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24\Transparencias 2024\Noviembre 2024\Excel\"/>
    </mc:Choice>
  </mc:AlternateContent>
  <xr:revisionPtr revIDLastSave="0" documentId="13_ncr:1_{A160C661-1E22-4034-B8FF-B112DC35CB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iembre 2024" sheetId="1" r:id="rId1"/>
  </sheets>
  <definedNames>
    <definedName name="_xlnm.Print_Area" localSheetId="0">'Noviembre 2024'!$B$1:$S$910</definedName>
    <definedName name="DATOS">#REF!</definedName>
    <definedName name="DATOSS">#REF!</definedName>
    <definedName name="_xlnm.Print_Titles" localSheetId="0">'Noviembre 2024'!$1:$16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7" i="1" l="1"/>
  <c r="M357" i="1"/>
  <c r="L357" i="1"/>
  <c r="K357" i="1"/>
  <c r="J357" i="1"/>
  <c r="N356" i="1"/>
  <c r="M356" i="1"/>
  <c r="L356" i="1"/>
  <c r="K356" i="1"/>
  <c r="J356" i="1"/>
  <c r="Q356" i="1" s="1"/>
  <c r="S356" i="1" s="1"/>
  <c r="Q543" i="1"/>
  <c r="S543" i="1" s="1"/>
  <c r="N543" i="1"/>
  <c r="L543" i="1"/>
  <c r="K543" i="1"/>
  <c r="R543" i="1" s="1"/>
  <c r="P526" i="1"/>
  <c r="N526" i="1"/>
  <c r="M526" i="1"/>
  <c r="L526" i="1"/>
  <c r="K526" i="1"/>
  <c r="J526" i="1"/>
  <c r="N519" i="1"/>
  <c r="M519" i="1"/>
  <c r="L519" i="1"/>
  <c r="K519" i="1"/>
  <c r="J519" i="1"/>
  <c r="P161" i="1"/>
  <c r="N161" i="1"/>
  <c r="M161" i="1"/>
  <c r="L161" i="1"/>
  <c r="K161" i="1"/>
  <c r="J161" i="1"/>
  <c r="R356" i="1" l="1"/>
  <c r="Q357" i="1"/>
  <c r="S357" i="1" s="1"/>
  <c r="R357" i="1"/>
  <c r="O357" i="1"/>
  <c r="O356" i="1"/>
  <c r="O543" i="1"/>
  <c r="R526" i="1"/>
  <c r="Q526" i="1"/>
  <c r="S526" i="1" s="1"/>
  <c r="Q161" i="1"/>
  <c r="S161" i="1" s="1"/>
  <c r="R519" i="1"/>
  <c r="Q519" i="1"/>
  <c r="S519" i="1" s="1"/>
  <c r="R161" i="1"/>
  <c r="O526" i="1"/>
  <c r="O519" i="1"/>
  <c r="O161" i="1"/>
  <c r="G903" i="1" l="1"/>
  <c r="R32" i="1"/>
  <c r="Q32" i="1"/>
  <c r="S32" i="1" s="1"/>
  <c r="O32" i="1"/>
  <c r="R31" i="1"/>
  <c r="Q31" i="1"/>
  <c r="S31" i="1" s="1"/>
  <c r="O31" i="1"/>
  <c r="P427" i="1"/>
  <c r="N427" i="1"/>
  <c r="M427" i="1"/>
  <c r="L427" i="1"/>
  <c r="K427" i="1"/>
  <c r="J427" i="1"/>
  <c r="P514" i="1"/>
  <c r="N514" i="1"/>
  <c r="M514" i="1"/>
  <c r="L514" i="1"/>
  <c r="K514" i="1"/>
  <c r="J514" i="1"/>
  <c r="P699" i="1"/>
  <c r="N699" i="1"/>
  <c r="M699" i="1"/>
  <c r="L699" i="1"/>
  <c r="K699" i="1"/>
  <c r="R699" i="1" s="1"/>
  <c r="J699" i="1"/>
  <c r="N607" i="1"/>
  <c r="M607" i="1"/>
  <c r="L607" i="1"/>
  <c r="K607" i="1"/>
  <c r="R607" i="1" s="1"/>
  <c r="J607" i="1"/>
  <c r="Q607" i="1" s="1"/>
  <c r="S607" i="1" s="1"/>
  <c r="P854" i="1"/>
  <c r="N854" i="1"/>
  <c r="M854" i="1"/>
  <c r="L854" i="1"/>
  <c r="K854" i="1"/>
  <c r="J854" i="1"/>
  <c r="Q514" i="1" l="1"/>
  <c r="S514" i="1" s="1"/>
  <c r="R514" i="1"/>
  <c r="Q427" i="1"/>
  <c r="S427" i="1" s="1"/>
  <c r="R427" i="1"/>
  <c r="Q699" i="1"/>
  <c r="S699" i="1" s="1"/>
  <c r="O427" i="1"/>
  <c r="O514" i="1"/>
  <c r="O699" i="1"/>
  <c r="Q854" i="1"/>
  <c r="S854" i="1" s="1"/>
  <c r="O607" i="1"/>
  <c r="R854" i="1"/>
  <c r="O854" i="1"/>
  <c r="K168" i="1"/>
  <c r="M168" i="1"/>
  <c r="M606" i="1"/>
  <c r="L606" i="1"/>
  <c r="J606" i="1"/>
  <c r="K606" i="1"/>
  <c r="N606" i="1"/>
  <c r="N62" i="1"/>
  <c r="M62" i="1"/>
  <c r="L62" i="1"/>
  <c r="K62" i="1"/>
  <c r="J62" i="1"/>
  <c r="J61" i="1"/>
  <c r="J345" i="1"/>
  <c r="K345" i="1"/>
  <c r="L345" i="1"/>
  <c r="M345" i="1"/>
  <c r="N345" i="1"/>
  <c r="J168" i="1"/>
  <c r="M730" i="1"/>
  <c r="J721" i="1"/>
  <c r="M120" i="1"/>
  <c r="J120" i="1"/>
  <c r="K120" i="1"/>
  <c r="L120" i="1"/>
  <c r="N120" i="1"/>
  <c r="P510" i="1"/>
  <c r="P509" i="1"/>
  <c r="N513" i="1"/>
  <c r="N512" i="1"/>
  <c r="N511" i="1"/>
  <c r="N510" i="1"/>
  <c r="M513" i="1"/>
  <c r="M512" i="1"/>
  <c r="M511" i="1"/>
  <c r="M510" i="1"/>
  <c r="M509" i="1"/>
  <c r="L513" i="1"/>
  <c r="L512" i="1"/>
  <c r="L511" i="1"/>
  <c r="L510" i="1"/>
  <c r="K513" i="1"/>
  <c r="K512" i="1"/>
  <c r="K511" i="1"/>
  <c r="K510" i="1"/>
  <c r="J513" i="1"/>
  <c r="J512" i="1"/>
  <c r="J511" i="1"/>
  <c r="J510" i="1"/>
  <c r="J509" i="1"/>
  <c r="K509" i="1"/>
  <c r="L509" i="1"/>
  <c r="N509" i="1"/>
  <c r="P453" i="1"/>
  <c r="J453" i="1"/>
  <c r="K453" i="1"/>
  <c r="L453" i="1"/>
  <c r="M453" i="1"/>
  <c r="N453" i="1"/>
  <c r="N80" i="1"/>
  <c r="M80" i="1"/>
  <c r="M76" i="1"/>
  <c r="L80" i="1"/>
  <c r="K80" i="1"/>
  <c r="J80" i="1"/>
  <c r="J78" i="1"/>
  <c r="J344" i="1"/>
  <c r="K344" i="1"/>
  <c r="L344" i="1"/>
  <c r="M344" i="1"/>
  <c r="N344" i="1"/>
  <c r="P634" i="1"/>
  <c r="N634" i="1"/>
  <c r="M634" i="1"/>
  <c r="L634" i="1"/>
  <c r="K634" i="1"/>
  <c r="J634" i="1"/>
  <c r="P452" i="1"/>
  <c r="J452" i="1"/>
  <c r="K452" i="1"/>
  <c r="L452" i="1"/>
  <c r="M452" i="1"/>
  <c r="N452" i="1"/>
  <c r="M369" i="1"/>
  <c r="J369" i="1"/>
  <c r="K369" i="1"/>
  <c r="L369" i="1"/>
  <c r="N369" i="1"/>
  <c r="L343" i="1"/>
  <c r="J343" i="1"/>
  <c r="K343" i="1"/>
  <c r="M343" i="1"/>
  <c r="N343" i="1"/>
  <c r="P451" i="1"/>
  <c r="J451" i="1"/>
  <c r="K451" i="1"/>
  <c r="L451" i="1"/>
  <c r="M451" i="1"/>
  <c r="N451" i="1"/>
  <c r="M355" i="1"/>
  <c r="J355" i="1"/>
  <c r="K355" i="1"/>
  <c r="L355" i="1"/>
  <c r="N355" i="1"/>
  <c r="J342" i="1"/>
  <c r="K342" i="1"/>
  <c r="M342" i="1"/>
  <c r="N342" i="1"/>
  <c r="Q168" i="1" l="1"/>
  <c r="S168" i="1" s="1"/>
  <c r="Q606" i="1"/>
  <c r="S606" i="1" s="1"/>
  <c r="R606" i="1"/>
  <c r="Q62" i="1"/>
  <c r="S62" i="1" s="1"/>
  <c r="R62" i="1"/>
  <c r="O606" i="1"/>
  <c r="O62" i="1"/>
  <c r="R120" i="1"/>
  <c r="R345" i="1"/>
  <c r="O345" i="1"/>
  <c r="Q345" i="1"/>
  <c r="S345" i="1" s="1"/>
  <c r="R509" i="1"/>
  <c r="Q80" i="1"/>
  <c r="S80" i="1" s="1"/>
  <c r="O511" i="1"/>
  <c r="Q120" i="1"/>
  <c r="S120" i="1" s="1"/>
  <c r="O512" i="1"/>
  <c r="O513" i="1"/>
  <c r="O120" i="1"/>
  <c r="Q509" i="1"/>
  <c r="S509" i="1" s="1"/>
  <c r="Q510" i="1"/>
  <c r="S510" i="1" s="1"/>
  <c r="Q511" i="1"/>
  <c r="S511" i="1" s="1"/>
  <c r="Q512" i="1"/>
  <c r="S512" i="1" s="1"/>
  <c r="Q513" i="1"/>
  <c r="S513" i="1" s="1"/>
  <c r="R510" i="1"/>
  <c r="R511" i="1"/>
  <c r="R512" i="1"/>
  <c r="R513" i="1"/>
  <c r="O344" i="1"/>
  <c r="O509" i="1"/>
  <c r="O510" i="1"/>
  <c r="Q355" i="1"/>
  <c r="S355" i="1" s="1"/>
  <c r="R80" i="1"/>
  <c r="R344" i="1"/>
  <c r="O453" i="1"/>
  <c r="R453" i="1"/>
  <c r="Q453" i="1"/>
  <c r="S453" i="1" s="1"/>
  <c r="Q344" i="1"/>
  <c r="S344" i="1" s="1"/>
  <c r="O80" i="1"/>
  <c r="R634" i="1"/>
  <c r="Q634" i="1"/>
  <c r="S634" i="1" s="1"/>
  <c r="R369" i="1"/>
  <c r="O634" i="1"/>
  <c r="Q369" i="1"/>
  <c r="S369" i="1" s="1"/>
  <c r="R342" i="1"/>
  <c r="O342" i="1"/>
  <c r="R452" i="1"/>
  <c r="O452" i="1"/>
  <c r="Q452" i="1"/>
  <c r="S452" i="1" s="1"/>
  <c r="O451" i="1"/>
  <c r="R343" i="1"/>
  <c r="Q343" i="1"/>
  <c r="S343" i="1" s="1"/>
  <c r="O369" i="1"/>
  <c r="R451" i="1"/>
  <c r="Q451" i="1"/>
  <c r="S451" i="1" s="1"/>
  <c r="O343" i="1"/>
  <c r="Q342" i="1"/>
  <c r="S342" i="1" s="1"/>
  <c r="O355" i="1"/>
  <c r="R355" i="1"/>
  <c r="N605" i="1"/>
  <c r="M605" i="1"/>
  <c r="L605" i="1"/>
  <c r="K605" i="1"/>
  <c r="J605" i="1"/>
  <c r="M853" i="1"/>
  <c r="J853" i="1"/>
  <c r="P853" i="1"/>
  <c r="N853" i="1"/>
  <c r="L853" i="1"/>
  <c r="K853" i="1"/>
  <c r="J431" i="1"/>
  <c r="K431" i="1"/>
  <c r="L431" i="1"/>
  <c r="M431" i="1"/>
  <c r="N431" i="1"/>
  <c r="M571" i="1"/>
  <c r="J571" i="1"/>
  <c r="N341" i="1"/>
  <c r="N433" i="1"/>
  <c r="N340" i="1"/>
  <c r="N339" i="1"/>
  <c r="N338" i="1"/>
  <c r="N337" i="1"/>
  <c r="N336" i="1"/>
  <c r="N335" i="1"/>
  <c r="M341" i="1"/>
  <c r="M433" i="1"/>
  <c r="M340" i="1"/>
  <c r="M339" i="1"/>
  <c r="M338" i="1"/>
  <c r="M337" i="1"/>
  <c r="M336" i="1"/>
  <c r="M335" i="1"/>
  <c r="L341" i="1"/>
  <c r="L433" i="1"/>
  <c r="L340" i="1"/>
  <c r="L339" i="1"/>
  <c r="L338" i="1"/>
  <c r="L337" i="1"/>
  <c r="L336" i="1"/>
  <c r="L335" i="1"/>
  <c r="K341" i="1"/>
  <c r="K433" i="1"/>
  <c r="K340" i="1"/>
  <c r="K339" i="1"/>
  <c r="K338" i="1"/>
  <c r="K337" i="1"/>
  <c r="K336" i="1"/>
  <c r="K335" i="1"/>
  <c r="J341" i="1"/>
  <c r="J433" i="1"/>
  <c r="J340" i="1"/>
  <c r="J339" i="1"/>
  <c r="J338" i="1"/>
  <c r="J337" i="1"/>
  <c r="J336" i="1"/>
  <c r="J335" i="1"/>
  <c r="N425" i="1"/>
  <c r="M425" i="1"/>
  <c r="L425" i="1"/>
  <c r="K425" i="1"/>
  <c r="J425" i="1"/>
  <c r="N620" i="1"/>
  <c r="M620" i="1"/>
  <c r="L620" i="1"/>
  <c r="K620" i="1"/>
  <c r="J620" i="1"/>
  <c r="Q692" i="1"/>
  <c r="S692" i="1" s="1"/>
  <c r="N692" i="1"/>
  <c r="L692" i="1"/>
  <c r="K692" i="1"/>
  <c r="Q359" i="1"/>
  <c r="S359" i="1" s="1"/>
  <c r="N359" i="1"/>
  <c r="L359" i="1"/>
  <c r="K359" i="1"/>
  <c r="Q605" i="1" l="1"/>
  <c r="S605" i="1" s="1"/>
  <c r="R605" i="1"/>
  <c r="O605" i="1"/>
  <c r="Q853" i="1"/>
  <c r="S853" i="1" s="1"/>
  <c r="R853" i="1"/>
  <c r="R431" i="1"/>
  <c r="O853" i="1"/>
  <c r="Q341" i="1"/>
  <c r="S341" i="1" s="1"/>
  <c r="O431" i="1"/>
  <c r="Q431" i="1"/>
  <c r="S431" i="1" s="1"/>
  <c r="R339" i="1"/>
  <c r="R340" i="1"/>
  <c r="R433" i="1"/>
  <c r="R341" i="1"/>
  <c r="R335" i="1"/>
  <c r="R336" i="1"/>
  <c r="R337" i="1"/>
  <c r="R338" i="1"/>
  <c r="O335" i="1"/>
  <c r="Q336" i="1"/>
  <c r="S336" i="1" s="1"/>
  <c r="Q337" i="1"/>
  <c r="S337" i="1" s="1"/>
  <c r="Q338" i="1"/>
  <c r="S338" i="1" s="1"/>
  <c r="Q339" i="1"/>
  <c r="S339" i="1" s="1"/>
  <c r="Q340" i="1"/>
  <c r="S340" i="1" s="1"/>
  <c r="O433" i="1"/>
  <c r="O341" i="1"/>
  <c r="Q433" i="1"/>
  <c r="S433" i="1" s="1"/>
  <c r="O336" i="1"/>
  <c r="O337" i="1"/>
  <c r="O338" i="1"/>
  <c r="O339" i="1"/>
  <c r="O340" i="1"/>
  <c r="Q335" i="1"/>
  <c r="S335" i="1" s="1"/>
  <c r="R359" i="1"/>
  <c r="Q620" i="1"/>
  <c r="S620" i="1" s="1"/>
  <c r="R620" i="1"/>
  <c r="Q425" i="1"/>
  <c r="S425" i="1" s="1"/>
  <c r="R425" i="1"/>
  <c r="O425" i="1"/>
  <c r="O620" i="1"/>
  <c r="R692" i="1"/>
  <c r="O692" i="1"/>
  <c r="O359" i="1"/>
  <c r="N159" i="1"/>
  <c r="M159" i="1"/>
  <c r="L159" i="1"/>
  <c r="K159" i="1"/>
  <c r="J159" i="1"/>
  <c r="N158" i="1"/>
  <c r="M158" i="1"/>
  <c r="L158" i="1"/>
  <c r="K158" i="1"/>
  <c r="J158" i="1"/>
  <c r="N85" i="1"/>
  <c r="M85" i="1"/>
  <c r="L85" i="1"/>
  <c r="K85" i="1"/>
  <c r="J85" i="1"/>
  <c r="P508" i="1"/>
  <c r="N508" i="1"/>
  <c r="M508" i="1"/>
  <c r="L508" i="1"/>
  <c r="K508" i="1"/>
  <c r="J508" i="1"/>
  <c r="P845" i="1"/>
  <c r="N845" i="1"/>
  <c r="L845" i="1"/>
  <c r="K845" i="1"/>
  <c r="Q604" i="1"/>
  <c r="S604" i="1" s="1"/>
  <c r="N604" i="1"/>
  <c r="L604" i="1"/>
  <c r="K604" i="1"/>
  <c r="P698" i="1"/>
  <c r="N698" i="1"/>
  <c r="M698" i="1"/>
  <c r="L698" i="1"/>
  <c r="K698" i="1"/>
  <c r="J698" i="1"/>
  <c r="P697" i="1"/>
  <c r="N697" i="1"/>
  <c r="M697" i="1"/>
  <c r="L697" i="1"/>
  <c r="K697" i="1"/>
  <c r="J697" i="1"/>
  <c r="J325" i="1"/>
  <c r="K325" i="1"/>
  <c r="L325" i="1"/>
  <c r="M325" i="1"/>
  <c r="N325" i="1"/>
  <c r="J326" i="1"/>
  <c r="K326" i="1"/>
  <c r="L326" i="1"/>
  <c r="M326" i="1"/>
  <c r="N326" i="1"/>
  <c r="J327" i="1"/>
  <c r="K327" i="1"/>
  <c r="L327" i="1"/>
  <c r="M327" i="1"/>
  <c r="N327" i="1"/>
  <c r="J328" i="1"/>
  <c r="K328" i="1"/>
  <c r="L328" i="1"/>
  <c r="M328" i="1"/>
  <c r="N328" i="1"/>
  <c r="J329" i="1"/>
  <c r="K329" i="1"/>
  <c r="L329" i="1"/>
  <c r="M329" i="1"/>
  <c r="N329" i="1"/>
  <c r="J330" i="1"/>
  <c r="K330" i="1"/>
  <c r="L330" i="1"/>
  <c r="M330" i="1"/>
  <c r="N330" i="1"/>
  <c r="J331" i="1"/>
  <c r="K331" i="1"/>
  <c r="L331" i="1"/>
  <c r="M331" i="1"/>
  <c r="N331" i="1"/>
  <c r="J332" i="1"/>
  <c r="K332" i="1"/>
  <c r="L332" i="1"/>
  <c r="M332" i="1"/>
  <c r="N332" i="1"/>
  <c r="J333" i="1"/>
  <c r="K333" i="1"/>
  <c r="L333" i="1"/>
  <c r="M333" i="1"/>
  <c r="N333" i="1"/>
  <c r="J334" i="1"/>
  <c r="K334" i="1"/>
  <c r="L334" i="1"/>
  <c r="M334" i="1"/>
  <c r="N334" i="1"/>
  <c r="N61" i="1"/>
  <c r="M61" i="1"/>
  <c r="L61" i="1"/>
  <c r="K61" i="1"/>
  <c r="J517" i="1"/>
  <c r="K517" i="1"/>
  <c r="M517" i="1"/>
  <c r="N517" i="1"/>
  <c r="P525" i="1"/>
  <c r="M525" i="1"/>
  <c r="M528" i="1"/>
  <c r="K525" i="1"/>
  <c r="L525" i="1"/>
  <c r="N525" i="1"/>
  <c r="Q525" i="1" l="1"/>
  <c r="S525" i="1" s="1"/>
  <c r="Q61" i="1"/>
  <c r="S61" i="1" s="1"/>
  <c r="R85" i="1"/>
  <c r="Q845" i="1"/>
  <c r="S845" i="1" s="1"/>
  <c r="O85" i="1"/>
  <c r="R845" i="1"/>
  <c r="O333" i="1"/>
  <c r="Q158" i="1"/>
  <c r="S158" i="1" s="1"/>
  <c r="Q697" i="1"/>
  <c r="S697" i="1" s="1"/>
  <c r="R158" i="1"/>
  <c r="Q159" i="1"/>
  <c r="S159" i="1" s="1"/>
  <c r="R159" i="1"/>
  <c r="R697" i="1"/>
  <c r="R604" i="1"/>
  <c r="Q508" i="1"/>
  <c r="S508" i="1" s="1"/>
  <c r="R508" i="1"/>
  <c r="O331" i="1"/>
  <c r="Q331" i="1"/>
  <c r="S331" i="1" s="1"/>
  <c r="O159" i="1"/>
  <c r="O158" i="1"/>
  <c r="Q85" i="1"/>
  <c r="S85" i="1" s="1"/>
  <c r="R328" i="1"/>
  <c r="O328" i="1"/>
  <c r="R330" i="1"/>
  <c r="R334" i="1"/>
  <c r="O334" i="1"/>
  <c r="Q328" i="1"/>
  <c r="S328" i="1" s="1"/>
  <c r="Q334" i="1"/>
  <c r="S334" i="1" s="1"/>
  <c r="O508" i="1"/>
  <c r="R331" i="1"/>
  <c r="O845" i="1"/>
  <c r="Q325" i="1"/>
  <c r="S325" i="1" s="1"/>
  <c r="O604" i="1"/>
  <c r="Q698" i="1"/>
  <c r="S698" i="1" s="1"/>
  <c r="R333" i="1"/>
  <c r="R698" i="1"/>
  <c r="Q333" i="1"/>
  <c r="S333" i="1" s="1"/>
  <c r="O325" i="1"/>
  <c r="O698" i="1"/>
  <c r="O697" i="1"/>
  <c r="O332" i="1"/>
  <c r="R326" i="1"/>
  <c r="O326" i="1"/>
  <c r="R329" i="1"/>
  <c r="O327" i="1"/>
  <c r="O329" i="1"/>
  <c r="R525" i="1"/>
  <c r="R332" i="1"/>
  <c r="Q332" i="1"/>
  <c r="S332" i="1" s="1"/>
  <c r="Q329" i="1"/>
  <c r="S329" i="1" s="1"/>
  <c r="Q326" i="1"/>
  <c r="S326" i="1" s="1"/>
  <c r="R327" i="1"/>
  <c r="O330" i="1"/>
  <c r="R325" i="1"/>
  <c r="Q330" i="1"/>
  <c r="S330" i="1" s="1"/>
  <c r="Q327" i="1"/>
  <c r="S327" i="1" s="1"/>
  <c r="R61" i="1"/>
  <c r="R517" i="1"/>
  <c r="O61" i="1"/>
  <c r="O517" i="1"/>
  <c r="Q517" i="1"/>
  <c r="S517" i="1" s="1"/>
  <c r="O525" i="1"/>
  <c r="N368" i="1"/>
  <c r="M368" i="1"/>
  <c r="L368" i="1"/>
  <c r="K368" i="1"/>
  <c r="J368" i="1"/>
  <c r="P424" i="1"/>
  <c r="J424" i="1"/>
  <c r="K424" i="1"/>
  <c r="L424" i="1"/>
  <c r="M424" i="1"/>
  <c r="N424" i="1"/>
  <c r="P633" i="1"/>
  <c r="N633" i="1"/>
  <c r="M633" i="1"/>
  <c r="L633" i="1"/>
  <c r="K633" i="1"/>
  <c r="J633" i="1"/>
  <c r="P632" i="1"/>
  <c r="J632" i="1"/>
  <c r="K632" i="1"/>
  <c r="L632" i="1"/>
  <c r="M632" i="1"/>
  <c r="N632" i="1"/>
  <c r="P696" i="1"/>
  <c r="J696" i="1"/>
  <c r="K696" i="1"/>
  <c r="L696" i="1"/>
  <c r="M696" i="1"/>
  <c r="N696" i="1"/>
  <c r="M695" i="1"/>
  <c r="J695" i="1"/>
  <c r="K695" i="1"/>
  <c r="L695" i="1"/>
  <c r="N695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426" i="1"/>
  <c r="N290" i="1"/>
  <c r="N291" i="1"/>
  <c r="N292" i="1"/>
  <c r="N293" i="1"/>
  <c r="N294" i="1"/>
  <c r="N295" i="1"/>
  <c r="N296" i="1"/>
  <c r="N518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426" i="1"/>
  <c r="M290" i="1"/>
  <c r="M291" i="1"/>
  <c r="M292" i="1"/>
  <c r="M293" i="1"/>
  <c r="M294" i="1"/>
  <c r="M295" i="1"/>
  <c r="M296" i="1"/>
  <c r="M518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426" i="1"/>
  <c r="L290" i="1"/>
  <c r="L291" i="1"/>
  <c r="L292" i="1"/>
  <c r="L293" i="1"/>
  <c r="L294" i="1"/>
  <c r="L295" i="1"/>
  <c r="L296" i="1"/>
  <c r="L518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426" i="1"/>
  <c r="K290" i="1"/>
  <c r="K291" i="1"/>
  <c r="K292" i="1"/>
  <c r="K293" i="1"/>
  <c r="K294" i="1"/>
  <c r="K295" i="1"/>
  <c r="K296" i="1"/>
  <c r="K518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426" i="1"/>
  <c r="J290" i="1"/>
  <c r="J291" i="1"/>
  <c r="J292" i="1"/>
  <c r="J293" i="1"/>
  <c r="J294" i="1"/>
  <c r="J295" i="1"/>
  <c r="J296" i="1"/>
  <c r="J518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Q354" i="1"/>
  <c r="S354" i="1" s="1"/>
  <c r="N354" i="1"/>
  <c r="L354" i="1"/>
  <c r="K354" i="1"/>
  <c r="P762" i="1"/>
  <c r="N762" i="1"/>
  <c r="M762" i="1"/>
  <c r="L762" i="1"/>
  <c r="K762" i="1"/>
  <c r="J762" i="1"/>
  <c r="M479" i="1"/>
  <c r="J479" i="1"/>
  <c r="M137" i="1"/>
  <c r="M133" i="1"/>
  <c r="M69" i="1"/>
  <c r="Q69" i="1" s="1"/>
  <c r="S69" i="1" s="1"/>
  <c r="M22" i="1"/>
  <c r="N884" i="1"/>
  <c r="N885" i="1"/>
  <c r="N886" i="1"/>
  <c r="N887" i="1"/>
  <c r="N888" i="1"/>
  <c r="L21" i="1"/>
  <c r="M450" i="1"/>
  <c r="J450" i="1"/>
  <c r="K450" i="1"/>
  <c r="L450" i="1"/>
  <c r="N450" i="1"/>
  <c r="P694" i="1"/>
  <c r="M694" i="1"/>
  <c r="J694" i="1"/>
  <c r="K694" i="1"/>
  <c r="L694" i="1"/>
  <c r="N694" i="1"/>
  <c r="N707" i="1"/>
  <c r="M707" i="1"/>
  <c r="L707" i="1"/>
  <c r="K707" i="1"/>
  <c r="J707" i="1"/>
  <c r="J619" i="1"/>
  <c r="K619" i="1"/>
  <c r="L619" i="1"/>
  <c r="M619" i="1"/>
  <c r="N619" i="1"/>
  <c r="P126" i="1"/>
  <c r="N126" i="1"/>
  <c r="M126" i="1"/>
  <c r="L126" i="1"/>
  <c r="K126" i="1"/>
  <c r="J126" i="1"/>
  <c r="P60" i="1"/>
  <c r="J60" i="1"/>
  <c r="K60" i="1"/>
  <c r="L60" i="1"/>
  <c r="M60" i="1"/>
  <c r="N60" i="1"/>
  <c r="P423" i="1"/>
  <c r="N423" i="1"/>
  <c r="M423" i="1"/>
  <c r="L423" i="1"/>
  <c r="K423" i="1"/>
  <c r="J423" i="1"/>
  <c r="P160" i="1"/>
  <c r="N160" i="1"/>
  <c r="M160" i="1"/>
  <c r="L160" i="1"/>
  <c r="K160" i="1"/>
  <c r="J160" i="1"/>
  <c r="N422" i="1"/>
  <c r="M422" i="1"/>
  <c r="L422" i="1"/>
  <c r="K422" i="1"/>
  <c r="J422" i="1"/>
  <c r="N421" i="1"/>
  <c r="M421" i="1"/>
  <c r="L421" i="1"/>
  <c r="K421" i="1"/>
  <c r="J421" i="1"/>
  <c r="N420" i="1"/>
  <c r="M420" i="1"/>
  <c r="L420" i="1"/>
  <c r="K420" i="1"/>
  <c r="J420" i="1"/>
  <c r="N419" i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P416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P411" i="1"/>
  <c r="N411" i="1"/>
  <c r="M411" i="1"/>
  <c r="L411" i="1"/>
  <c r="K411" i="1"/>
  <c r="J411" i="1"/>
  <c r="P410" i="1"/>
  <c r="N410" i="1"/>
  <c r="M410" i="1"/>
  <c r="L410" i="1"/>
  <c r="K410" i="1"/>
  <c r="J410" i="1"/>
  <c r="P409" i="1"/>
  <c r="N409" i="1"/>
  <c r="M409" i="1"/>
  <c r="L409" i="1"/>
  <c r="K409" i="1"/>
  <c r="J409" i="1"/>
  <c r="N408" i="1"/>
  <c r="M408" i="1"/>
  <c r="L408" i="1"/>
  <c r="K408" i="1"/>
  <c r="J408" i="1"/>
  <c r="J407" i="1"/>
  <c r="K407" i="1"/>
  <c r="L407" i="1"/>
  <c r="M407" i="1"/>
  <c r="N407" i="1"/>
  <c r="P406" i="1"/>
  <c r="N406" i="1"/>
  <c r="M406" i="1"/>
  <c r="L406" i="1"/>
  <c r="K406" i="1"/>
  <c r="J406" i="1"/>
  <c r="M166" i="1"/>
  <c r="L166" i="1"/>
  <c r="J166" i="1"/>
  <c r="K166" i="1"/>
  <c r="N166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J250" i="1"/>
  <c r="K250" i="1"/>
  <c r="L250" i="1"/>
  <c r="M250" i="1"/>
  <c r="N250" i="1"/>
  <c r="P780" i="1"/>
  <c r="N780" i="1"/>
  <c r="L780" i="1"/>
  <c r="K780" i="1"/>
  <c r="Q603" i="1"/>
  <c r="S603" i="1" s="1"/>
  <c r="N603" i="1"/>
  <c r="L603" i="1"/>
  <c r="K603" i="1"/>
  <c r="Q602" i="1"/>
  <c r="S602" i="1" s="1"/>
  <c r="N602" i="1"/>
  <c r="L602" i="1"/>
  <c r="K602" i="1"/>
  <c r="N807" i="1"/>
  <c r="M807" i="1"/>
  <c r="L807" i="1"/>
  <c r="K807" i="1"/>
  <c r="J807" i="1"/>
  <c r="N825" i="1"/>
  <c r="L825" i="1"/>
  <c r="K825" i="1"/>
  <c r="P779" i="1"/>
  <c r="N779" i="1"/>
  <c r="L779" i="1"/>
  <c r="K779" i="1"/>
  <c r="K852" i="1"/>
  <c r="L852" i="1"/>
  <c r="N852" i="1"/>
  <c r="P852" i="1"/>
  <c r="N901" i="1"/>
  <c r="L901" i="1"/>
  <c r="K901" i="1"/>
  <c r="P902" i="1"/>
  <c r="N902" i="1"/>
  <c r="L902" i="1"/>
  <c r="K902" i="1"/>
  <c r="K881" i="1"/>
  <c r="L881" i="1"/>
  <c r="N881" i="1"/>
  <c r="Q881" i="1"/>
  <c r="S881" i="1" s="1"/>
  <c r="K880" i="1"/>
  <c r="L880" i="1"/>
  <c r="N880" i="1"/>
  <c r="Q880" i="1"/>
  <c r="S880" i="1" s="1"/>
  <c r="K879" i="1"/>
  <c r="L879" i="1"/>
  <c r="N879" i="1"/>
  <c r="Q879" i="1"/>
  <c r="S879" i="1" s="1"/>
  <c r="Q878" i="1"/>
  <c r="S878" i="1" s="1"/>
  <c r="N878" i="1"/>
  <c r="L878" i="1"/>
  <c r="K878" i="1"/>
  <c r="N701" i="1"/>
  <c r="M701" i="1"/>
  <c r="L701" i="1"/>
  <c r="K701" i="1"/>
  <c r="J701" i="1"/>
  <c r="N165" i="1"/>
  <c r="M165" i="1"/>
  <c r="L165" i="1"/>
  <c r="K165" i="1"/>
  <c r="J165" i="1"/>
  <c r="P50" i="1"/>
  <c r="N50" i="1"/>
  <c r="M50" i="1"/>
  <c r="L50" i="1"/>
  <c r="K50" i="1"/>
  <c r="J50" i="1"/>
  <c r="M638" i="1"/>
  <c r="J638" i="1"/>
  <c r="M348" i="1"/>
  <c r="M349" i="1"/>
  <c r="M350" i="1"/>
  <c r="M351" i="1"/>
  <c r="M352" i="1"/>
  <c r="M353" i="1"/>
  <c r="M347" i="1"/>
  <c r="J348" i="1"/>
  <c r="J349" i="1"/>
  <c r="J350" i="1"/>
  <c r="J351" i="1"/>
  <c r="J352" i="1"/>
  <c r="J353" i="1"/>
  <c r="J347" i="1"/>
  <c r="M611" i="1"/>
  <c r="M612" i="1"/>
  <c r="M613" i="1"/>
  <c r="M614" i="1"/>
  <c r="M615" i="1"/>
  <c r="M616" i="1"/>
  <c r="M617" i="1"/>
  <c r="M618" i="1"/>
  <c r="J611" i="1"/>
  <c r="J612" i="1"/>
  <c r="J613" i="1"/>
  <c r="J614" i="1"/>
  <c r="J615" i="1"/>
  <c r="J616" i="1"/>
  <c r="J617" i="1"/>
  <c r="J618" i="1"/>
  <c r="M623" i="1"/>
  <c r="M624" i="1"/>
  <c r="M625" i="1"/>
  <c r="M626" i="1"/>
  <c r="M627" i="1"/>
  <c r="M628" i="1"/>
  <c r="M629" i="1"/>
  <c r="M630" i="1"/>
  <c r="M631" i="1"/>
  <c r="J623" i="1"/>
  <c r="J624" i="1"/>
  <c r="J625" i="1"/>
  <c r="J626" i="1"/>
  <c r="J627" i="1"/>
  <c r="J628" i="1"/>
  <c r="J629" i="1"/>
  <c r="J630" i="1"/>
  <c r="J631" i="1"/>
  <c r="M622" i="1"/>
  <c r="L622" i="1"/>
  <c r="J622" i="1"/>
  <c r="M703" i="1"/>
  <c r="J703" i="1"/>
  <c r="J185" i="1"/>
  <c r="J186" i="1"/>
  <c r="J187" i="1"/>
  <c r="J188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35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718" i="1"/>
  <c r="M129" i="1"/>
  <c r="M130" i="1"/>
  <c r="M131" i="1"/>
  <c r="M132" i="1"/>
  <c r="M134" i="1"/>
  <c r="M135" i="1"/>
  <c r="M136" i="1"/>
  <c r="M138" i="1"/>
  <c r="M432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19" i="1"/>
  <c r="M152" i="1"/>
  <c r="M430" i="1"/>
  <c r="M153" i="1"/>
  <c r="M154" i="1"/>
  <c r="M155" i="1"/>
  <c r="M156" i="1"/>
  <c r="M157" i="1"/>
  <c r="M128" i="1"/>
  <c r="M123" i="1"/>
  <c r="M124" i="1"/>
  <c r="M125" i="1"/>
  <c r="M122" i="1"/>
  <c r="J129" i="1"/>
  <c r="J130" i="1"/>
  <c r="J131" i="1"/>
  <c r="J132" i="1"/>
  <c r="J133" i="1"/>
  <c r="J134" i="1"/>
  <c r="J135" i="1"/>
  <c r="J136" i="1"/>
  <c r="J137" i="1"/>
  <c r="J138" i="1"/>
  <c r="J432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19" i="1"/>
  <c r="J152" i="1"/>
  <c r="J430" i="1"/>
  <c r="J153" i="1"/>
  <c r="J154" i="1"/>
  <c r="J155" i="1"/>
  <c r="J156" i="1"/>
  <c r="J157" i="1"/>
  <c r="J128" i="1"/>
  <c r="N507" i="1"/>
  <c r="M507" i="1"/>
  <c r="L507" i="1"/>
  <c r="K507" i="1"/>
  <c r="J507" i="1"/>
  <c r="P449" i="1"/>
  <c r="N449" i="1"/>
  <c r="L449" i="1"/>
  <c r="K449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70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70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371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L55" i="1"/>
  <c r="K53" i="1"/>
  <c r="K54" i="1"/>
  <c r="K55" i="1"/>
  <c r="K56" i="1"/>
  <c r="K57" i="1"/>
  <c r="K58" i="1"/>
  <c r="K59" i="1"/>
  <c r="J54" i="1"/>
  <c r="J55" i="1"/>
  <c r="J56" i="1"/>
  <c r="J57" i="1"/>
  <c r="J58" i="1"/>
  <c r="J59" i="1"/>
  <c r="M191" i="1"/>
  <c r="J191" i="1"/>
  <c r="J53" i="1"/>
  <c r="N52" i="1"/>
  <c r="M52" i="1"/>
  <c r="L52" i="1"/>
  <c r="K52" i="1"/>
  <c r="J52" i="1"/>
  <c r="N77" i="1"/>
  <c r="N78" i="1"/>
  <c r="N79" i="1"/>
  <c r="N76" i="1"/>
  <c r="M77" i="1"/>
  <c r="M78" i="1"/>
  <c r="M79" i="1"/>
  <c r="L77" i="1"/>
  <c r="L78" i="1"/>
  <c r="L79" i="1"/>
  <c r="L76" i="1"/>
  <c r="K77" i="1"/>
  <c r="K78" i="1"/>
  <c r="K79" i="1"/>
  <c r="K76" i="1"/>
  <c r="J77" i="1"/>
  <c r="J79" i="1"/>
  <c r="J76" i="1"/>
  <c r="N84" i="1"/>
  <c r="M84" i="1"/>
  <c r="K84" i="1"/>
  <c r="J84" i="1"/>
  <c r="N30" i="1"/>
  <c r="M30" i="1"/>
  <c r="N87" i="1"/>
  <c r="M87" i="1"/>
  <c r="K87" i="1"/>
  <c r="J87" i="1"/>
  <c r="N533" i="1"/>
  <c r="M533" i="1"/>
  <c r="K533" i="1"/>
  <c r="J533" i="1"/>
  <c r="N97" i="1"/>
  <c r="M97" i="1"/>
  <c r="K97" i="1"/>
  <c r="J97" i="1"/>
  <c r="M34" i="1"/>
  <c r="J34" i="1"/>
  <c r="K244" i="1"/>
  <c r="L244" i="1"/>
  <c r="M244" i="1"/>
  <c r="N244" i="1"/>
  <c r="K245" i="1"/>
  <c r="L245" i="1"/>
  <c r="M245" i="1"/>
  <c r="N245" i="1"/>
  <c r="K246" i="1"/>
  <c r="L246" i="1"/>
  <c r="M246" i="1"/>
  <c r="N246" i="1"/>
  <c r="K247" i="1"/>
  <c r="L247" i="1"/>
  <c r="M247" i="1"/>
  <c r="N247" i="1"/>
  <c r="K248" i="1"/>
  <c r="L248" i="1"/>
  <c r="M248" i="1"/>
  <c r="N248" i="1"/>
  <c r="K249" i="1"/>
  <c r="L249" i="1"/>
  <c r="M249" i="1"/>
  <c r="N249" i="1"/>
  <c r="J244" i="1"/>
  <c r="J245" i="1"/>
  <c r="J246" i="1"/>
  <c r="J247" i="1"/>
  <c r="J248" i="1"/>
  <c r="J249" i="1"/>
  <c r="P734" i="1"/>
  <c r="N734" i="1"/>
  <c r="M720" i="1"/>
  <c r="M721" i="1"/>
  <c r="M722" i="1"/>
  <c r="M723" i="1"/>
  <c r="M724" i="1"/>
  <c r="M725" i="1"/>
  <c r="M726" i="1"/>
  <c r="M727" i="1"/>
  <c r="M728" i="1"/>
  <c r="M729" i="1"/>
  <c r="M731" i="1"/>
  <c r="M732" i="1"/>
  <c r="M733" i="1"/>
  <c r="M734" i="1"/>
  <c r="M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J720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19" i="1"/>
  <c r="N797" i="1"/>
  <c r="N798" i="1"/>
  <c r="N799" i="1"/>
  <c r="N800" i="1"/>
  <c r="N801" i="1"/>
  <c r="N802" i="1"/>
  <c r="N803" i="1"/>
  <c r="N804" i="1"/>
  <c r="N805" i="1"/>
  <c r="N806" i="1"/>
  <c r="M797" i="1"/>
  <c r="M798" i="1"/>
  <c r="M799" i="1"/>
  <c r="M800" i="1"/>
  <c r="M801" i="1"/>
  <c r="M802" i="1"/>
  <c r="M803" i="1"/>
  <c r="M804" i="1"/>
  <c r="M805" i="1"/>
  <c r="M806" i="1"/>
  <c r="M796" i="1"/>
  <c r="L797" i="1"/>
  <c r="L798" i="1"/>
  <c r="L799" i="1"/>
  <c r="L800" i="1"/>
  <c r="L801" i="1"/>
  <c r="L802" i="1"/>
  <c r="L803" i="1"/>
  <c r="L804" i="1"/>
  <c r="L805" i="1"/>
  <c r="L806" i="1"/>
  <c r="K797" i="1"/>
  <c r="K798" i="1"/>
  <c r="K799" i="1"/>
  <c r="K800" i="1"/>
  <c r="K801" i="1"/>
  <c r="K802" i="1"/>
  <c r="K803" i="1"/>
  <c r="K804" i="1"/>
  <c r="K805" i="1"/>
  <c r="K806" i="1"/>
  <c r="J797" i="1"/>
  <c r="J798" i="1"/>
  <c r="J799" i="1"/>
  <c r="J800" i="1"/>
  <c r="J801" i="1"/>
  <c r="J802" i="1"/>
  <c r="J803" i="1"/>
  <c r="J804" i="1"/>
  <c r="J805" i="1"/>
  <c r="J806" i="1"/>
  <c r="J796" i="1"/>
  <c r="K693" i="1"/>
  <c r="L693" i="1"/>
  <c r="M693" i="1"/>
  <c r="N693" i="1"/>
  <c r="J693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M204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05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N443" i="1"/>
  <c r="N444" i="1"/>
  <c r="N445" i="1"/>
  <c r="N446" i="1"/>
  <c r="N447" i="1"/>
  <c r="N448" i="1"/>
  <c r="L443" i="1"/>
  <c r="L444" i="1"/>
  <c r="L445" i="1"/>
  <c r="L446" i="1"/>
  <c r="L447" i="1"/>
  <c r="L448" i="1"/>
  <c r="K443" i="1"/>
  <c r="K444" i="1"/>
  <c r="K445" i="1"/>
  <c r="K446" i="1"/>
  <c r="K447" i="1"/>
  <c r="K448" i="1"/>
  <c r="N49" i="1"/>
  <c r="L49" i="1"/>
  <c r="K45" i="1"/>
  <c r="K46" i="1"/>
  <c r="K47" i="1"/>
  <c r="K48" i="1"/>
  <c r="K49" i="1"/>
  <c r="P70" i="1"/>
  <c r="N70" i="1"/>
  <c r="L70" i="1"/>
  <c r="K70" i="1"/>
  <c r="Q714" i="1"/>
  <c r="S714" i="1" s="1"/>
  <c r="N714" i="1"/>
  <c r="L714" i="1"/>
  <c r="K714" i="1"/>
  <c r="N625" i="1"/>
  <c r="L625" i="1"/>
  <c r="K625" i="1"/>
  <c r="P733" i="1"/>
  <c r="N733" i="1"/>
  <c r="P30" i="1"/>
  <c r="K30" i="1"/>
  <c r="J30" i="1"/>
  <c r="P506" i="1"/>
  <c r="N506" i="1"/>
  <c r="M506" i="1"/>
  <c r="L506" i="1"/>
  <c r="K506" i="1"/>
  <c r="J506" i="1"/>
  <c r="N405" i="1"/>
  <c r="L405" i="1"/>
  <c r="K405" i="1"/>
  <c r="N404" i="1"/>
  <c r="L404" i="1"/>
  <c r="K404" i="1"/>
  <c r="N403" i="1"/>
  <c r="L403" i="1"/>
  <c r="K403" i="1"/>
  <c r="N402" i="1"/>
  <c r="L402" i="1"/>
  <c r="K402" i="1"/>
  <c r="R69" i="1"/>
  <c r="N29" i="1"/>
  <c r="M29" i="1"/>
  <c r="L29" i="1"/>
  <c r="K29" i="1"/>
  <c r="J29" i="1"/>
  <c r="N786" i="1"/>
  <c r="M786" i="1"/>
  <c r="L786" i="1"/>
  <c r="K786" i="1"/>
  <c r="J786" i="1"/>
  <c r="N745" i="1"/>
  <c r="L745" i="1"/>
  <c r="K745" i="1"/>
  <c r="P732" i="1"/>
  <c r="N732" i="1"/>
  <c r="R706" i="1"/>
  <c r="Q706" i="1"/>
  <c r="S706" i="1" s="1"/>
  <c r="O706" i="1"/>
  <c r="R705" i="1"/>
  <c r="Q705" i="1"/>
  <c r="S705" i="1" s="1"/>
  <c r="O705" i="1"/>
  <c r="N367" i="1"/>
  <c r="L367" i="1"/>
  <c r="K367" i="1"/>
  <c r="N505" i="1"/>
  <c r="M505" i="1"/>
  <c r="L505" i="1"/>
  <c r="K505" i="1"/>
  <c r="J505" i="1"/>
  <c r="N504" i="1"/>
  <c r="M504" i="1"/>
  <c r="L504" i="1"/>
  <c r="K504" i="1"/>
  <c r="J504" i="1"/>
  <c r="N502" i="1"/>
  <c r="M502" i="1"/>
  <c r="L502" i="1"/>
  <c r="K502" i="1"/>
  <c r="J502" i="1"/>
  <c r="N501" i="1"/>
  <c r="M501" i="1"/>
  <c r="L501" i="1"/>
  <c r="K501" i="1"/>
  <c r="J501" i="1"/>
  <c r="N500" i="1"/>
  <c r="M500" i="1"/>
  <c r="L500" i="1"/>
  <c r="K500" i="1"/>
  <c r="J500" i="1"/>
  <c r="N499" i="1"/>
  <c r="M499" i="1"/>
  <c r="L499" i="1"/>
  <c r="K499" i="1"/>
  <c r="J499" i="1"/>
  <c r="N497" i="1"/>
  <c r="M497" i="1"/>
  <c r="L497" i="1"/>
  <c r="K497" i="1"/>
  <c r="J497" i="1"/>
  <c r="N503" i="1"/>
  <c r="L503" i="1"/>
  <c r="K503" i="1"/>
  <c r="P498" i="1"/>
  <c r="N498" i="1"/>
  <c r="M498" i="1"/>
  <c r="L498" i="1"/>
  <c r="K498" i="1"/>
  <c r="J498" i="1"/>
  <c r="L373" i="1"/>
  <c r="K373" i="1"/>
  <c r="P59" i="1"/>
  <c r="L59" i="1"/>
  <c r="N401" i="1"/>
  <c r="L401" i="1"/>
  <c r="K401" i="1"/>
  <c r="Q496" i="1"/>
  <c r="S496" i="1" s="1"/>
  <c r="N496" i="1"/>
  <c r="L496" i="1"/>
  <c r="K496" i="1"/>
  <c r="N495" i="1"/>
  <c r="L495" i="1"/>
  <c r="K495" i="1"/>
  <c r="N494" i="1"/>
  <c r="L494" i="1"/>
  <c r="K494" i="1"/>
  <c r="Q45" i="1" l="1"/>
  <c r="O424" i="1"/>
  <c r="R424" i="1"/>
  <c r="R368" i="1"/>
  <c r="R695" i="1"/>
  <c r="Q448" i="1"/>
  <c r="S448" i="1" s="1"/>
  <c r="Q447" i="1"/>
  <c r="S447" i="1" s="1"/>
  <c r="Q368" i="1"/>
  <c r="S368" i="1" s="1"/>
  <c r="Q902" i="1"/>
  <c r="S902" i="1" s="1"/>
  <c r="Q901" i="1"/>
  <c r="S901" i="1" s="1"/>
  <c r="O633" i="1"/>
  <c r="R633" i="1"/>
  <c r="Q780" i="1"/>
  <c r="S780" i="1" s="1"/>
  <c r="Q779" i="1"/>
  <c r="S779" i="1" s="1"/>
  <c r="O632" i="1"/>
  <c r="R632" i="1"/>
  <c r="Q424" i="1"/>
  <c r="S424" i="1" s="1"/>
  <c r="R696" i="1"/>
  <c r="O368" i="1"/>
  <c r="O696" i="1"/>
  <c r="Q632" i="1"/>
  <c r="S632" i="1" s="1"/>
  <c r="O312" i="1"/>
  <c r="Q300" i="1"/>
  <c r="S300" i="1" s="1"/>
  <c r="O311" i="1"/>
  <c r="Q287" i="1"/>
  <c r="S287" i="1" s="1"/>
  <c r="R272" i="1"/>
  <c r="Q286" i="1"/>
  <c r="S286" i="1" s="1"/>
  <c r="O299" i="1"/>
  <c r="R271" i="1"/>
  <c r="Q299" i="1"/>
  <c r="S299" i="1" s="1"/>
  <c r="O320" i="1"/>
  <c r="O267" i="1"/>
  <c r="R320" i="1"/>
  <c r="R518" i="1"/>
  <c r="Q309" i="1"/>
  <c r="S309" i="1" s="1"/>
  <c r="Q318" i="1"/>
  <c r="S318" i="1" s="1"/>
  <c r="Q295" i="1"/>
  <c r="S295" i="1" s="1"/>
  <c r="Q265" i="1"/>
  <c r="S265" i="1" s="1"/>
  <c r="R307" i="1"/>
  <c r="R280" i="1"/>
  <c r="R318" i="1"/>
  <c r="Q307" i="1"/>
  <c r="S307" i="1" s="1"/>
  <c r="Q317" i="1"/>
  <c r="S317" i="1" s="1"/>
  <c r="Q294" i="1"/>
  <c r="S294" i="1" s="1"/>
  <c r="Q264" i="1"/>
  <c r="S264" i="1" s="1"/>
  <c r="R306" i="1"/>
  <c r="R279" i="1"/>
  <c r="R317" i="1"/>
  <c r="R294" i="1"/>
  <c r="Q306" i="1"/>
  <c r="S306" i="1" s="1"/>
  <c r="Q293" i="1"/>
  <c r="S293" i="1" s="1"/>
  <c r="Q263" i="1"/>
  <c r="S263" i="1" s="1"/>
  <c r="R305" i="1"/>
  <c r="R278" i="1"/>
  <c r="R293" i="1"/>
  <c r="Q305" i="1"/>
  <c r="S305" i="1" s="1"/>
  <c r="Q316" i="1"/>
  <c r="S316" i="1" s="1"/>
  <c r="Q292" i="1"/>
  <c r="S292" i="1" s="1"/>
  <c r="R304" i="1"/>
  <c r="R316" i="1"/>
  <c r="Q304" i="1"/>
  <c r="S304" i="1" s="1"/>
  <c r="Q315" i="1"/>
  <c r="S315" i="1" s="1"/>
  <c r="Q291" i="1"/>
  <c r="S291" i="1" s="1"/>
  <c r="Q262" i="1"/>
  <c r="S262" i="1" s="1"/>
  <c r="R303" i="1"/>
  <c r="R277" i="1"/>
  <c r="R315" i="1"/>
  <c r="R291" i="1"/>
  <c r="Q303" i="1"/>
  <c r="S303" i="1" s="1"/>
  <c r="Q633" i="1"/>
  <c r="S633" i="1" s="1"/>
  <c r="O298" i="1"/>
  <c r="O310" i="1"/>
  <c r="O309" i="1"/>
  <c r="O518" i="1"/>
  <c r="R267" i="1"/>
  <c r="R266" i="1"/>
  <c r="Q285" i="1"/>
  <c r="S285" i="1" s="1"/>
  <c r="R270" i="1"/>
  <c r="R285" i="1"/>
  <c r="Q298" i="1"/>
  <c r="S298" i="1" s="1"/>
  <c r="O284" i="1"/>
  <c r="R269" i="1"/>
  <c r="R284" i="1"/>
  <c r="O283" i="1"/>
  <c r="R321" i="1"/>
  <c r="R268" i="1"/>
  <c r="Q297" i="1"/>
  <c r="S297" i="1" s="1"/>
  <c r="Q695" i="1"/>
  <c r="S695" i="1" s="1"/>
  <c r="Q696" i="1"/>
  <c r="S696" i="1" s="1"/>
  <c r="R295" i="1"/>
  <c r="R292" i="1"/>
  <c r="R286" i="1"/>
  <c r="O282" i="1"/>
  <c r="R265" i="1"/>
  <c r="Q279" i="1"/>
  <c r="S279" i="1" s="1"/>
  <c r="Q278" i="1"/>
  <c r="S278" i="1" s="1"/>
  <c r="R262" i="1"/>
  <c r="O695" i="1"/>
  <c r="O291" i="1"/>
  <c r="R264" i="1"/>
  <c r="R263" i="1"/>
  <c r="Q319" i="1"/>
  <c r="S319" i="1" s="1"/>
  <c r="Q296" i="1"/>
  <c r="S296" i="1" s="1"/>
  <c r="Q266" i="1"/>
  <c r="S266" i="1" s="1"/>
  <c r="R308" i="1"/>
  <c r="R281" i="1"/>
  <c r="R319" i="1"/>
  <c r="R296" i="1"/>
  <c r="Q308" i="1"/>
  <c r="S308" i="1" s="1"/>
  <c r="O265" i="1"/>
  <c r="O264" i="1"/>
  <c r="O263" i="1"/>
  <c r="O317" i="1"/>
  <c r="O308" i="1"/>
  <c r="O306" i="1"/>
  <c r="O304" i="1"/>
  <c r="O277" i="1"/>
  <c r="Q284" i="1"/>
  <c r="S284" i="1" s="1"/>
  <c r="O300" i="1"/>
  <c r="R312" i="1"/>
  <c r="R311" i="1"/>
  <c r="Q311" i="1"/>
  <c r="S311" i="1" s="1"/>
  <c r="R298" i="1"/>
  <c r="O295" i="1"/>
  <c r="O294" i="1"/>
  <c r="O266" i="1"/>
  <c r="O262" i="1"/>
  <c r="O319" i="1"/>
  <c r="O318" i="1"/>
  <c r="O316" i="1"/>
  <c r="O315" i="1"/>
  <c r="O281" i="1"/>
  <c r="O307" i="1"/>
  <c r="O280" i="1"/>
  <c r="O279" i="1"/>
  <c r="O305" i="1"/>
  <c r="O303" i="1"/>
  <c r="O314" i="1"/>
  <c r="O313" i="1"/>
  <c r="R261" i="1"/>
  <c r="Q282" i="1"/>
  <c r="S282" i="1" s="1"/>
  <c r="R287" i="1"/>
  <c r="Q281" i="1"/>
  <c r="S281" i="1" s="1"/>
  <c r="R299" i="1"/>
  <c r="O296" i="1"/>
  <c r="Q280" i="1"/>
  <c r="S280" i="1" s="1"/>
  <c r="O297" i="1"/>
  <c r="Q268" i="1"/>
  <c r="S268" i="1" s="1"/>
  <c r="R310" i="1"/>
  <c r="R283" i="1"/>
  <c r="R297" i="1"/>
  <c r="Q310" i="1"/>
  <c r="S310" i="1" s="1"/>
  <c r="Q283" i="1"/>
  <c r="S283" i="1" s="1"/>
  <c r="O293" i="1"/>
  <c r="Q320" i="1"/>
  <c r="S320" i="1" s="1"/>
  <c r="Q518" i="1"/>
  <c r="S518" i="1" s="1"/>
  <c r="Q267" i="1"/>
  <c r="S267" i="1" s="1"/>
  <c r="R309" i="1"/>
  <c r="R282" i="1"/>
  <c r="O292" i="1"/>
  <c r="Q277" i="1"/>
  <c r="S277" i="1" s="1"/>
  <c r="O276" i="1"/>
  <c r="Q276" i="1"/>
  <c r="S276" i="1" s="1"/>
  <c r="R290" i="1"/>
  <c r="O290" i="1"/>
  <c r="O302" i="1"/>
  <c r="Q302" i="1"/>
  <c r="S302" i="1" s="1"/>
  <c r="O426" i="1"/>
  <c r="R426" i="1"/>
  <c r="O301" i="1"/>
  <c r="Q301" i="1"/>
  <c r="S301" i="1" s="1"/>
  <c r="O323" i="1"/>
  <c r="Q323" i="1"/>
  <c r="S323" i="1" s="1"/>
  <c r="O273" i="1"/>
  <c r="Q273" i="1"/>
  <c r="S273" i="1" s="1"/>
  <c r="O269" i="1"/>
  <c r="Q269" i="1"/>
  <c r="S269" i="1" s="1"/>
  <c r="O324" i="1"/>
  <c r="Q324" i="1"/>
  <c r="S324" i="1" s="1"/>
  <c r="O274" i="1"/>
  <c r="Q274" i="1"/>
  <c r="S274" i="1" s="1"/>
  <c r="R289" i="1"/>
  <c r="O289" i="1"/>
  <c r="R288" i="1"/>
  <c r="O288" i="1"/>
  <c r="Q272" i="1"/>
  <c r="S272" i="1" s="1"/>
  <c r="O272" i="1"/>
  <c r="O271" i="1"/>
  <c r="Q271" i="1"/>
  <c r="S271" i="1" s="1"/>
  <c r="O270" i="1"/>
  <c r="Q270" i="1"/>
  <c r="S270" i="1" s="1"/>
  <c r="O275" i="1"/>
  <c r="Q275" i="1"/>
  <c r="S275" i="1" s="1"/>
  <c r="O322" i="1"/>
  <c r="Q322" i="1"/>
  <c r="S322" i="1" s="1"/>
  <c r="O321" i="1"/>
  <c r="Q321" i="1"/>
  <c r="S321" i="1" s="1"/>
  <c r="O268" i="1"/>
  <c r="O287" i="1"/>
  <c r="R322" i="1"/>
  <c r="O261" i="1"/>
  <c r="R314" i="1"/>
  <c r="O286" i="1"/>
  <c r="R313" i="1"/>
  <c r="O285" i="1"/>
  <c r="Q314" i="1"/>
  <c r="S314" i="1" s="1"/>
  <c r="Q290" i="1"/>
  <c r="S290" i="1" s="1"/>
  <c r="R276" i="1"/>
  <c r="Q313" i="1"/>
  <c r="S313" i="1" s="1"/>
  <c r="Q426" i="1"/>
  <c r="S426" i="1" s="1"/>
  <c r="Q261" i="1"/>
  <c r="S261" i="1" s="1"/>
  <c r="R302" i="1"/>
  <c r="R275" i="1"/>
  <c r="Q289" i="1"/>
  <c r="S289" i="1" s="1"/>
  <c r="R324" i="1"/>
  <c r="R301" i="1"/>
  <c r="R274" i="1"/>
  <c r="Q312" i="1"/>
  <c r="S312" i="1" s="1"/>
  <c r="Q288" i="1"/>
  <c r="S288" i="1" s="1"/>
  <c r="R323" i="1"/>
  <c r="R300" i="1"/>
  <c r="R273" i="1"/>
  <c r="O278" i="1"/>
  <c r="R762" i="1"/>
  <c r="Q852" i="1"/>
  <c r="S852" i="1" s="1"/>
  <c r="Q825" i="1"/>
  <c r="S825" i="1" s="1"/>
  <c r="Q762" i="1"/>
  <c r="S762" i="1" s="1"/>
  <c r="R354" i="1"/>
  <c r="O354" i="1"/>
  <c r="O762" i="1"/>
  <c r="O69" i="1"/>
  <c r="Q707" i="1"/>
  <c r="S707" i="1" s="1"/>
  <c r="Q694" i="1"/>
  <c r="S694" i="1" s="1"/>
  <c r="O450" i="1"/>
  <c r="Q450" i="1"/>
  <c r="S450" i="1" s="1"/>
  <c r="R450" i="1"/>
  <c r="O694" i="1"/>
  <c r="Q60" i="1"/>
  <c r="S60" i="1" s="1"/>
  <c r="Q619" i="1"/>
  <c r="S619" i="1" s="1"/>
  <c r="R694" i="1"/>
  <c r="R707" i="1"/>
  <c r="O707" i="1"/>
  <c r="Q407" i="1"/>
  <c r="S407" i="1" s="1"/>
  <c r="O126" i="1"/>
  <c r="R60" i="1"/>
  <c r="Q414" i="1"/>
  <c r="S414" i="1" s="1"/>
  <c r="Q418" i="1"/>
  <c r="S418" i="1" s="1"/>
  <c r="Q126" i="1"/>
  <c r="S126" i="1" s="1"/>
  <c r="O619" i="1"/>
  <c r="R619" i="1"/>
  <c r="R126" i="1"/>
  <c r="O409" i="1"/>
  <c r="R410" i="1"/>
  <c r="O411" i="1"/>
  <c r="O413" i="1"/>
  <c r="O415" i="1"/>
  <c r="O417" i="1"/>
  <c r="O419" i="1"/>
  <c r="O421" i="1"/>
  <c r="O422" i="1"/>
  <c r="R160" i="1"/>
  <c r="O423" i="1"/>
  <c r="O407" i="1"/>
  <c r="O60" i="1"/>
  <c r="R406" i="1"/>
  <c r="R407" i="1"/>
  <c r="R409" i="1"/>
  <c r="R411" i="1"/>
  <c r="R413" i="1"/>
  <c r="R417" i="1"/>
  <c r="R419" i="1"/>
  <c r="R421" i="1"/>
  <c r="R423" i="1"/>
  <c r="O408" i="1"/>
  <c r="R408" i="1"/>
  <c r="O410" i="1"/>
  <c r="O412" i="1"/>
  <c r="O414" i="1"/>
  <c r="R415" i="1"/>
  <c r="O416" i="1"/>
  <c r="O418" i="1"/>
  <c r="O420" i="1"/>
  <c r="R422" i="1"/>
  <c r="O160" i="1"/>
  <c r="R166" i="1"/>
  <c r="O406" i="1"/>
  <c r="R412" i="1"/>
  <c r="Q413" i="1"/>
  <c r="S413" i="1" s="1"/>
  <c r="R414" i="1"/>
  <c r="R416" i="1"/>
  <c r="R418" i="1"/>
  <c r="R420" i="1"/>
  <c r="Q423" i="1"/>
  <c r="S423" i="1" s="1"/>
  <c r="Q160" i="1"/>
  <c r="S160" i="1" s="1"/>
  <c r="Q422" i="1"/>
  <c r="S422" i="1" s="1"/>
  <c r="Q421" i="1"/>
  <c r="S421" i="1" s="1"/>
  <c r="Q420" i="1"/>
  <c r="S420" i="1" s="1"/>
  <c r="Q419" i="1"/>
  <c r="S419" i="1" s="1"/>
  <c r="Q417" i="1"/>
  <c r="S417" i="1" s="1"/>
  <c r="Q416" i="1"/>
  <c r="S416" i="1" s="1"/>
  <c r="Q415" i="1"/>
  <c r="S415" i="1" s="1"/>
  <c r="Q412" i="1"/>
  <c r="S412" i="1" s="1"/>
  <c r="Q411" i="1"/>
  <c r="S411" i="1" s="1"/>
  <c r="Q410" i="1"/>
  <c r="S410" i="1" s="1"/>
  <c r="Q409" i="1"/>
  <c r="S409" i="1" s="1"/>
  <c r="Q408" i="1"/>
  <c r="S408" i="1" s="1"/>
  <c r="Q406" i="1"/>
  <c r="S406" i="1" s="1"/>
  <c r="Q166" i="1"/>
  <c r="S166" i="1" s="1"/>
  <c r="Q259" i="1"/>
  <c r="S259" i="1" s="1"/>
  <c r="O166" i="1"/>
  <c r="Q254" i="1"/>
  <c r="S254" i="1" s="1"/>
  <c r="Q257" i="1"/>
  <c r="S257" i="1" s="1"/>
  <c r="R259" i="1"/>
  <c r="Q260" i="1"/>
  <c r="S260" i="1" s="1"/>
  <c r="Q258" i="1"/>
  <c r="S258" i="1" s="1"/>
  <c r="R260" i="1"/>
  <c r="O260" i="1"/>
  <c r="O259" i="1"/>
  <c r="Q252" i="1"/>
  <c r="S252" i="1" s="1"/>
  <c r="R257" i="1"/>
  <c r="Q256" i="1"/>
  <c r="S256" i="1" s="1"/>
  <c r="R258" i="1"/>
  <c r="R250" i="1"/>
  <c r="R256" i="1"/>
  <c r="O258" i="1"/>
  <c r="O257" i="1"/>
  <c r="Q251" i="1"/>
  <c r="S251" i="1" s="1"/>
  <c r="R254" i="1"/>
  <c r="Q255" i="1"/>
  <c r="S255" i="1" s="1"/>
  <c r="R255" i="1"/>
  <c r="Q253" i="1"/>
  <c r="S253" i="1" s="1"/>
  <c r="O256" i="1"/>
  <c r="O255" i="1"/>
  <c r="R251" i="1"/>
  <c r="R252" i="1"/>
  <c r="O250" i="1"/>
  <c r="R253" i="1"/>
  <c r="O254" i="1"/>
  <c r="O253" i="1"/>
  <c r="O252" i="1"/>
  <c r="O251" i="1"/>
  <c r="Q250" i="1"/>
  <c r="S250" i="1" s="1"/>
  <c r="O603" i="1"/>
  <c r="O780" i="1"/>
  <c r="R780" i="1"/>
  <c r="R603" i="1"/>
  <c r="O602" i="1"/>
  <c r="Q807" i="1"/>
  <c r="S807" i="1" s="1"/>
  <c r="O807" i="1"/>
  <c r="R602" i="1"/>
  <c r="O825" i="1"/>
  <c r="R807" i="1"/>
  <c r="R825" i="1"/>
  <c r="O779" i="1"/>
  <c r="R779" i="1"/>
  <c r="O852" i="1"/>
  <c r="R852" i="1"/>
  <c r="R881" i="1"/>
  <c r="O880" i="1"/>
  <c r="O881" i="1"/>
  <c r="O902" i="1"/>
  <c r="O901" i="1"/>
  <c r="R901" i="1"/>
  <c r="R902" i="1"/>
  <c r="R880" i="1"/>
  <c r="O879" i="1"/>
  <c r="R879" i="1"/>
  <c r="O878" i="1"/>
  <c r="R878" i="1"/>
  <c r="Q701" i="1"/>
  <c r="S701" i="1" s="1"/>
  <c r="R701" i="1"/>
  <c r="R165" i="1"/>
  <c r="O701" i="1"/>
  <c r="Q165" i="1"/>
  <c r="S165" i="1" s="1"/>
  <c r="Q249" i="1"/>
  <c r="S249" i="1" s="1"/>
  <c r="O165" i="1"/>
  <c r="Q50" i="1"/>
  <c r="S50" i="1" s="1"/>
  <c r="R50" i="1"/>
  <c r="O50" i="1"/>
  <c r="Q248" i="1"/>
  <c r="S248" i="1" s="1"/>
  <c r="Q247" i="1"/>
  <c r="S247" i="1" s="1"/>
  <c r="Q507" i="1"/>
  <c r="S507" i="1" s="1"/>
  <c r="Q246" i="1"/>
  <c r="S246" i="1" s="1"/>
  <c r="O507" i="1"/>
  <c r="O30" i="1"/>
  <c r="R449" i="1"/>
  <c r="R507" i="1"/>
  <c r="Q625" i="1"/>
  <c r="S625" i="1" s="1"/>
  <c r="R30" i="1"/>
  <c r="O449" i="1"/>
  <c r="Q405" i="1"/>
  <c r="S405" i="1" s="1"/>
  <c r="Q401" i="1"/>
  <c r="S401" i="1" s="1"/>
  <c r="Q449" i="1"/>
  <c r="S449" i="1" s="1"/>
  <c r="Q404" i="1"/>
  <c r="S404" i="1" s="1"/>
  <c r="O246" i="1"/>
  <c r="Q243" i="1"/>
  <c r="S243" i="1" s="1"/>
  <c r="Q239" i="1"/>
  <c r="S239" i="1" s="1"/>
  <c r="Q232" i="1"/>
  <c r="S232" i="1" s="1"/>
  <c r="Q228" i="1"/>
  <c r="S228" i="1" s="1"/>
  <c r="Q224" i="1"/>
  <c r="S224" i="1" s="1"/>
  <c r="Q221" i="1"/>
  <c r="S221" i="1" s="1"/>
  <c r="Q217" i="1"/>
  <c r="S217" i="1" s="1"/>
  <c r="Q213" i="1"/>
  <c r="S213" i="1" s="1"/>
  <c r="Q210" i="1"/>
  <c r="S210" i="1" s="1"/>
  <c r="Q206" i="1"/>
  <c r="S206" i="1" s="1"/>
  <c r="Q244" i="1"/>
  <c r="S244" i="1" s="1"/>
  <c r="O244" i="1"/>
  <c r="R242" i="1"/>
  <c r="R238" i="1"/>
  <c r="R235" i="1"/>
  <c r="R231" i="1"/>
  <c r="R227" i="1"/>
  <c r="R223" i="1"/>
  <c r="R220" i="1"/>
  <c r="R216" i="1"/>
  <c r="R209" i="1"/>
  <c r="R205" i="1"/>
  <c r="O249" i="1"/>
  <c r="O247" i="1"/>
  <c r="O245" i="1"/>
  <c r="O248" i="1"/>
  <c r="R245" i="1"/>
  <c r="Q241" i="1"/>
  <c r="S241" i="1" s="1"/>
  <c r="Q237" i="1"/>
  <c r="S237" i="1" s="1"/>
  <c r="Q234" i="1"/>
  <c r="S234" i="1" s="1"/>
  <c r="Q230" i="1"/>
  <c r="S230" i="1" s="1"/>
  <c r="Q226" i="1"/>
  <c r="S226" i="1" s="1"/>
  <c r="Q219" i="1"/>
  <c r="S219" i="1" s="1"/>
  <c r="Q215" i="1"/>
  <c r="S215" i="1" s="1"/>
  <c r="Q212" i="1"/>
  <c r="S212" i="1" s="1"/>
  <c r="Q208" i="1"/>
  <c r="S208" i="1" s="1"/>
  <c r="Q245" i="1"/>
  <c r="S245" i="1" s="1"/>
  <c r="R249" i="1"/>
  <c r="R248" i="1"/>
  <c r="R247" i="1"/>
  <c r="R246" i="1"/>
  <c r="R244" i="1"/>
  <c r="O806" i="1"/>
  <c r="R806" i="1"/>
  <c r="R240" i="1"/>
  <c r="R236" i="1"/>
  <c r="R233" i="1"/>
  <c r="R229" i="1"/>
  <c r="R225" i="1"/>
  <c r="R222" i="1"/>
  <c r="R218" i="1"/>
  <c r="R214" i="1"/>
  <c r="R211" i="1"/>
  <c r="R207" i="1"/>
  <c r="Q734" i="1"/>
  <c r="S734" i="1" s="1"/>
  <c r="R734" i="1"/>
  <c r="O734" i="1"/>
  <c r="R243" i="1"/>
  <c r="R228" i="1"/>
  <c r="R213" i="1"/>
  <c r="R693" i="1"/>
  <c r="Q806" i="1"/>
  <c r="S806" i="1" s="1"/>
  <c r="R239" i="1"/>
  <c r="R232" i="1"/>
  <c r="R224" i="1"/>
  <c r="R221" i="1"/>
  <c r="R217" i="1"/>
  <c r="R210" i="1"/>
  <c r="R206" i="1"/>
  <c r="Q693" i="1"/>
  <c r="S693" i="1" s="1"/>
  <c r="O242" i="1"/>
  <c r="O238" i="1"/>
  <c r="O235" i="1"/>
  <c r="O231" i="1"/>
  <c r="O227" i="1"/>
  <c r="O223" i="1"/>
  <c r="O220" i="1"/>
  <c r="O216" i="1"/>
  <c r="O209" i="1"/>
  <c r="O205" i="1"/>
  <c r="O693" i="1"/>
  <c r="R49" i="1"/>
  <c r="R448" i="1"/>
  <c r="O240" i="1"/>
  <c r="O236" i="1"/>
  <c r="O233" i="1"/>
  <c r="O229" i="1"/>
  <c r="O225" i="1"/>
  <c r="O222" i="1"/>
  <c r="O218" i="1"/>
  <c r="O214" i="1"/>
  <c r="O211" i="1"/>
  <c r="O207" i="1"/>
  <c r="O241" i="1"/>
  <c r="O237" i="1"/>
  <c r="O234" i="1"/>
  <c r="O230" i="1"/>
  <c r="O226" i="1"/>
  <c r="O219" i="1"/>
  <c r="O215" i="1"/>
  <c r="O212" i="1"/>
  <c r="O208" i="1"/>
  <c r="O243" i="1"/>
  <c r="O239" i="1"/>
  <c r="O232" i="1"/>
  <c r="O228" i="1"/>
  <c r="O224" i="1"/>
  <c r="O221" i="1"/>
  <c r="O217" i="1"/>
  <c r="O213" i="1"/>
  <c r="O210" i="1"/>
  <c r="O206" i="1"/>
  <c r="Q242" i="1"/>
  <c r="S242" i="1" s="1"/>
  <c r="Q238" i="1"/>
  <c r="S238" i="1" s="1"/>
  <c r="Q235" i="1"/>
  <c r="S235" i="1" s="1"/>
  <c r="Q231" i="1"/>
  <c r="S231" i="1" s="1"/>
  <c r="Q227" i="1"/>
  <c r="S227" i="1" s="1"/>
  <c r="Q223" i="1"/>
  <c r="S223" i="1" s="1"/>
  <c r="Q220" i="1"/>
  <c r="S220" i="1" s="1"/>
  <c r="Q216" i="1"/>
  <c r="S216" i="1" s="1"/>
  <c r="Q209" i="1"/>
  <c r="S209" i="1" s="1"/>
  <c r="Q205" i="1"/>
  <c r="S205" i="1" s="1"/>
  <c r="R241" i="1"/>
  <c r="R237" i="1"/>
  <c r="R234" i="1"/>
  <c r="R230" i="1"/>
  <c r="R226" i="1"/>
  <c r="R219" i="1"/>
  <c r="R215" i="1"/>
  <c r="R212" i="1"/>
  <c r="R208" i="1"/>
  <c r="Q240" i="1"/>
  <c r="S240" i="1" s="1"/>
  <c r="Q233" i="1"/>
  <c r="S233" i="1" s="1"/>
  <c r="Q225" i="1"/>
  <c r="S225" i="1" s="1"/>
  <c r="Q218" i="1"/>
  <c r="S218" i="1" s="1"/>
  <c r="Q211" i="1"/>
  <c r="S211" i="1" s="1"/>
  <c r="Q236" i="1"/>
  <c r="S236" i="1" s="1"/>
  <c r="Q229" i="1"/>
  <c r="S229" i="1" s="1"/>
  <c r="Q222" i="1"/>
  <c r="S222" i="1" s="1"/>
  <c r="Q214" i="1"/>
  <c r="S214" i="1" s="1"/>
  <c r="Q207" i="1"/>
  <c r="S207" i="1" s="1"/>
  <c r="O448" i="1"/>
  <c r="Q49" i="1"/>
  <c r="S49" i="1" s="1"/>
  <c r="O49" i="1"/>
  <c r="Q70" i="1"/>
  <c r="S70" i="1" s="1"/>
  <c r="Q402" i="1"/>
  <c r="S402" i="1" s="1"/>
  <c r="Q733" i="1"/>
  <c r="S733" i="1" s="1"/>
  <c r="Q403" i="1"/>
  <c r="S403" i="1" s="1"/>
  <c r="Q30" i="1"/>
  <c r="S30" i="1" s="1"/>
  <c r="O70" i="1"/>
  <c r="R625" i="1"/>
  <c r="R714" i="1"/>
  <c r="R70" i="1"/>
  <c r="O714" i="1"/>
  <c r="O625" i="1"/>
  <c r="R733" i="1"/>
  <c r="O733" i="1"/>
  <c r="R506" i="1"/>
  <c r="R402" i="1"/>
  <c r="R447" i="1"/>
  <c r="Q506" i="1"/>
  <c r="S506" i="1" s="1"/>
  <c r="R405" i="1"/>
  <c r="O506" i="1"/>
  <c r="O447" i="1"/>
  <c r="R404" i="1"/>
  <c r="O402" i="1"/>
  <c r="R403" i="1"/>
  <c r="O405" i="1"/>
  <c r="O404" i="1"/>
  <c r="O403" i="1"/>
  <c r="Q494" i="1"/>
  <c r="S494" i="1" s="1"/>
  <c r="Q59" i="1"/>
  <c r="S59" i="1" s="1"/>
  <c r="Q732" i="1"/>
  <c r="S732" i="1" s="1"/>
  <c r="Q503" i="1"/>
  <c r="S503" i="1" s="1"/>
  <c r="Q745" i="1"/>
  <c r="S745" i="1" s="1"/>
  <c r="Q495" i="1"/>
  <c r="S495" i="1" s="1"/>
  <c r="Q367" i="1"/>
  <c r="S367" i="1" s="1"/>
  <c r="R29" i="1"/>
  <c r="Q29" i="1"/>
  <c r="S29" i="1" s="1"/>
  <c r="O29" i="1"/>
  <c r="Q786" i="1"/>
  <c r="S786" i="1" s="1"/>
  <c r="R786" i="1"/>
  <c r="R745" i="1"/>
  <c r="O786" i="1"/>
  <c r="R367" i="1"/>
  <c r="O745" i="1"/>
  <c r="R732" i="1"/>
  <c r="O732" i="1"/>
  <c r="Q500" i="1"/>
  <c r="S500" i="1" s="1"/>
  <c r="R503" i="1"/>
  <c r="Q497" i="1"/>
  <c r="S497" i="1" s="1"/>
  <c r="Q502" i="1"/>
  <c r="S502" i="1" s="1"/>
  <c r="Q501" i="1"/>
  <c r="S501" i="1" s="1"/>
  <c r="O367" i="1"/>
  <c r="R505" i="1"/>
  <c r="Q498" i="1"/>
  <c r="S498" i="1" s="1"/>
  <c r="Q499" i="1"/>
  <c r="S499" i="1" s="1"/>
  <c r="O498" i="1"/>
  <c r="R504" i="1"/>
  <c r="R502" i="1"/>
  <c r="R501" i="1"/>
  <c r="O501" i="1"/>
  <c r="Q505" i="1"/>
  <c r="S505" i="1" s="1"/>
  <c r="R500" i="1"/>
  <c r="O500" i="1"/>
  <c r="Q504" i="1"/>
  <c r="S504" i="1" s="1"/>
  <c r="R498" i="1"/>
  <c r="R499" i="1"/>
  <c r="O505" i="1"/>
  <c r="O504" i="1"/>
  <c r="O502" i="1"/>
  <c r="O499" i="1"/>
  <c r="R497" i="1"/>
  <c r="O497" i="1"/>
  <c r="O503" i="1"/>
  <c r="O59" i="1"/>
  <c r="O401" i="1"/>
  <c r="R59" i="1"/>
  <c r="O496" i="1"/>
  <c r="R495" i="1"/>
  <c r="R401" i="1"/>
  <c r="O495" i="1"/>
  <c r="R496" i="1"/>
  <c r="O494" i="1"/>
  <c r="R494" i="1"/>
  <c r="N68" i="1" l="1"/>
  <c r="M68" i="1"/>
  <c r="L68" i="1"/>
  <c r="K68" i="1"/>
  <c r="J68" i="1"/>
  <c r="P887" i="1"/>
  <c r="L887" i="1"/>
  <c r="K887" i="1"/>
  <c r="N617" i="1"/>
  <c r="L617" i="1"/>
  <c r="K617" i="1"/>
  <c r="Q716" i="1"/>
  <c r="S716" i="1" s="1"/>
  <c r="N716" i="1"/>
  <c r="L716" i="1"/>
  <c r="K716" i="1"/>
  <c r="Q611" i="1"/>
  <c r="S611" i="1" s="1"/>
  <c r="N611" i="1"/>
  <c r="L611" i="1"/>
  <c r="K611" i="1"/>
  <c r="Q713" i="1"/>
  <c r="S713" i="1" s="1"/>
  <c r="N713" i="1"/>
  <c r="L713" i="1"/>
  <c r="K713" i="1"/>
  <c r="Q614" i="1"/>
  <c r="S614" i="1" s="1"/>
  <c r="N614" i="1"/>
  <c r="L614" i="1"/>
  <c r="K614" i="1"/>
  <c r="Q613" i="1"/>
  <c r="S613" i="1" s="1"/>
  <c r="N613" i="1"/>
  <c r="L613" i="1"/>
  <c r="K613" i="1"/>
  <c r="Q612" i="1"/>
  <c r="S612" i="1" s="1"/>
  <c r="N612" i="1"/>
  <c r="L612" i="1"/>
  <c r="K612" i="1"/>
  <c r="P631" i="1"/>
  <c r="N631" i="1"/>
  <c r="L631" i="1"/>
  <c r="K631" i="1"/>
  <c r="Q715" i="1"/>
  <c r="S715" i="1" s="1"/>
  <c r="N715" i="1"/>
  <c r="L715" i="1"/>
  <c r="K715" i="1"/>
  <c r="Q626" i="1"/>
  <c r="S626" i="1" s="1"/>
  <c r="N626" i="1"/>
  <c r="L626" i="1"/>
  <c r="K626" i="1"/>
  <c r="P623" i="1"/>
  <c r="N623" i="1"/>
  <c r="L623" i="1"/>
  <c r="K623" i="1"/>
  <c r="Q703" i="1"/>
  <c r="S703" i="1" s="1"/>
  <c r="N703" i="1"/>
  <c r="L703" i="1"/>
  <c r="K703" i="1"/>
  <c r="Q636" i="1"/>
  <c r="S636" i="1" s="1"/>
  <c r="N636" i="1"/>
  <c r="L636" i="1"/>
  <c r="K636" i="1"/>
  <c r="Q441" i="1"/>
  <c r="S441" i="1" s="1"/>
  <c r="N441" i="1"/>
  <c r="L441" i="1"/>
  <c r="K441" i="1"/>
  <c r="H903" i="1" l="1"/>
  <c r="Q623" i="1"/>
  <c r="S623" i="1" s="1"/>
  <c r="Q617" i="1"/>
  <c r="S617" i="1" s="1"/>
  <c r="Q887" i="1"/>
  <c r="S887" i="1" s="1"/>
  <c r="R79" i="1"/>
  <c r="Q79" i="1"/>
  <c r="S79" i="1" s="1"/>
  <c r="R703" i="1"/>
  <c r="R626" i="1"/>
  <c r="Q68" i="1"/>
  <c r="S68" i="1" s="1"/>
  <c r="R68" i="1"/>
  <c r="O79" i="1"/>
  <c r="R715" i="1"/>
  <c r="O68" i="1"/>
  <c r="O611" i="1"/>
  <c r="R713" i="1"/>
  <c r="R887" i="1"/>
  <c r="R445" i="1"/>
  <c r="O445" i="1"/>
  <c r="Q445" i="1"/>
  <c r="S445" i="1" s="1"/>
  <c r="R612" i="1"/>
  <c r="R611" i="1"/>
  <c r="O887" i="1"/>
  <c r="R716" i="1"/>
  <c r="R441" i="1"/>
  <c r="O636" i="1"/>
  <c r="R614" i="1"/>
  <c r="R623" i="1"/>
  <c r="Q631" i="1"/>
  <c r="S631" i="1" s="1"/>
  <c r="R613" i="1"/>
  <c r="R631" i="1"/>
  <c r="R617" i="1"/>
  <c r="O617" i="1"/>
  <c r="O716" i="1"/>
  <c r="O713" i="1"/>
  <c r="O614" i="1"/>
  <c r="O613" i="1"/>
  <c r="O612" i="1"/>
  <c r="O631" i="1"/>
  <c r="O715" i="1"/>
  <c r="O626" i="1"/>
  <c r="O623" i="1"/>
  <c r="O703" i="1"/>
  <c r="R636" i="1"/>
  <c r="O441" i="1"/>
  <c r="I903" i="1" l="1"/>
  <c r="N73" i="1"/>
  <c r="M73" i="1"/>
  <c r="K73" i="1"/>
  <c r="J73" i="1"/>
  <c r="Q19" i="1"/>
  <c r="S19" i="1" s="1"/>
  <c r="N19" i="1"/>
  <c r="L19" i="1"/>
  <c r="K19" i="1"/>
  <c r="Q481" i="1"/>
  <c r="S481" i="1" s="1"/>
  <c r="N481" i="1"/>
  <c r="L481" i="1"/>
  <c r="K481" i="1"/>
  <c r="N74" i="1"/>
  <c r="M74" i="1"/>
  <c r="L74" i="1"/>
  <c r="K74" i="1"/>
  <c r="J74" i="1"/>
  <c r="Q730" i="1"/>
  <c r="S730" i="1" s="1"/>
  <c r="N730" i="1"/>
  <c r="P886" i="1"/>
  <c r="L886" i="1"/>
  <c r="K886" i="1"/>
  <c r="P876" i="1"/>
  <c r="N876" i="1"/>
  <c r="L876" i="1"/>
  <c r="K876" i="1"/>
  <c r="L900" i="1"/>
  <c r="L899" i="1"/>
  <c r="L898" i="1"/>
  <c r="L897" i="1"/>
  <c r="L896" i="1"/>
  <c r="L895" i="1"/>
  <c r="L894" i="1"/>
  <c r="L892" i="1"/>
  <c r="L891" i="1"/>
  <c r="L890" i="1"/>
  <c r="L888" i="1"/>
  <c r="L885" i="1"/>
  <c r="L884" i="1"/>
  <c r="L883" i="1"/>
  <c r="L877" i="1"/>
  <c r="L875" i="1"/>
  <c r="L874" i="1"/>
  <c r="L873" i="1"/>
  <c r="L871" i="1"/>
  <c r="L870" i="1"/>
  <c r="L869" i="1"/>
  <c r="L868" i="1"/>
  <c r="L867" i="1"/>
  <c r="L866" i="1"/>
  <c r="L865" i="1"/>
  <c r="L864" i="1"/>
  <c r="L861" i="1"/>
  <c r="L860" i="1"/>
  <c r="L859" i="1"/>
  <c r="L858" i="1"/>
  <c r="L857" i="1"/>
  <c r="L856" i="1"/>
  <c r="L851" i="1"/>
  <c r="L850" i="1"/>
  <c r="L849" i="1"/>
  <c r="L848" i="1"/>
  <c r="L847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63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796" i="1"/>
  <c r="L794" i="1"/>
  <c r="L793" i="1"/>
  <c r="L792" i="1"/>
  <c r="L791" i="1"/>
  <c r="L790" i="1"/>
  <c r="L789" i="1"/>
  <c r="L788" i="1"/>
  <c r="L785" i="1"/>
  <c r="L784" i="1"/>
  <c r="L783" i="1"/>
  <c r="L782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1" i="1"/>
  <c r="L760" i="1"/>
  <c r="L759" i="1"/>
  <c r="L758" i="1"/>
  <c r="L757" i="1"/>
  <c r="L755" i="1"/>
  <c r="L754" i="1"/>
  <c r="L753" i="1"/>
  <c r="L752" i="1"/>
  <c r="L751" i="1"/>
  <c r="L750" i="1"/>
  <c r="L749" i="1"/>
  <c r="L748" i="1"/>
  <c r="L747" i="1"/>
  <c r="L744" i="1"/>
  <c r="L743" i="1"/>
  <c r="L742" i="1"/>
  <c r="L741" i="1"/>
  <c r="L740" i="1"/>
  <c r="L739" i="1"/>
  <c r="L738" i="1"/>
  <c r="L737" i="1"/>
  <c r="L719" i="1"/>
  <c r="L71" i="1"/>
  <c r="L712" i="1"/>
  <c r="L709" i="1"/>
  <c r="L704" i="1"/>
  <c r="L691" i="1"/>
  <c r="L690" i="1"/>
  <c r="L689" i="1"/>
  <c r="L688" i="1"/>
  <c r="L687" i="1"/>
  <c r="L686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0" i="1"/>
  <c r="L629" i="1"/>
  <c r="L628" i="1"/>
  <c r="L627" i="1"/>
  <c r="L624" i="1"/>
  <c r="L616" i="1"/>
  <c r="L615" i="1"/>
  <c r="L609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1" i="1"/>
  <c r="L580" i="1"/>
  <c r="L579" i="1"/>
  <c r="L578" i="1"/>
  <c r="L577" i="1"/>
  <c r="L575" i="1"/>
  <c r="L574" i="1"/>
  <c r="L573" i="1"/>
  <c r="L572" i="1"/>
  <c r="L571" i="1"/>
  <c r="L569" i="1"/>
  <c r="L568" i="1"/>
  <c r="L567" i="1"/>
  <c r="L566" i="1"/>
  <c r="L565" i="1"/>
  <c r="L564" i="1"/>
  <c r="L562" i="1"/>
  <c r="L561" i="1"/>
  <c r="L559" i="1"/>
  <c r="L556" i="1"/>
  <c r="L555" i="1"/>
  <c r="L554" i="1"/>
  <c r="L553" i="1"/>
  <c r="L552" i="1"/>
  <c r="L551" i="1"/>
  <c r="L547" i="1"/>
  <c r="L542" i="1"/>
  <c r="L541" i="1"/>
  <c r="L540" i="1"/>
  <c r="L532" i="1"/>
  <c r="L538" i="1"/>
  <c r="L534" i="1"/>
  <c r="L94" i="1"/>
  <c r="L524" i="1"/>
  <c r="L523" i="1"/>
  <c r="L521" i="1"/>
  <c r="L516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5" i="1"/>
  <c r="L442" i="1"/>
  <c r="L353" i="1"/>
  <c r="L352" i="1"/>
  <c r="L351" i="1"/>
  <c r="L350" i="1"/>
  <c r="L349" i="1"/>
  <c r="L440" i="1"/>
  <c r="L439" i="1"/>
  <c r="L438" i="1"/>
  <c r="L437" i="1"/>
  <c r="L436" i="1"/>
  <c r="L435" i="1"/>
  <c r="L429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2" i="1"/>
  <c r="L371" i="1"/>
  <c r="L366" i="1"/>
  <c r="L365" i="1"/>
  <c r="L364" i="1"/>
  <c r="L363" i="1"/>
  <c r="L362" i="1"/>
  <c r="L361" i="1"/>
  <c r="L360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4" i="1"/>
  <c r="L163" i="1"/>
  <c r="L157" i="1"/>
  <c r="L156" i="1"/>
  <c r="L155" i="1"/>
  <c r="L154" i="1"/>
  <c r="L153" i="1"/>
  <c r="L430" i="1"/>
  <c r="L152" i="1"/>
  <c r="L119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432" i="1"/>
  <c r="L138" i="1"/>
  <c r="L137" i="1"/>
  <c r="L136" i="1"/>
  <c r="L135" i="1"/>
  <c r="L134" i="1"/>
  <c r="L133" i="1"/>
  <c r="L132" i="1"/>
  <c r="L130" i="1"/>
  <c r="L129" i="1"/>
  <c r="L124" i="1"/>
  <c r="L123" i="1"/>
  <c r="L122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99" i="1"/>
  <c r="L93" i="1"/>
  <c r="L92" i="1"/>
  <c r="L89" i="1"/>
  <c r="L88" i="1"/>
  <c r="L536" i="1"/>
  <c r="L550" i="1"/>
  <c r="L67" i="1"/>
  <c r="L66" i="1"/>
  <c r="L65" i="1"/>
  <c r="L64" i="1"/>
  <c r="L58" i="1"/>
  <c r="L348" i="1"/>
  <c r="L57" i="1"/>
  <c r="L56" i="1"/>
  <c r="L54" i="1"/>
  <c r="L618" i="1"/>
  <c r="L53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27" i="1"/>
  <c r="L24" i="1"/>
  <c r="L23" i="1"/>
  <c r="P892" i="1"/>
  <c r="N892" i="1"/>
  <c r="K892" i="1"/>
  <c r="P891" i="1"/>
  <c r="N891" i="1"/>
  <c r="K891" i="1"/>
  <c r="P890" i="1"/>
  <c r="N890" i="1"/>
  <c r="K890" i="1"/>
  <c r="P860" i="1"/>
  <c r="N860" i="1"/>
  <c r="K860" i="1"/>
  <c r="P859" i="1"/>
  <c r="N859" i="1"/>
  <c r="K859" i="1"/>
  <c r="P858" i="1"/>
  <c r="N858" i="1"/>
  <c r="K858" i="1"/>
  <c r="P857" i="1"/>
  <c r="N857" i="1"/>
  <c r="K857" i="1"/>
  <c r="P856" i="1"/>
  <c r="N856" i="1"/>
  <c r="K856" i="1"/>
  <c r="N847" i="1"/>
  <c r="K847" i="1"/>
  <c r="P848" i="1"/>
  <c r="N848" i="1"/>
  <c r="K848" i="1"/>
  <c r="P850" i="1"/>
  <c r="N850" i="1"/>
  <c r="K850" i="1"/>
  <c r="P849" i="1"/>
  <c r="N849" i="1"/>
  <c r="K849" i="1"/>
  <c r="Q750" i="1"/>
  <c r="S750" i="1" s="1"/>
  <c r="N750" i="1"/>
  <c r="K750" i="1"/>
  <c r="Q754" i="1"/>
  <c r="S754" i="1" s="1"/>
  <c r="N754" i="1"/>
  <c r="K754" i="1"/>
  <c r="Q753" i="1"/>
  <c r="S753" i="1" s="1"/>
  <c r="N753" i="1"/>
  <c r="K753" i="1"/>
  <c r="Q752" i="1"/>
  <c r="S752" i="1" s="1"/>
  <c r="N752" i="1"/>
  <c r="K752" i="1"/>
  <c r="Q751" i="1"/>
  <c r="S751" i="1" s="1"/>
  <c r="N751" i="1"/>
  <c r="K751" i="1"/>
  <c r="Q749" i="1"/>
  <c r="S749" i="1" s="1"/>
  <c r="N749" i="1"/>
  <c r="K749" i="1"/>
  <c r="P899" i="1"/>
  <c r="N899" i="1"/>
  <c r="K899" i="1"/>
  <c r="N898" i="1"/>
  <c r="K898" i="1"/>
  <c r="P897" i="1"/>
  <c r="N897" i="1"/>
  <c r="K897" i="1"/>
  <c r="P896" i="1"/>
  <c r="N896" i="1"/>
  <c r="K896" i="1"/>
  <c r="Q824" i="1"/>
  <c r="S824" i="1" s="1"/>
  <c r="N824" i="1"/>
  <c r="K824" i="1"/>
  <c r="Q867" i="1"/>
  <c r="S867" i="1" s="1"/>
  <c r="N867" i="1"/>
  <c r="K867" i="1"/>
  <c r="P870" i="1"/>
  <c r="N870" i="1"/>
  <c r="K870" i="1"/>
  <c r="P869" i="1"/>
  <c r="N869" i="1"/>
  <c r="K869" i="1"/>
  <c r="P868" i="1"/>
  <c r="N868" i="1"/>
  <c r="K868" i="1"/>
  <c r="P866" i="1"/>
  <c r="N866" i="1"/>
  <c r="K866" i="1"/>
  <c r="P865" i="1"/>
  <c r="N865" i="1"/>
  <c r="K865" i="1"/>
  <c r="N864" i="1"/>
  <c r="K864" i="1"/>
  <c r="N777" i="1"/>
  <c r="K777" i="1"/>
  <c r="P793" i="1"/>
  <c r="N793" i="1"/>
  <c r="K793" i="1"/>
  <c r="N791" i="1"/>
  <c r="K791" i="1"/>
  <c r="P792" i="1"/>
  <c r="N792" i="1"/>
  <c r="K792" i="1"/>
  <c r="P790" i="1"/>
  <c r="N790" i="1"/>
  <c r="K790" i="1"/>
  <c r="N789" i="1"/>
  <c r="K789" i="1"/>
  <c r="P788" i="1"/>
  <c r="N788" i="1"/>
  <c r="K788" i="1"/>
  <c r="P874" i="1"/>
  <c r="N874" i="1"/>
  <c r="K874" i="1"/>
  <c r="P875" i="1"/>
  <c r="N875" i="1"/>
  <c r="K875" i="1"/>
  <c r="K885" i="1"/>
  <c r="P883" i="1"/>
  <c r="N883" i="1"/>
  <c r="K883" i="1"/>
  <c r="P888" i="1"/>
  <c r="K888" i="1"/>
  <c r="P884" i="1"/>
  <c r="K884" i="1"/>
  <c r="P832" i="1"/>
  <c r="N832" i="1"/>
  <c r="K832" i="1"/>
  <c r="Q841" i="1"/>
  <c r="S841" i="1" s="1"/>
  <c r="N841" i="1"/>
  <c r="K841" i="1"/>
  <c r="Q840" i="1"/>
  <c r="S840" i="1" s="1"/>
  <c r="N840" i="1"/>
  <c r="K840" i="1"/>
  <c r="P843" i="1"/>
  <c r="N843" i="1"/>
  <c r="K843" i="1"/>
  <c r="Q842" i="1"/>
  <c r="S842" i="1" s="1"/>
  <c r="N842" i="1"/>
  <c r="K842" i="1"/>
  <c r="P839" i="1"/>
  <c r="N839" i="1"/>
  <c r="K839" i="1"/>
  <c r="P838" i="1"/>
  <c r="N838" i="1"/>
  <c r="K838" i="1"/>
  <c r="Q837" i="1"/>
  <c r="S837" i="1" s="1"/>
  <c r="N837" i="1"/>
  <c r="K837" i="1"/>
  <c r="P836" i="1"/>
  <c r="N836" i="1"/>
  <c r="K836" i="1"/>
  <c r="P835" i="1"/>
  <c r="N835" i="1"/>
  <c r="K835" i="1"/>
  <c r="P834" i="1"/>
  <c r="N834" i="1"/>
  <c r="K834" i="1"/>
  <c r="N833" i="1"/>
  <c r="K833" i="1"/>
  <c r="P538" i="1"/>
  <c r="N538" i="1"/>
  <c r="K538" i="1"/>
  <c r="N47" i="1"/>
  <c r="J82" i="1"/>
  <c r="Q88" i="1"/>
  <c r="S88" i="1" s="1"/>
  <c r="N88" i="1"/>
  <c r="K88" i="1"/>
  <c r="P601" i="1"/>
  <c r="N601" i="1"/>
  <c r="K601" i="1"/>
  <c r="Q186" i="1"/>
  <c r="S186" i="1" s="1"/>
  <c r="N186" i="1"/>
  <c r="K186" i="1"/>
  <c r="Q173" i="1"/>
  <c r="S173" i="1" s="1"/>
  <c r="N173" i="1"/>
  <c r="K173" i="1"/>
  <c r="Q555" i="1"/>
  <c r="S555" i="1" s="1"/>
  <c r="N555" i="1"/>
  <c r="K555" i="1"/>
  <c r="R583" i="1"/>
  <c r="P583" i="1"/>
  <c r="O583" i="1"/>
  <c r="Q177" i="1"/>
  <c r="S177" i="1" s="1"/>
  <c r="N177" i="1"/>
  <c r="K177" i="1"/>
  <c r="Q554" i="1"/>
  <c r="S554" i="1" s="1"/>
  <c r="N554" i="1"/>
  <c r="K554" i="1"/>
  <c r="Q374" i="1"/>
  <c r="S374" i="1" s="1"/>
  <c r="N374" i="1"/>
  <c r="K374" i="1"/>
  <c r="Q584" i="1"/>
  <c r="S584" i="1" s="1"/>
  <c r="N584" i="1"/>
  <c r="K584" i="1"/>
  <c r="P599" i="1"/>
  <c r="N599" i="1"/>
  <c r="K599" i="1"/>
  <c r="N492" i="1"/>
  <c r="M492" i="1"/>
  <c r="K492" i="1"/>
  <c r="J492" i="1"/>
  <c r="N729" i="1"/>
  <c r="N877" i="1"/>
  <c r="K877" i="1"/>
  <c r="Q755" i="1"/>
  <c r="S755" i="1" s="1"/>
  <c r="N755" i="1"/>
  <c r="K755" i="1"/>
  <c r="P776" i="1"/>
  <c r="N776" i="1"/>
  <c r="K776" i="1"/>
  <c r="P775" i="1"/>
  <c r="N775" i="1"/>
  <c r="K775" i="1"/>
  <c r="P774" i="1"/>
  <c r="N774" i="1"/>
  <c r="K774" i="1"/>
  <c r="N743" i="1"/>
  <c r="K743" i="1"/>
  <c r="P742" i="1"/>
  <c r="N742" i="1"/>
  <c r="K742" i="1"/>
  <c r="P741" i="1"/>
  <c r="N741" i="1"/>
  <c r="K741" i="1"/>
  <c r="N740" i="1"/>
  <c r="K740" i="1"/>
  <c r="N739" i="1"/>
  <c r="K739" i="1"/>
  <c r="P738" i="1"/>
  <c r="N738" i="1"/>
  <c r="K738" i="1"/>
  <c r="P804" i="1"/>
  <c r="Q801" i="1"/>
  <c r="S801" i="1" s="1"/>
  <c r="P805" i="1"/>
  <c r="P803" i="1"/>
  <c r="P802" i="1"/>
  <c r="P800" i="1"/>
  <c r="P799" i="1"/>
  <c r="P798" i="1"/>
  <c r="P783" i="1"/>
  <c r="N783" i="1"/>
  <c r="K783" i="1"/>
  <c r="Q785" i="1"/>
  <c r="S785" i="1" s="1"/>
  <c r="N785" i="1"/>
  <c r="K785" i="1"/>
  <c r="P784" i="1"/>
  <c r="N784" i="1"/>
  <c r="K784" i="1"/>
  <c r="P782" i="1"/>
  <c r="N782" i="1"/>
  <c r="K782" i="1"/>
  <c r="P821" i="1"/>
  <c r="N821" i="1"/>
  <c r="K821" i="1"/>
  <c r="P823" i="1"/>
  <c r="N823" i="1"/>
  <c r="K823" i="1"/>
  <c r="N822" i="1"/>
  <c r="K822" i="1"/>
  <c r="P820" i="1"/>
  <c r="N820" i="1"/>
  <c r="K820" i="1"/>
  <c r="P819" i="1"/>
  <c r="N819" i="1"/>
  <c r="K819" i="1"/>
  <c r="Q818" i="1"/>
  <c r="S818" i="1" s="1"/>
  <c r="N818" i="1"/>
  <c r="K818" i="1"/>
  <c r="Q817" i="1"/>
  <c r="S817" i="1" s="1"/>
  <c r="N817" i="1"/>
  <c r="K817" i="1"/>
  <c r="P816" i="1"/>
  <c r="N816" i="1"/>
  <c r="K816" i="1"/>
  <c r="N815" i="1"/>
  <c r="K815" i="1"/>
  <c r="P814" i="1"/>
  <c r="N814" i="1"/>
  <c r="K814" i="1"/>
  <c r="P813" i="1"/>
  <c r="N813" i="1"/>
  <c r="K813" i="1"/>
  <c r="P812" i="1"/>
  <c r="N812" i="1"/>
  <c r="K812" i="1"/>
  <c r="P811" i="1"/>
  <c r="N811" i="1"/>
  <c r="K811" i="1"/>
  <c r="P810" i="1"/>
  <c r="N810" i="1"/>
  <c r="K810" i="1"/>
  <c r="P809" i="1"/>
  <c r="N809" i="1"/>
  <c r="K809" i="1"/>
  <c r="Q48" i="1"/>
  <c r="S48" i="1" s="1"/>
  <c r="N48" i="1"/>
  <c r="Q577" i="1"/>
  <c r="S577" i="1" s="1"/>
  <c r="N577" i="1"/>
  <c r="K577" i="1"/>
  <c r="N40" i="1"/>
  <c r="K40" i="1"/>
  <c r="Q575" i="1"/>
  <c r="S575" i="1" s="1"/>
  <c r="N575" i="1"/>
  <c r="K575" i="1"/>
  <c r="P831" i="1"/>
  <c r="N831" i="1"/>
  <c r="K831" i="1"/>
  <c r="P773" i="1"/>
  <c r="N773" i="1"/>
  <c r="K773" i="1"/>
  <c r="P559" i="1"/>
  <c r="N559" i="1"/>
  <c r="M559" i="1"/>
  <c r="K559" i="1"/>
  <c r="J559" i="1"/>
  <c r="P830" i="1"/>
  <c r="N830" i="1"/>
  <c r="K830" i="1"/>
  <c r="P871" i="1"/>
  <c r="N871" i="1"/>
  <c r="K871" i="1"/>
  <c r="P598" i="1"/>
  <c r="N598" i="1"/>
  <c r="K598" i="1"/>
  <c r="N772" i="1"/>
  <c r="K772" i="1"/>
  <c r="P873" i="1"/>
  <c r="N873" i="1"/>
  <c r="K873" i="1"/>
  <c r="P748" i="1"/>
  <c r="N748" i="1"/>
  <c r="K748" i="1"/>
  <c r="Q771" i="1"/>
  <c r="S771" i="1" s="1"/>
  <c r="N771" i="1"/>
  <c r="K771" i="1"/>
  <c r="P770" i="1"/>
  <c r="N770" i="1"/>
  <c r="K770" i="1"/>
  <c r="P769" i="1"/>
  <c r="N769" i="1"/>
  <c r="K769" i="1"/>
  <c r="P768" i="1"/>
  <c r="N768" i="1"/>
  <c r="K768" i="1"/>
  <c r="P767" i="1"/>
  <c r="N767" i="1"/>
  <c r="K767" i="1"/>
  <c r="P766" i="1"/>
  <c r="N766" i="1"/>
  <c r="K766" i="1"/>
  <c r="P765" i="1"/>
  <c r="N765" i="1"/>
  <c r="K765" i="1"/>
  <c r="P764" i="1"/>
  <c r="N764" i="1"/>
  <c r="K764" i="1"/>
  <c r="Q728" i="1"/>
  <c r="S728" i="1" s="1"/>
  <c r="N728" i="1"/>
  <c r="P778" i="1"/>
  <c r="N778" i="1"/>
  <c r="K778" i="1"/>
  <c r="N727" i="1"/>
  <c r="P844" i="1"/>
  <c r="N844" i="1"/>
  <c r="K844" i="1"/>
  <c r="N829" i="1"/>
  <c r="K829" i="1"/>
  <c r="P828" i="1"/>
  <c r="N828" i="1"/>
  <c r="K828" i="1"/>
  <c r="P861" i="1"/>
  <c r="N861" i="1"/>
  <c r="K861" i="1"/>
  <c r="P827" i="1"/>
  <c r="N827" i="1"/>
  <c r="K827" i="1"/>
  <c r="N851" i="1"/>
  <c r="K851" i="1"/>
  <c r="P863" i="1"/>
  <c r="N863" i="1"/>
  <c r="K863" i="1"/>
  <c r="P796" i="1"/>
  <c r="N796" i="1"/>
  <c r="K796" i="1"/>
  <c r="P794" i="1"/>
  <c r="N794" i="1"/>
  <c r="K794" i="1"/>
  <c r="N21" i="1"/>
  <c r="M21" i="1"/>
  <c r="K21" i="1"/>
  <c r="J21" i="1"/>
  <c r="Q443" i="1"/>
  <c r="S443" i="1" s="1"/>
  <c r="N429" i="1"/>
  <c r="M429" i="1"/>
  <c r="K429" i="1"/>
  <c r="J429" i="1"/>
  <c r="P597" i="1"/>
  <c r="N597" i="1"/>
  <c r="K597" i="1"/>
  <c r="P596" i="1"/>
  <c r="N596" i="1"/>
  <c r="K596" i="1"/>
  <c r="P691" i="1"/>
  <c r="N691" i="1"/>
  <c r="K691" i="1"/>
  <c r="P491" i="1"/>
  <c r="Q594" i="1"/>
  <c r="S594" i="1" s="1"/>
  <c r="N594" i="1"/>
  <c r="K594" i="1"/>
  <c r="P682" i="1"/>
  <c r="N545" i="1"/>
  <c r="M545" i="1"/>
  <c r="K545" i="1"/>
  <c r="J545" i="1"/>
  <c r="Q46" i="1"/>
  <c r="S46" i="1" s="1"/>
  <c r="N46" i="1"/>
  <c r="R545" i="1" l="1"/>
  <c r="L903" i="1"/>
  <c r="Q782" i="1"/>
  <c r="S782" i="1" s="1"/>
  <c r="Q583" i="1"/>
  <c r="S583" i="1" s="1"/>
  <c r="Q601" i="1"/>
  <c r="S601" i="1" s="1"/>
  <c r="Q838" i="1"/>
  <c r="S838" i="1" s="1"/>
  <c r="Q789" i="1"/>
  <c r="S789" i="1" s="1"/>
  <c r="Q866" i="1"/>
  <c r="S866" i="1" s="1"/>
  <c r="Q897" i="1"/>
  <c r="S897" i="1" s="1"/>
  <c r="Q859" i="1"/>
  <c r="S859" i="1" s="1"/>
  <c r="Q597" i="1"/>
  <c r="S597" i="1" s="1"/>
  <c r="Q772" i="1"/>
  <c r="S772" i="1" s="1"/>
  <c r="Q811" i="1"/>
  <c r="S811" i="1" s="1"/>
  <c r="Q819" i="1"/>
  <c r="S819" i="1" s="1"/>
  <c r="Q783" i="1"/>
  <c r="S783" i="1" s="1"/>
  <c r="Q804" i="1"/>
  <c r="S804" i="1" s="1"/>
  <c r="Q775" i="1"/>
  <c r="S775" i="1" s="1"/>
  <c r="Q833" i="1"/>
  <c r="S833" i="1" s="1"/>
  <c r="Q883" i="1"/>
  <c r="S883" i="1" s="1"/>
  <c r="Q791" i="1"/>
  <c r="S791" i="1" s="1"/>
  <c r="Q870" i="1"/>
  <c r="S870" i="1" s="1"/>
  <c r="Q848" i="1"/>
  <c r="S848" i="1" s="1"/>
  <c r="Q891" i="1"/>
  <c r="S891" i="1" s="1"/>
  <c r="Q816" i="1"/>
  <c r="S816" i="1" s="1"/>
  <c r="Q691" i="1"/>
  <c r="S691" i="1" s="1"/>
  <c r="Q851" i="1"/>
  <c r="S851" i="1" s="1"/>
  <c r="Q778" i="1"/>
  <c r="S778" i="1" s="1"/>
  <c r="Q769" i="1"/>
  <c r="S769" i="1" s="1"/>
  <c r="Q830" i="1"/>
  <c r="S830" i="1" s="1"/>
  <c r="Q814" i="1"/>
  <c r="S814" i="1" s="1"/>
  <c r="Q823" i="1"/>
  <c r="S823" i="1" s="1"/>
  <c r="Q800" i="1"/>
  <c r="S800" i="1" s="1"/>
  <c r="Q740" i="1"/>
  <c r="S740" i="1" s="1"/>
  <c r="Q877" i="1"/>
  <c r="S877" i="1" s="1"/>
  <c r="Q836" i="1"/>
  <c r="S836" i="1" s="1"/>
  <c r="Q874" i="1"/>
  <c r="S874" i="1" s="1"/>
  <c r="Q864" i="1"/>
  <c r="S864" i="1" s="1"/>
  <c r="Q857" i="1"/>
  <c r="S857" i="1" s="1"/>
  <c r="Q876" i="1"/>
  <c r="S876" i="1" s="1"/>
  <c r="Q803" i="1"/>
  <c r="S803" i="1" s="1"/>
  <c r="Q797" i="1"/>
  <c r="S797" i="1" s="1"/>
  <c r="Q861" i="1"/>
  <c r="S861" i="1" s="1"/>
  <c r="Q765" i="1"/>
  <c r="S765" i="1" s="1"/>
  <c r="Q748" i="1"/>
  <c r="S748" i="1" s="1"/>
  <c r="Q809" i="1"/>
  <c r="S809" i="1" s="1"/>
  <c r="Q784" i="1"/>
  <c r="S784" i="1" s="1"/>
  <c r="Q805" i="1"/>
  <c r="S805" i="1" s="1"/>
  <c r="Q743" i="1"/>
  <c r="S743" i="1" s="1"/>
  <c r="Q839" i="1"/>
  <c r="S839" i="1" s="1"/>
  <c r="Q884" i="1"/>
  <c r="S884" i="1" s="1"/>
  <c r="Q790" i="1"/>
  <c r="S790" i="1" s="1"/>
  <c r="Q868" i="1"/>
  <c r="S868" i="1" s="1"/>
  <c r="Q898" i="1"/>
  <c r="S898" i="1" s="1"/>
  <c r="Q849" i="1"/>
  <c r="S849" i="1" s="1"/>
  <c r="Q860" i="1"/>
  <c r="S860" i="1" s="1"/>
  <c r="Q844" i="1"/>
  <c r="S844" i="1" s="1"/>
  <c r="Q767" i="1"/>
  <c r="S767" i="1" s="1"/>
  <c r="Q598" i="1"/>
  <c r="S598" i="1" s="1"/>
  <c r="Q812" i="1"/>
  <c r="S812" i="1" s="1"/>
  <c r="Q820" i="1"/>
  <c r="S820" i="1" s="1"/>
  <c r="Q798" i="1"/>
  <c r="S798" i="1" s="1"/>
  <c r="Q738" i="1"/>
  <c r="S738" i="1" s="1"/>
  <c r="Q776" i="1"/>
  <c r="S776" i="1" s="1"/>
  <c r="Q599" i="1"/>
  <c r="S599" i="1" s="1"/>
  <c r="Q834" i="1"/>
  <c r="S834" i="1" s="1"/>
  <c r="Q843" i="1"/>
  <c r="S843" i="1" s="1"/>
  <c r="Q885" i="1"/>
  <c r="S885" i="1" s="1"/>
  <c r="Q793" i="1"/>
  <c r="S793" i="1" s="1"/>
  <c r="Q847" i="1"/>
  <c r="S847" i="1" s="1"/>
  <c r="Q892" i="1"/>
  <c r="S892" i="1" s="1"/>
  <c r="Q796" i="1"/>
  <c r="S796" i="1" s="1"/>
  <c r="Q764" i="1"/>
  <c r="S764" i="1" s="1"/>
  <c r="Q742" i="1"/>
  <c r="S742" i="1" s="1"/>
  <c r="Q596" i="1"/>
  <c r="S596" i="1" s="1"/>
  <c r="Q794" i="1"/>
  <c r="S794" i="1" s="1"/>
  <c r="Q770" i="1"/>
  <c r="S770" i="1" s="1"/>
  <c r="Q773" i="1"/>
  <c r="S773" i="1" s="1"/>
  <c r="Q815" i="1"/>
  <c r="S815" i="1" s="1"/>
  <c r="Q821" i="1"/>
  <c r="S821" i="1" s="1"/>
  <c r="Q802" i="1"/>
  <c r="S802" i="1" s="1"/>
  <c r="Q741" i="1"/>
  <c r="S741" i="1" s="1"/>
  <c r="Q729" i="1"/>
  <c r="S729" i="1" s="1"/>
  <c r="Q832" i="1"/>
  <c r="S832" i="1" s="1"/>
  <c r="Q788" i="1"/>
  <c r="S788" i="1" s="1"/>
  <c r="Q865" i="1"/>
  <c r="S865" i="1" s="1"/>
  <c r="Q896" i="1"/>
  <c r="S896" i="1" s="1"/>
  <c r="Q858" i="1"/>
  <c r="S858" i="1" s="1"/>
  <c r="Q827" i="1"/>
  <c r="S827" i="1" s="1"/>
  <c r="Q831" i="1"/>
  <c r="S831" i="1" s="1"/>
  <c r="Q828" i="1"/>
  <c r="S828" i="1" s="1"/>
  <c r="Q766" i="1"/>
  <c r="S766" i="1" s="1"/>
  <c r="Q873" i="1"/>
  <c r="S873" i="1" s="1"/>
  <c r="Q810" i="1"/>
  <c r="S810" i="1" s="1"/>
  <c r="Q774" i="1"/>
  <c r="S774" i="1" s="1"/>
  <c r="Q538" i="1"/>
  <c r="S538" i="1" s="1"/>
  <c r="Q888" i="1"/>
  <c r="S888" i="1" s="1"/>
  <c r="Q792" i="1"/>
  <c r="S792" i="1" s="1"/>
  <c r="Q869" i="1"/>
  <c r="S869" i="1" s="1"/>
  <c r="Q899" i="1"/>
  <c r="S899" i="1" s="1"/>
  <c r="Q850" i="1"/>
  <c r="S850" i="1" s="1"/>
  <c r="Q890" i="1"/>
  <c r="S890" i="1" s="1"/>
  <c r="Q886" i="1"/>
  <c r="S886" i="1" s="1"/>
  <c r="Q829" i="1"/>
  <c r="S829" i="1" s="1"/>
  <c r="Q863" i="1"/>
  <c r="S863" i="1" s="1"/>
  <c r="Q727" i="1"/>
  <c r="S727" i="1" s="1"/>
  <c r="Q768" i="1"/>
  <c r="S768" i="1" s="1"/>
  <c r="Q871" i="1"/>
  <c r="S871" i="1" s="1"/>
  <c r="Q813" i="1"/>
  <c r="S813" i="1" s="1"/>
  <c r="Q822" i="1"/>
  <c r="S822" i="1" s="1"/>
  <c r="Q799" i="1"/>
  <c r="S799" i="1" s="1"/>
  <c r="Q739" i="1"/>
  <c r="S739" i="1" s="1"/>
  <c r="Q835" i="1"/>
  <c r="S835" i="1" s="1"/>
  <c r="Q875" i="1"/>
  <c r="S875" i="1" s="1"/>
  <c r="Q777" i="1"/>
  <c r="S777" i="1" s="1"/>
  <c r="Q856" i="1"/>
  <c r="S856" i="1" s="1"/>
  <c r="O799" i="1"/>
  <c r="O186" i="1"/>
  <c r="R19" i="1"/>
  <c r="O73" i="1"/>
  <c r="R481" i="1"/>
  <c r="Q73" i="1"/>
  <c r="S73" i="1" s="1"/>
  <c r="R73" i="1"/>
  <c r="O19" i="1"/>
  <c r="O481" i="1"/>
  <c r="O74" i="1"/>
  <c r="Q74" i="1"/>
  <c r="S74" i="1" s="1"/>
  <c r="R74" i="1"/>
  <c r="R730" i="1"/>
  <c r="O730" i="1"/>
  <c r="R886" i="1"/>
  <c r="O886" i="1"/>
  <c r="R876" i="1"/>
  <c r="O876" i="1"/>
  <c r="R892" i="1"/>
  <c r="R891" i="1"/>
  <c r="R890" i="1"/>
  <c r="O892" i="1"/>
  <c r="O891" i="1"/>
  <c r="O890" i="1"/>
  <c r="R849" i="1"/>
  <c r="R848" i="1"/>
  <c r="R856" i="1"/>
  <c r="O858" i="1"/>
  <c r="R859" i="1"/>
  <c r="R860" i="1"/>
  <c r="R858" i="1"/>
  <c r="R857" i="1"/>
  <c r="O860" i="1"/>
  <c r="O859" i="1"/>
  <c r="O857" i="1"/>
  <c r="O856" i="1"/>
  <c r="O849" i="1"/>
  <c r="R751" i="1"/>
  <c r="R850" i="1"/>
  <c r="R847" i="1"/>
  <c r="O847" i="1"/>
  <c r="O848" i="1"/>
  <c r="O850" i="1"/>
  <c r="R749" i="1"/>
  <c r="R752" i="1"/>
  <c r="R754" i="1"/>
  <c r="R753" i="1"/>
  <c r="O749" i="1"/>
  <c r="R750" i="1"/>
  <c r="O750" i="1"/>
  <c r="O754" i="1"/>
  <c r="O753" i="1"/>
  <c r="O752" i="1"/>
  <c r="O751" i="1"/>
  <c r="R897" i="1"/>
  <c r="R896" i="1"/>
  <c r="R899" i="1"/>
  <c r="R898" i="1"/>
  <c r="O899" i="1"/>
  <c r="O898" i="1"/>
  <c r="O897" i="1"/>
  <c r="O896" i="1"/>
  <c r="R824" i="1"/>
  <c r="O824" i="1"/>
  <c r="R777" i="1"/>
  <c r="R864" i="1"/>
  <c r="R865" i="1"/>
  <c r="R868" i="1"/>
  <c r="R870" i="1"/>
  <c r="R866" i="1"/>
  <c r="R869" i="1"/>
  <c r="R867" i="1"/>
  <c r="O864" i="1"/>
  <c r="O867" i="1"/>
  <c r="O870" i="1"/>
  <c r="O869" i="1"/>
  <c r="O868" i="1"/>
  <c r="O866" i="1"/>
  <c r="O865" i="1"/>
  <c r="O777" i="1"/>
  <c r="R788" i="1"/>
  <c r="R790" i="1"/>
  <c r="R791" i="1"/>
  <c r="R789" i="1"/>
  <c r="R792" i="1"/>
  <c r="R793" i="1"/>
  <c r="O793" i="1"/>
  <c r="O791" i="1"/>
  <c r="O792" i="1"/>
  <c r="O790" i="1"/>
  <c r="O789" i="1"/>
  <c r="O788" i="1"/>
  <c r="R875" i="1"/>
  <c r="R874" i="1"/>
  <c r="O874" i="1"/>
  <c r="O875" i="1"/>
  <c r="R888" i="1"/>
  <c r="R885" i="1"/>
  <c r="R884" i="1"/>
  <c r="R883" i="1"/>
  <c r="O888" i="1"/>
  <c r="O885" i="1"/>
  <c r="O883" i="1"/>
  <c r="O884" i="1"/>
  <c r="R833" i="1"/>
  <c r="R835" i="1"/>
  <c r="R837" i="1"/>
  <c r="R839" i="1"/>
  <c r="R840" i="1"/>
  <c r="R832" i="1"/>
  <c r="R834" i="1"/>
  <c r="R836" i="1"/>
  <c r="R838" i="1"/>
  <c r="R842" i="1"/>
  <c r="R843" i="1"/>
  <c r="R841" i="1"/>
  <c r="O832" i="1"/>
  <c r="O841" i="1"/>
  <c r="O840" i="1"/>
  <c r="O843" i="1"/>
  <c r="O842" i="1"/>
  <c r="O839" i="1"/>
  <c r="O838" i="1"/>
  <c r="O837" i="1"/>
  <c r="O836" i="1"/>
  <c r="O835" i="1"/>
  <c r="O834" i="1"/>
  <c r="O833" i="1"/>
  <c r="R538" i="1"/>
  <c r="Q47" i="1"/>
  <c r="S47" i="1" s="1"/>
  <c r="O538" i="1"/>
  <c r="R47" i="1"/>
  <c r="O47" i="1"/>
  <c r="O177" i="1"/>
  <c r="R584" i="1"/>
  <c r="R554" i="1"/>
  <c r="R555" i="1"/>
  <c r="O584" i="1"/>
  <c r="R173" i="1"/>
  <c r="R601" i="1"/>
  <c r="O554" i="1"/>
  <c r="R374" i="1"/>
  <c r="R177" i="1"/>
  <c r="R186" i="1"/>
  <c r="R88" i="1"/>
  <c r="O88" i="1"/>
  <c r="O601" i="1"/>
  <c r="O173" i="1"/>
  <c r="O555" i="1"/>
  <c r="O374" i="1"/>
  <c r="R599" i="1"/>
  <c r="Q492" i="1"/>
  <c r="S492" i="1" s="1"/>
  <c r="O599" i="1"/>
  <c r="R877" i="1"/>
  <c r="R492" i="1"/>
  <c r="R755" i="1"/>
  <c r="O492" i="1"/>
  <c r="R729" i="1"/>
  <c r="O729" i="1"/>
  <c r="O877" i="1"/>
  <c r="R738" i="1"/>
  <c r="R740" i="1"/>
  <c r="R776" i="1"/>
  <c r="O755" i="1"/>
  <c r="R742" i="1"/>
  <c r="R775" i="1"/>
  <c r="R774" i="1"/>
  <c r="O776" i="1"/>
  <c r="O775" i="1"/>
  <c r="O774" i="1"/>
  <c r="R739" i="1"/>
  <c r="R741" i="1"/>
  <c r="R743" i="1"/>
  <c r="O743" i="1"/>
  <c r="O742" i="1"/>
  <c r="O741" i="1"/>
  <c r="O740" i="1"/>
  <c r="O739" i="1"/>
  <c r="O738" i="1"/>
  <c r="R804" i="1"/>
  <c r="O804" i="1"/>
  <c r="R799" i="1"/>
  <c r="R802" i="1"/>
  <c r="R805" i="1"/>
  <c r="R798" i="1"/>
  <c r="R800" i="1"/>
  <c r="R803" i="1"/>
  <c r="R801" i="1"/>
  <c r="O801" i="1"/>
  <c r="O805" i="1"/>
  <c r="O803" i="1"/>
  <c r="O802" i="1"/>
  <c r="O800" i="1"/>
  <c r="O798" i="1"/>
  <c r="Q40" i="1"/>
  <c r="S40" i="1" s="1"/>
  <c r="R810" i="1"/>
  <c r="R812" i="1"/>
  <c r="R814" i="1"/>
  <c r="R816" i="1"/>
  <c r="R818" i="1"/>
  <c r="R823" i="1"/>
  <c r="R782" i="1"/>
  <c r="R784" i="1"/>
  <c r="R785" i="1"/>
  <c r="R783" i="1"/>
  <c r="O783" i="1"/>
  <c r="O785" i="1"/>
  <c r="O784" i="1"/>
  <c r="O782" i="1"/>
  <c r="O822" i="1"/>
  <c r="R820" i="1"/>
  <c r="R809" i="1"/>
  <c r="R811" i="1"/>
  <c r="R813" i="1"/>
  <c r="R815" i="1"/>
  <c r="R817" i="1"/>
  <c r="R819" i="1"/>
  <c r="R822" i="1"/>
  <c r="R821" i="1"/>
  <c r="O821" i="1"/>
  <c r="O823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R40" i="1"/>
  <c r="R831" i="1"/>
  <c r="R48" i="1"/>
  <c r="R575" i="1"/>
  <c r="O773" i="1"/>
  <c r="R577" i="1"/>
  <c r="O48" i="1"/>
  <c r="O577" i="1"/>
  <c r="O40" i="1"/>
  <c r="O575" i="1"/>
  <c r="R773" i="1"/>
  <c r="O831" i="1"/>
  <c r="Q559" i="1"/>
  <c r="S559" i="1" s="1"/>
  <c r="R559" i="1"/>
  <c r="O559" i="1"/>
  <c r="R871" i="1"/>
  <c r="R830" i="1"/>
  <c r="O830" i="1"/>
  <c r="R598" i="1"/>
  <c r="O871" i="1"/>
  <c r="O598" i="1"/>
  <c r="R772" i="1"/>
  <c r="O772" i="1"/>
  <c r="R873" i="1"/>
  <c r="O873" i="1"/>
  <c r="R770" i="1"/>
  <c r="R748" i="1"/>
  <c r="R767" i="1"/>
  <c r="R769" i="1"/>
  <c r="O748" i="1"/>
  <c r="R771" i="1"/>
  <c r="O771" i="1"/>
  <c r="O770" i="1"/>
  <c r="O769" i="1"/>
  <c r="R768" i="1"/>
  <c r="O768" i="1"/>
  <c r="O767" i="1"/>
  <c r="R766" i="1"/>
  <c r="O766" i="1"/>
  <c r="R764" i="1"/>
  <c r="R765" i="1"/>
  <c r="O765" i="1"/>
  <c r="O764" i="1"/>
  <c r="R728" i="1"/>
  <c r="O728" i="1"/>
  <c r="R829" i="1"/>
  <c r="R851" i="1"/>
  <c r="R828" i="1"/>
  <c r="R778" i="1"/>
  <c r="O778" i="1"/>
  <c r="R727" i="1"/>
  <c r="O727" i="1"/>
  <c r="R844" i="1"/>
  <c r="O844" i="1"/>
  <c r="O829" i="1"/>
  <c r="O828" i="1"/>
  <c r="R861" i="1"/>
  <c r="O861" i="1"/>
  <c r="R827" i="1"/>
  <c r="O827" i="1"/>
  <c r="O851" i="1"/>
  <c r="R863" i="1"/>
  <c r="O863" i="1"/>
  <c r="R796" i="1"/>
  <c r="R797" i="1"/>
  <c r="O797" i="1"/>
  <c r="O796" i="1"/>
  <c r="R794" i="1"/>
  <c r="O794" i="1"/>
  <c r="R21" i="1"/>
  <c r="Q21" i="1"/>
  <c r="S21" i="1" s="1"/>
  <c r="O21" i="1"/>
  <c r="R429" i="1"/>
  <c r="R443" i="1"/>
  <c r="O443" i="1"/>
  <c r="Q429" i="1"/>
  <c r="S429" i="1" s="1"/>
  <c r="O429" i="1"/>
  <c r="R597" i="1"/>
  <c r="R596" i="1"/>
  <c r="O46" i="1"/>
  <c r="O597" i="1"/>
  <c r="R594" i="1"/>
  <c r="Q545" i="1"/>
  <c r="S545" i="1" s="1"/>
  <c r="R691" i="1"/>
  <c r="O596" i="1"/>
  <c r="O691" i="1"/>
  <c r="R46" i="1"/>
  <c r="O594" i="1"/>
  <c r="O545" i="1"/>
  <c r="Q41" i="1" l="1"/>
  <c r="S41" i="1" s="1"/>
  <c r="N41" i="1"/>
  <c r="K41" i="1"/>
  <c r="R41" i="1" l="1"/>
  <c r="O41" i="1"/>
  <c r="N535" i="1"/>
  <c r="M535" i="1"/>
  <c r="K535" i="1"/>
  <c r="J535" i="1"/>
  <c r="Q535" i="1" l="1"/>
  <c r="S535" i="1" s="1"/>
  <c r="R535" i="1"/>
  <c r="O535" i="1"/>
  <c r="N164" i="1" l="1"/>
  <c r="M164" i="1"/>
  <c r="K164" i="1"/>
  <c r="J164" i="1"/>
  <c r="Q116" i="1"/>
  <c r="S116" i="1" s="1"/>
  <c r="N116" i="1"/>
  <c r="K116" i="1"/>
  <c r="Q440" i="1"/>
  <c r="S440" i="1" s="1"/>
  <c r="N440" i="1"/>
  <c r="K440" i="1"/>
  <c r="Q477" i="1"/>
  <c r="S477" i="1" s="1"/>
  <c r="N477" i="1"/>
  <c r="K477" i="1"/>
  <c r="N690" i="1"/>
  <c r="K690" i="1"/>
  <c r="N595" i="1"/>
  <c r="K595" i="1"/>
  <c r="Q689" i="1"/>
  <c r="S689" i="1" s="1"/>
  <c r="N689" i="1"/>
  <c r="K689" i="1"/>
  <c r="Q595" i="1" l="1"/>
  <c r="S595" i="1" s="1"/>
  <c r="Q690" i="1"/>
  <c r="S690" i="1" s="1"/>
  <c r="R595" i="1"/>
  <c r="R477" i="1"/>
  <c r="R116" i="1"/>
  <c r="Q164" i="1"/>
  <c r="S164" i="1" s="1"/>
  <c r="R690" i="1"/>
  <c r="O440" i="1"/>
  <c r="R164" i="1"/>
  <c r="O689" i="1"/>
  <c r="O164" i="1"/>
  <c r="O116" i="1"/>
  <c r="R440" i="1"/>
  <c r="O477" i="1"/>
  <c r="O690" i="1"/>
  <c r="O595" i="1"/>
  <c r="R689" i="1"/>
  <c r="N491" i="1"/>
  <c r="M491" i="1"/>
  <c r="K491" i="1"/>
  <c r="J491" i="1"/>
  <c r="Q491" i="1" l="1"/>
  <c r="S491" i="1" s="1"/>
  <c r="R491" i="1"/>
  <c r="O491" i="1"/>
  <c r="P550" i="1" l="1"/>
  <c r="N550" i="1"/>
  <c r="M550" i="1"/>
  <c r="K550" i="1"/>
  <c r="J550" i="1"/>
  <c r="Q550" i="1" l="1"/>
  <c r="S550" i="1" s="1"/>
  <c r="R550" i="1"/>
  <c r="O550" i="1"/>
  <c r="Q399" i="1"/>
  <c r="S399" i="1" s="1"/>
  <c r="N399" i="1"/>
  <c r="K399" i="1"/>
  <c r="Q365" i="1"/>
  <c r="S365" i="1" s="1"/>
  <c r="N365" i="1"/>
  <c r="K365" i="1"/>
  <c r="O399" i="1" l="1"/>
  <c r="R399" i="1"/>
  <c r="O365" i="1"/>
  <c r="R365" i="1"/>
  <c r="Q670" i="1"/>
  <c r="Q54" i="1" l="1"/>
  <c r="S54" i="1" s="1"/>
  <c r="Q123" i="1"/>
  <c r="S123" i="1" s="1"/>
  <c r="N123" i="1"/>
  <c r="K123" i="1"/>
  <c r="K376" i="1"/>
  <c r="N376" i="1"/>
  <c r="Q376" i="1"/>
  <c r="R123" i="1" l="1"/>
  <c r="R54" i="1"/>
  <c r="O376" i="1"/>
  <c r="O54" i="1"/>
  <c r="O123" i="1"/>
  <c r="R376" i="1"/>
  <c r="Q430" i="1"/>
  <c r="S430" i="1" s="1"/>
  <c r="N430" i="1"/>
  <c r="K430" i="1"/>
  <c r="R430" i="1" l="1"/>
  <c r="O430" i="1"/>
  <c r="R570" i="1"/>
  <c r="Q570" i="1"/>
  <c r="S570" i="1" s="1"/>
  <c r="O570" i="1"/>
  <c r="R576" i="1"/>
  <c r="Q576" i="1"/>
  <c r="S576" i="1" s="1"/>
  <c r="O576" i="1"/>
  <c r="Q578" i="1"/>
  <c r="S578" i="1" s="1"/>
  <c r="N578" i="1"/>
  <c r="K578" i="1"/>
  <c r="Q547" i="1"/>
  <c r="S547" i="1" s="1"/>
  <c r="N547" i="1"/>
  <c r="K547" i="1"/>
  <c r="R563" i="1"/>
  <c r="P563" i="1"/>
  <c r="O563" i="1"/>
  <c r="Q563" i="1" l="1"/>
  <c r="S563" i="1" s="1"/>
  <c r="O578" i="1"/>
  <c r="R547" i="1"/>
  <c r="R578" i="1"/>
  <c r="O547" i="1"/>
  <c r="N609" i="1"/>
  <c r="M609" i="1"/>
  <c r="K609" i="1"/>
  <c r="J609" i="1"/>
  <c r="P490" i="1"/>
  <c r="N490" i="1"/>
  <c r="K490" i="1"/>
  <c r="S45" i="1"/>
  <c r="N45" i="1"/>
  <c r="M203" i="1"/>
  <c r="K203" i="1"/>
  <c r="N202" i="1"/>
  <c r="M202" i="1"/>
  <c r="K202" i="1"/>
  <c r="J202" i="1"/>
  <c r="N201" i="1"/>
  <c r="M201" i="1"/>
  <c r="K201" i="1"/>
  <c r="J201" i="1"/>
  <c r="N200" i="1"/>
  <c r="M200" i="1"/>
  <c r="K200" i="1"/>
  <c r="J200" i="1"/>
  <c r="N199" i="1"/>
  <c r="M199" i="1"/>
  <c r="K199" i="1"/>
  <c r="R199" i="1" s="1"/>
  <c r="J199" i="1"/>
  <c r="Q199" i="1" s="1"/>
  <c r="S199" i="1" s="1"/>
  <c r="N198" i="1"/>
  <c r="M198" i="1"/>
  <c r="K198" i="1"/>
  <c r="J198" i="1"/>
  <c r="Q490" i="1" l="1"/>
  <c r="S490" i="1" s="1"/>
  <c r="Q609" i="1"/>
  <c r="S609" i="1" s="1"/>
  <c r="Q201" i="1"/>
  <c r="S201" i="1" s="1"/>
  <c r="R490" i="1"/>
  <c r="R609" i="1"/>
  <c r="O609" i="1"/>
  <c r="R200" i="1"/>
  <c r="R201" i="1"/>
  <c r="R45" i="1"/>
  <c r="O490" i="1"/>
  <c r="R203" i="1"/>
  <c r="R198" i="1"/>
  <c r="Q200" i="1"/>
  <c r="S200" i="1" s="1"/>
  <c r="Q202" i="1"/>
  <c r="S202" i="1" s="1"/>
  <c r="R202" i="1"/>
  <c r="O45" i="1"/>
  <c r="Q198" i="1"/>
  <c r="S198" i="1" s="1"/>
  <c r="Q203" i="1"/>
  <c r="S203" i="1" s="1"/>
  <c r="O203" i="1"/>
  <c r="O202" i="1"/>
  <c r="O201" i="1"/>
  <c r="O200" i="1"/>
  <c r="O199" i="1"/>
  <c r="O198" i="1"/>
  <c r="Q398" i="1"/>
  <c r="S398" i="1" s="1"/>
  <c r="N398" i="1"/>
  <c r="K398" i="1"/>
  <c r="R28" i="1"/>
  <c r="Q28" i="1"/>
  <c r="S28" i="1" s="1"/>
  <c r="O28" i="1"/>
  <c r="N197" i="1"/>
  <c r="M197" i="1"/>
  <c r="K197" i="1"/>
  <c r="J197" i="1"/>
  <c r="O398" i="1" l="1"/>
  <c r="R398" i="1"/>
  <c r="Q197" i="1"/>
  <c r="S197" i="1" s="1"/>
  <c r="R197" i="1"/>
  <c r="O197" i="1"/>
  <c r="R84" i="1" l="1"/>
  <c r="Q84" i="1"/>
  <c r="S84" i="1" s="1"/>
  <c r="O84" i="1"/>
  <c r="R97" i="1"/>
  <c r="Q97" i="1"/>
  <c r="S97" i="1" s="1"/>
  <c r="O97" i="1"/>
  <c r="N91" i="1"/>
  <c r="M91" i="1"/>
  <c r="K91" i="1"/>
  <c r="J91" i="1"/>
  <c r="R87" i="1"/>
  <c r="O87" i="1"/>
  <c r="N96" i="1"/>
  <c r="M96" i="1"/>
  <c r="K96" i="1"/>
  <c r="J96" i="1"/>
  <c r="Q87" i="1" l="1"/>
  <c r="S87" i="1" s="1"/>
  <c r="Q91" i="1"/>
  <c r="S91" i="1" s="1"/>
  <c r="R91" i="1"/>
  <c r="O91" i="1"/>
  <c r="Q96" i="1"/>
  <c r="S96" i="1" s="1"/>
  <c r="R96" i="1"/>
  <c r="O96" i="1"/>
  <c r="Q155" i="1" l="1"/>
  <c r="S155" i="1" s="1"/>
  <c r="N155" i="1"/>
  <c r="K155" i="1"/>
  <c r="Q348" i="1"/>
  <c r="S348" i="1" s="1"/>
  <c r="N348" i="1"/>
  <c r="K348" i="1"/>
  <c r="K363" i="1"/>
  <c r="N363" i="1"/>
  <c r="Q363" i="1"/>
  <c r="S363" i="1" s="1"/>
  <c r="N580" i="1"/>
  <c r="M580" i="1"/>
  <c r="K580" i="1"/>
  <c r="J580" i="1"/>
  <c r="Q593" i="1"/>
  <c r="S593" i="1" s="1"/>
  <c r="N593" i="1"/>
  <c r="K593" i="1"/>
  <c r="Q592" i="1"/>
  <c r="S592" i="1" s="1"/>
  <c r="N592" i="1"/>
  <c r="K592" i="1"/>
  <c r="Q580" i="1" l="1"/>
  <c r="S580" i="1" s="1"/>
  <c r="R593" i="1"/>
  <c r="O592" i="1"/>
  <c r="R155" i="1"/>
  <c r="R580" i="1"/>
  <c r="R348" i="1"/>
  <c r="O363" i="1"/>
  <c r="O155" i="1"/>
  <c r="O348" i="1"/>
  <c r="R363" i="1"/>
  <c r="O580" i="1"/>
  <c r="O593" i="1"/>
  <c r="R592" i="1"/>
  <c r="N67" i="1"/>
  <c r="M67" i="1"/>
  <c r="K67" i="1"/>
  <c r="J67" i="1"/>
  <c r="Q67" i="1" l="1"/>
  <c r="S67" i="1" s="1"/>
  <c r="O67" i="1"/>
  <c r="R67" i="1"/>
  <c r="P591" i="1" l="1"/>
  <c r="N591" i="1"/>
  <c r="K591" i="1"/>
  <c r="Q57" i="1"/>
  <c r="S57" i="1" s="1"/>
  <c r="Q591" i="1" l="1"/>
  <c r="S591" i="1" s="1"/>
  <c r="R591" i="1"/>
  <c r="O57" i="1"/>
  <c r="R57" i="1"/>
  <c r="O591" i="1"/>
  <c r="N66" i="1" l="1"/>
  <c r="M66" i="1"/>
  <c r="K66" i="1"/>
  <c r="J66" i="1"/>
  <c r="N541" i="1"/>
  <c r="M541" i="1"/>
  <c r="K541" i="1"/>
  <c r="J541" i="1"/>
  <c r="N489" i="1"/>
  <c r="M489" i="1"/>
  <c r="K489" i="1"/>
  <c r="J489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K184" i="1"/>
  <c r="O194" i="1" l="1"/>
  <c r="R541" i="1"/>
  <c r="O196" i="1"/>
  <c r="Q196" i="1"/>
  <c r="S196" i="1" s="1"/>
  <c r="Q541" i="1"/>
  <c r="S541" i="1" s="1"/>
  <c r="R196" i="1"/>
  <c r="Q489" i="1"/>
  <c r="S489" i="1" s="1"/>
  <c r="Q66" i="1"/>
  <c r="S66" i="1" s="1"/>
  <c r="R66" i="1"/>
  <c r="O66" i="1"/>
  <c r="O541" i="1"/>
  <c r="R489" i="1"/>
  <c r="O489" i="1"/>
  <c r="R195" i="1"/>
  <c r="Q195" i="1"/>
  <c r="S195" i="1" s="1"/>
  <c r="Q193" i="1"/>
  <c r="S193" i="1" s="1"/>
  <c r="Q194" i="1"/>
  <c r="S194" i="1" s="1"/>
  <c r="R194" i="1"/>
  <c r="O195" i="1"/>
  <c r="R193" i="1"/>
  <c r="O193" i="1"/>
  <c r="Q154" i="1" l="1"/>
  <c r="S154" i="1" s="1"/>
  <c r="N154" i="1"/>
  <c r="K154" i="1"/>
  <c r="Q688" i="1"/>
  <c r="S688" i="1" s="1"/>
  <c r="N688" i="1"/>
  <c r="K688" i="1"/>
  <c r="P687" i="1"/>
  <c r="N687" i="1"/>
  <c r="K687" i="1"/>
  <c r="N488" i="1"/>
  <c r="M488" i="1"/>
  <c r="K488" i="1"/>
  <c r="J488" i="1"/>
  <c r="N487" i="1"/>
  <c r="M487" i="1"/>
  <c r="K487" i="1"/>
  <c r="J487" i="1"/>
  <c r="R487" i="1" l="1"/>
  <c r="R488" i="1"/>
  <c r="Q687" i="1"/>
  <c r="S687" i="1" s="1"/>
  <c r="O488" i="1"/>
  <c r="R154" i="1"/>
  <c r="R687" i="1"/>
  <c r="R688" i="1"/>
  <c r="O154" i="1"/>
  <c r="O688" i="1"/>
  <c r="O687" i="1"/>
  <c r="Q488" i="1"/>
  <c r="S488" i="1" s="1"/>
  <c r="Q487" i="1"/>
  <c r="S487" i="1" s="1"/>
  <c r="O487" i="1"/>
  <c r="N590" i="1"/>
  <c r="M590" i="1"/>
  <c r="K590" i="1"/>
  <c r="J590" i="1"/>
  <c r="N486" i="1"/>
  <c r="M486" i="1"/>
  <c r="K486" i="1"/>
  <c r="J486" i="1"/>
  <c r="P27" i="1"/>
  <c r="N27" i="1"/>
  <c r="M27" i="1"/>
  <c r="K27" i="1"/>
  <c r="J27" i="1"/>
  <c r="R486" i="1" l="1"/>
  <c r="Q486" i="1"/>
  <c r="S486" i="1" s="1"/>
  <c r="Q27" i="1"/>
  <c r="S27" i="1" s="1"/>
  <c r="Q590" i="1"/>
  <c r="S590" i="1" s="1"/>
  <c r="R590" i="1"/>
  <c r="R27" i="1"/>
  <c r="O590" i="1"/>
  <c r="O486" i="1"/>
  <c r="O27" i="1"/>
  <c r="N521" i="1"/>
  <c r="M521" i="1"/>
  <c r="K521" i="1"/>
  <c r="J521" i="1"/>
  <c r="M516" i="1"/>
  <c r="J516" i="1"/>
  <c r="M458" i="1"/>
  <c r="J458" i="1"/>
  <c r="Q521" i="1" l="1"/>
  <c r="S521" i="1" s="1"/>
  <c r="R521" i="1"/>
  <c r="O521" i="1"/>
  <c r="N900" i="1"/>
  <c r="N895" i="1"/>
  <c r="N894" i="1"/>
  <c r="N761" i="1"/>
  <c r="N760" i="1"/>
  <c r="N759" i="1"/>
  <c r="N758" i="1"/>
  <c r="N757" i="1"/>
  <c r="N747" i="1"/>
  <c r="N744" i="1"/>
  <c r="N737" i="1"/>
  <c r="N731" i="1"/>
  <c r="N726" i="1"/>
  <c r="N725" i="1"/>
  <c r="N724" i="1"/>
  <c r="N723" i="1"/>
  <c r="N722" i="1"/>
  <c r="N721" i="1"/>
  <c r="N720" i="1"/>
  <c r="N719" i="1"/>
  <c r="N600" i="1"/>
  <c r="N188" i="1"/>
  <c r="N71" i="1"/>
  <c r="N712" i="1"/>
  <c r="N709" i="1"/>
  <c r="N704" i="1"/>
  <c r="N643" i="1"/>
  <c r="N642" i="1"/>
  <c r="N641" i="1"/>
  <c r="N639" i="1"/>
  <c r="N630" i="1"/>
  <c r="N686" i="1"/>
  <c r="N640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38" i="1"/>
  <c r="N649" i="1"/>
  <c r="N648" i="1"/>
  <c r="N647" i="1"/>
  <c r="N646" i="1"/>
  <c r="N645" i="1"/>
  <c r="N644" i="1"/>
  <c r="N629" i="1"/>
  <c r="N628" i="1"/>
  <c r="N627" i="1"/>
  <c r="N624" i="1"/>
  <c r="N622" i="1"/>
  <c r="N616" i="1"/>
  <c r="N615" i="1"/>
  <c r="N589" i="1"/>
  <c r="N588" i="1"/>
  <c r="N587" i="1"/>
  <c r="N586" i="1"/>
  <c r="N585" i="1"/>
  <c r="N581" i="1"/>
  <c r="N579" i="1"/>
  <c r="N574" i="1"/>
  <c r="N573" i="1"/>
  <c r="N572" i="1"/>
  <c r="N571" i="1"/>
  <c r="N569" i="1"/>
  <c r="N568" i="1"/>
  <c r="N567" i="1"/>
  <c r="N566" i="1"/>
  <c r="N565" i="1"/>
  <c r="N564" i="1"/>
  <c r="N562" i="1"/>
  <c r="N561" i="1"/>
  <c r="N556" i="1"/>
  <c r="N553" i="1"/>
  <c r="N552" i="1"/>
  <c r="N551" i="1"/>
  <c r="N542" i="1"/>
  <c r="N540" i="1"/>
  <c r="N534" i="1"/>
  <c r="N94" i="1"/>
  <c r="N524" i="1"/>
  <c r="N523" i="1"/>
  <c r="N516" i="1"/>
  <c r="N493" i="1"/>
  <c r="N485" i="1"/>
  <c r="N484" i="1"/>
  <c r="N483" i="1"/>
  <c r="N482" i="1"/>
  <c r="N480" i="1"/>
  <c r="N479" i="1"/>
  <c r="N478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5" i="1"/>
  <c r="N442" i="1"/>
  <c r="N130" i="1"/>
  <c r="N353" i="1"/>
  <c r="N352" i="1"/>
  <c r="N351" i="1"/>
  <c r="N350" i="1"/>
  <c r="N349" i="1"/>
  <c r="N439" i="1"/>
  <c r="N438" i="1"/>
  <c r="N437" i="1"/>
  <c r="N436" i="1"/>
  <c r="N435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5" i="1"/>
  <c r="N373" i="1"/>
  <c r="N372" i="1"/>
  <c r="N371" i="1"/>
  <c r="N366" i="1"/>
  <c r="N364" i="1"/>
  <c r="N362" i="1"/>
  <c r="N361" i="1"/>
  <c r="N360" i="1"/>
  <c r="N192" i="1"/>
  <c r="N191" i="1"/>
  <c r="N190" i="1"/>
  <c r="N189" i="1"/>
  <c r="N187" i="1"/>
  <c r="N185" i="1"/>
  <c r="N184" i="1"/>
  <c r="N183" i="1"/>
  <c r="N182" i="1"/>
  <c r="N181" i="1"/>
  <c r="N180" i="1"/>
  <c r="N179" i="1"/>
  <c r="N178" i="1"/>
  <c r="N176" i="1"/>
  <c r="N175" i="1"/>
  <c r="N174" i="1"/>
  <c r="N172" i="1"/>
  <c r="N171" i="1"/>
  <c r="N170" i="1"/>
  <c r="N169" i="1"/>
  <c r="N168" i="1"/>
  <c r="N163" i="1"/>
  <c r="N530" i="1"/>
  <c r="N157" i="1"/>
  <c r="N153" i="1"/>
  <c r="N152" i="1"/>
  <c r="N119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432" i="1"/>
  <c r="N138" i="1"/>
  <c r="N137" i="1"/>
  <c r="N136" i="1"/>
  <c r="N135" i="1"/>
  <c r="N134" i="1"/>
  <c r="N133" i="1"/>
  <c r="N132" i="1"/>
  <c r="N131" i="1"/>
  <c r="N124" i="1"/>
  <c r="N122" i="1"/>
  <c r="N118" i="1"/>
  <c r="N117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400" i="1"/>
  <c r="N99" i="1"/>
  <c r="N93" i="1"/>
  <c r="N92" i="1"/>
  <c r="N89" i="1"/>
  <c r="N536" i="1"/>
  <c r="N156" i="1"/>
  <c r="N65" i="1"/>
  <c r="N64" i="1"/>
  <c r="N618" i="1"/>
  <c r="N44" i="1"/>
  <c r="N43" i="1"/>
  <c r="N42" i="1"/>
  <c r="N39" i="1"/>
  <c r="N38" i="1"/>
  <c r="N37" i="1"/>
  <c r="N35" i="1"/>
  <c r="N34" i="1"/>
  <c r="N532" i="1"/>
  <c r="N24" i="1"/>
  <c r="N23" i="1"/>
  <c r="K900" i="1"/>
  <c r="K895" i="1"/>
  <c r="K894" i="1"/>
  <c r="K761" i="1"/>
  <c r="K760" i="1"/>
  <c r="K759" i="1"/>
  <c r="K758" i="1"/>
  <c r="K757" i="1"/>
  <c r="K747" i="1"/>
  <c r="K744" i="1"/>
  <c r="K737" i="1"/>
  <c r="K719" i="1"/>
  <c r="K600" i="1"/>
  <c r="K188" i="1"/>
  <c r="K71" i="1"/>
  <c r="K712" i="1"/>
  <c r="K709" i="1"/>
  <c r="K704" i="1"/>
  <c r="K643" i="1"/>
  <c r="K642" i="1"/>
  <c r="K641" i="1"/>
  <c r="K639" i="1"/>
  <c r="K630" i="1"/>
  <c r="K686" i="1"/>
  <c r="K640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38" i="1"/>
  <c r="K649" i="1"/>
  <c r="K648" i="1"/>
  <c r="K647" i="1"/>
  <c r="K646" i="1"/>
  <c r="K645" i="1"/>
  <c r="K644" i="1"/>
  <c r="K629" i="1"/>
  <c r="K628" i="1"/>
  <c r="K627" i="1"/>
  <c r="K624" i="1"/>
  <c r="K622" i="1"/>
  <c r="K616" i="1"/>
  <c r="K615" i="1"/>
  <c r="K589" i="1"/>
  <c r="K588" i="1"/>
  <c r="K587" i="1"/>
  <c r="K586" i="1"/>
  <c r="K585" i="1"/>
  <c r="K581" i="1"/>
  <c r="K579" i="1"/>
  <c r="K574" i="1"/>
  <c r="K573" i="1"/>
  <c r="K572" i="1"/>
  <c r="K571" i="1"/>
  <c r="K569" i="1"/>
  <c r="K568" i="1"/>
  <c r="K567" i="1"/>
  <c r="K566" i="1"/>
  <c r="K565" i="1"/>
  <c r="K564" i="1"/>
  <c r="K562" i="1"/>
  <c r="K561" i="1"/>
  <c r="K556" i="1"/>
  <c r="K553" i="1"/>
  <c r="K552" i="1"/>
  <c r="K551" i="1"/>
  <c r="K542" i="1"/>
  <c r="K540" i="1"/>
  <c r="K534" i="1"/>
  <c r="K94" i="1"/>
  <c r="K524" i="1"/>
  <c r="K523" i="1"/>
  <c r="K516" i="1"/>
  <c r="K493" i="1"/>
  <c r="K485" i="1"/>
  <c r="K484" i="1"/>
  <c r="K483" i="1"/>
  <c r="K482" i="1"/>
  <c r="R482" i="1" s="1"/>
  <c r="K480" i="1"/>
  <c r="K479" i="1"/>
  <c r="K478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5" i="1"/>
  <c r="K442" i="1"/>
  <c r="K130" i="1"/>
  <c r="K353" i="1"/>
  <c r="K352" i="1"/>
  <c r="K351" i="1"/>
  <c r="K350" i="1"/>
  <c r="K349" i="1"/>
  <c r="K439" i="1"/>
  <c r="K438" i="1"/>
  <c r="K437" i="1"/>
  <c r="K436" i="1"/>
  <c r="K435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5" i="1"/>
  <c r="K372" i="1"/>
  <c r="K371" i="1"/>
  <c r="K366" i="1"/>
  <c r="K364" i="1"/>
  <c r="K362" i="1"/>
  <c r="K361" i="1"/>
  <c r="K360" i="1"/>
  <c r="K204" i="1"/>
  <c r="K192" i="1"/>
  <c r="K191" i="1"/>
  <c r="K190" i="1"/>
  <c r="K189" i="1"/>
  <c r="K187" i="1"/>
  <c r="K185" i="1"/>
  <c r="K183" i="1"/>
  <c r="K182" i="1"/>
  <c r="K181" i="1"/>
  <c r="K180" i="1"/>
  <c r="K179" i="1"/>
  <c r="K178" i="1"/>
  <c r="K176" i="1"/>
  <c r="K175" i="1"/>
  <c r="K174" i="1"/>
  <c r="K172" i="1"/>
  <c r="K171" i="1"/>
  <c r="K170" i="1"/>
  <c r="K169" i="1"/>
  <c r="K163" i="1"/>
  <c r="K530" i="1"/>
  <c r="K157" i="1"/>
  <c r="K153" i="1"/>
  <c r="K152" i="1"/>
  <c r="K119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432" i="1"/>
  <c r="K138" i="1"/>
  <c r="K137" i="1"/>
  <c r="K136" i="1"/>
  <c r="K135" i="1"/>
  <c r="K134" i="1"/>
  <c r="K133" i="1"/>
  <c r="K132" i="1"/>
  <c r="K131" i="1"/>
  <c r="K124" i="1"/>
  <c r="K122" i="1"/>
  <c r="K118" i="1"/>
  <c r="K117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400" i="1"/>
  <c r="K99" i="1"/>
  <c r="K93" i="1"/>
  <c r="K92" i="1"/>
  <c r="K89" i="1"/>
  <c r="K536" i="1"/>
  <c r="K156" i="1"/>
  <c r="K65" i="1"/>
  <c r="K64" i="1"/>
  <c r="K618" i="1"/>
  <c r="K44" i="1"/>
  <c r="K43" i="1"/>
  <c r="K42" i="1"/>
  <c r="K39" i="1"/>
  <c r="K38" i="1"/>
  <c r="K37" i="1"/>
  <c r="K35" i="1"/>
  <c r="K34" i="1"/>
  <c r="K532" i="1"/>
  <c r="K24" i="1"/>
  <c r="K23" i="1"/>
  <c r="R484" i="1" l="1"/>
  <c r="O373" i="1"/>
  <c r="O457" i="1"/>
  <c r="R77" i="1"/>
  <c r="M534" i="1"/>
  <c r="J534" i="1"/>
  <c r="Q534" i="1" l="1"/>
  <c r="S534" i="1" s="1"/>
  <c r="R534" i="1"/>
  <c r="O534" i="1"/>
  <c r="Q630" i="1"/>
  <c r="S630" i="1" s="1"/>
  <c r="O630" i="1"/>
  <c r="Q56" i="1"/>
  <c r="S56" i="1" s="1"/>
  <c r="R56" i="1"/>
  <c r="M540" i="1"/>
  <c r="J540" i="1"/>
  <c r="P643" i="1"/>
  <c r="M643" i="1"/>
  <c r="J643" i="1"/>
  <c r="N82" i="1"/>
  <c r="M82" i="1"/>
  <c r="K82" i="1"/>
  <c r="P26" i="1"/>
  <c r="K26" i="1"/>
  <c r="J26" i="1"/>
  <c r="J532" i="1"/>
  <c r="M532" i="1"/>
  <c r="M642" i="1"/>
  <c r="J642" i="1"/>
  <c r="M35" i="1"/>
  <c r="J35" i="1"/>
  <c r="N528" i="1"/>
  <c r="K528" i="1"/>
  <c r="J528" i="1"/>
  <c r="M485" i="1"/>
  <c r="J485" i="1"/>
  <c r="J641" i="1"/>
  <c r="M641" i="1"/>
  <c r="P442" i="1"/>
  <c r="M639" i="1"/>
  <c r="J639" i="1"/>
  <c r="M484" i="1"/>
  <c r="J484" i="1"/>
  <c r="P616" i="1"/>
  <c r="P25" i="1"/>
  <c r="N25" i="1"/>
  <c r="M25" i="1"/>
  <c r="K25" i="1"/>
  <c r="J25" i="1"/>
  <c r="Q35" i="1" l="1"/>
  <c r="S35" i="1" s="1"/>
  <c r="Q641" i="1"/>
  <c r="S641" i="1" s="1"/>
  <c r="Q528" i="1"/>
  <c r="S528" i="1" s="1"/>
  <c r="R442" i="1"/>
  <c r="R639" i="1"/>
  <c r="Q540" i="1"/>
  <c r="S540" i="1" s="1"/>
  <c r="Q639" i="1"/>
  <c r="S639" i="1" s="1"/>
  <c r="R528" i="1"/>
  <c r="Q25" i="1"/>
  <c r="S25" i="1" s="1"/>
  <c r="Q642" i="1"/>
  <c r="S642" i="1" s="1"/>
  <c r="R630" i="1"/>
  <c r="R641" i="1"/>
  <c r="O44" i="1"/>
  <c r="Q82" i="1"/>
  <c r="S82" i="1" s="1"/>
  <c r="Q485" i="1"/>
  <c r="S485" i="1" s="1"/>
  <c r="Q643" i="1"/>
  <c r="S643" i="1" s="1"/>
  <c r="R25" i="1"/>
  <c r="Q442" i="1"/>
  <c r="S442" i="1" s="1"/>
  <c r="R82" i="1"/>
  <c r="O82" i="1"/>
  <c r="R642" i="1"/>
  <c r="Q26" i="1"/>
  <c r="S26" i="1" s="1"/>
  <c r="R540" i="1"/>
  <c r="R485" i="1"/>
  <c r="R35" i="1"/>
  <c r="R643" i="1"/>
  <c r="Q44" i="1"/>
  <c r="S44" i="1" s="1"/>
  <c r="R44" i="1"/>
  <c r="O56" i="1"/>
  <c r="O540" i="1"/>
  <c r="O643" i="1"/>
  <c r="Q532" i="1"/>
  <c r="S532" i="1" s="1"/>
  <c r="R532" i="1"/>
  <c r="R26" i="1"/>
  <c r="O26" i="1"/>
  <c r="O532" i="1"/>
  <c r="O642" i="1"/>
  <c r="O35" i="1"/>
  <c r="O528" i="1"/>
  <c r="O485" i="1"/>
  <c r="O641" i="1"/>
  <c r="O442" i="1"/>
  <c r="O639" i="1"/>
  <c r="Q484" i="1"/>
  <c r="S484" i="1" s="1"/>
  <c r="R616" i="1"/>
  <c r="O484" i="1"/>
  <c r="Q616" i="1"/>
  <c r="S616" i="1" s="1"/>
  <c r="O616" i="1"/>
  <c r="O25" i="1"/>
  <c r="M163" i="1"/>
  <c r="J163" i="1"/>
  <c r="Q163" i="1" l="1"/>
  <c r="S163" i="1" s="1"/>
  <c r="R163" i="1"/>
  <c r="O163" i="1"/>
  <c r="O900" i="1" l="1"/>
  <c r="R900" i="1"/>
  <c r="M24" i="1"/>
  <c r="J24" i="1"/>
  <c r="Q24" i="1" l="1"/>
  <c r="S24" i="1" s="1"/>
  <c r="R24" i="1"/>
  <c r="O24" i="1"/>
  <c r="M23" i="1" l="1"/>
  <c r="J23" i="1"/>
  <c r="Q23" i="1" l="1"/>
  <c r="S23" i="1" s="1"/>
  <c r="R23" i="1"/>
  <c r="O23" i="1"/>
  <c r="N22" i="1" l="1"/>
  <c r="K22" i="1"/>
  <c r="P20" i="1"/>
  <c r="K20" i="1"/>
  <c r="J20" i="1"/>
  <c r="O542" i="1"/>
  <c r="Q542" i="1"/>
  <c r="S542" i="1" s="1"/>
  <c r="R542" i="1"/>
  <c r="N903" i="1" l="1"/>
  <c r="Q20" i="1"/>
  <c r="S20" i="1" s="1"/>
  <c r="K903" i="1"/>
  <c r="Q22" i="1"/>
  <c r="S22" i="1" s="1"/>
  <c r="R22" i="1"/>
  <c r="O22" i="1"/>
  <c r="R20" i="1"/>
  <c r="O20" i="1"/>
  <c r="Q77" i="1" l="1"/>
  <c r="S77" i="1" s="1"/>
  <c r="O77" i="1"/>
  <c r="R157" i="1" l="1"/>
  <c r="Q157" i="1"/>
  <c r="S157" i="1" s="1"/>
  <c r="O157" i="1"/>
  <c r="R524" i="1"/>
  <c r="Q524" i="1"/>
  <c r="S524" i="1" s="1"/>
  <c r="O524" i="1"/>
  <c r="R18" i="1" l="1"/>
  <c r="O18" i="1"/>
  <c r="R34" i="1"/>
  <c r="R718" i="1"/>
  <c r="R37" i="1"/>
  <c r="R38" i="1"/>
  <c r="R39" i="1"/>
  <c r="R42" i="1"/>
  <c r="R43" i="1"/>
  <c r="R52" i="1"/>
  <c r="R53" i="1"/>
  <c r="R618" i="1"/>
  <c r="R55" i="1"/>
  <c r="R58" i="1"/>
  <c r="R64" i="1"/>
  <c r="R65" i="1"/>
  <c r="R156" i="1"/>
  <c r="R347" i="1"/>
  <c r="R76" i="1"/>
  <c r="R536" i="1"/>
  <c r="R89" i="1"/>
  <c r="R92" i="1"/>
  <c r="R93" i="1"/>
  <c r="R400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7" i="1"/>
  <c r="R118" i="1"/>
  <c r="R122" i="1"/>
  <c r="R124" i="1"/>
  <c r="R128" i="1"/>
  <c r="R129" i="1"/>
  <c r="R131" i="1"/>
  <c r="R132" i="1"/>
  <c r="R133" i="1"/>
  <c r="R134" i="1"/>
  <c r="R135" i="1"/>
  <c r="R136" i="1"/>
  <c r="R137" i="1"/>
  <c r="R138" i="1"/>
  <c r="R432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19" i="1"/>
  <c r="R152" i="1"/>
  <c r="R153" i="1"/>
  <c r="R530" i="1"/>
  <c r="R168" i="1"/>
  <c r="R169" i="1"/>
  <c r="R170" i="1"/>
  <c r="R171" i="1"/>
  <c r="R172" i="1"/>
  <c r="R174" i="1"/>
  <c r="R175" i="1"/>
  <c r="R176" i="1"/>
  <c r="R178" i="1"/>
  <c r="R179" i="1"/>
  <c r="R180" i="1"/>
  <c r="R181" i="1"/>
  <c r="R182" i="1"/>
  <c r="R183" i="1"/>
  <c r="R184" i="1"/>
  <c r="R185" i="1"/>
  <c r="R187" i="1"/>
  <c r="R189" i="1"/>
  <c r="R190" i="1"/>
  <c r="R191" i="1"/>
  <c r="R192" i="1"/>
  <c r="R204" i="1"/>
  <c r="R360" i="1"/>
  <c r="R361" i="1"/>
  <c r="R362" i="1"/>
  <c r="R366" i="1"/>
  <c r="R371" i="1"/>
  <c r="R372" i="1"/>
  <c r="R373" i="1"/>
  <c r="R375" i="1"/>
  <c r="R377" i="1"/>
  <c r="R378" i="1"/>
  <c r="R379" i="1"/>
  <c r="R380" i="1"/>
  <c r="R381" i="1"/>
  <c r="R382" i="1"/>
  <c r="R383" i="1"/>
  <c r="R446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435" i="1"/>
  <c r="R436" i="1"/>
  <c r="R437" i="1"/>
  <c r="R438" i="1"/>
  <c r="R439" i="1"/>
  <c r="R349" i="1"/>
  <c r="R350" i="1"/>
  <c r="R351" i="1"/>
  <c r="R352" i="1"/>
  <c r="R353" i="1"/>
  <c r="R130" i="1"/>
  <c r="R455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8" i="1"/>
  <c r="R479" i="1"/>
  <c r="R480" i="1"/>
  <c r="R483" i="1"/>
  <c r="R493" i="1"/>
  <c r="R516" i="1"/>
  <c r="R523" i="1"/>
  <c r="R94" i="1"/>
  <c r="R529" i="1"/>
  <c r="R533" i="1"/>
  <c r="R125" i="1"/>
  <c r="R549" i="1"/>
  <c r="R551" i="1"/>
  <c r="R552" i="1"/>
  <c r="R553" i="1"/>
  <c r="R556" i="1"/>
  <c r="R558" i="1"/>
  <c r="R561" i="1"/>
  <c r="R562" i="1"/>
  <c r="R564" i="1"/>
  <c r="R565" i="1"/>
  <c r="R566" i="1"/>
  <c r="R567" i="1"/>
  <c r="R568" i="1"/>
  <c r="R569" i="1"/>
  <c r="R571" i="1"/>
  <c r="R572" i="1"/>
  <c r="R573" i="1"/>
  <c r="R574" i="1"/>
  <c r="R579" i="1"/>
  <c r="R581" i="1"/>
  <c r="R585" i="1"/>
  <c r="R444" i="1"/>
  <c r="R586" i="1"/>
  <c r="R587" i="1"/>
  <c r="R588" i="1"/>
  <c r="R615" i="1"/>
  <c r="R622" i="1"/>
  <c r="R624" i="1"/>
  <c r="R627" i="1"/>
  <c r="R628" i="1"/>
  <c r="R629" i="1"/>
  <c r="R685" i="1"/>
  <c r="R644" i="1"/>
  <c r="R645" i="1"/>
  <c r="R646" i="1"/>
  <c r="R647" i="1"/>
  <c r="R648" i="1"/>
  <c r="R649" i="1"/>
  <c r="R638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40" i="1"/>
  <c r="R686" i="1"/>
  <c r="R704" i="1"/>
  <c r="R709" i="1"/>
  <c r="R711" i="1"/>
  <c r="R712" i="1"/>
  <c r="R78" i="1"/>
  <c r="R71" i="1"/>
  <c r="R188" i="1"/>
  <c r="R600" i="1"/>
  <c r="R719" i="1"/>
  <c r="R720" i="1"/>
  <c r="R721" i="1"/>
  <c r="R722" i="1"/>
  <c r="R723" i="1"/>
  <c r="R724" i="1"/>
  <c r="R725" i="1"/>
  <c r="R726" i="1"/>
  <c r="R731" i="1"/>
  <c r="R737" i="1"/>
  <c r="R744" i="1"/>
  <c r="R747" i="1"/>
  <c r="R757" i="1"/>
  <c r="R758" i="1"/>
  <c r="R759" i="1"/>
  <c r="R760" i="1"/>
  <c r="R761" i="1"/>
  <c r="R894" i="1"/>
  <c r="R895" i="1"/>
  <c r="O34" i="1"/>
  <c r="O718" i="1"/>
  <c r="O37" i="1"/>
  <c r="O38" i="1"/>
  <c r="O39" i="1"/>
  <c r="O42" i="1"/>
  <c r="O43" i="1"/>
  <c r="O52" i="1"/>
  <c r="O53" i="1"/>
  <c r="O618" i="1"/>
  <c r="O55" i="1"/>
  <c r="O58" i="1"/>
  <c r="O64" i="1"/>
  <c r="O65" i="1"/>
  <c r="O156" i="1"/>
  <c r="O347" i="1"/>
  <c r="O76" i="1"/>
  <c r="O536" i="1"/>
  <c r="O89" i="1"/>
  <c r="O92" i="1"/>
  <c r="O93" i="1"/>
  <c r="O400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7" i="1"/>
  <c r="O118" i="1"/>
  <c r="O122" i="1"/>
  <c r="O124" i="1"/>
  <c r="O128" i="1"/>
  <c r="O129" i="1"/>
  <c r="O131" i="1"/>
  <c r="O132" i="1"/>
  <c r="O133" i="1"/>
  <c r="O134" i="1"/>
  <c r="O135" i="1"/>
  <c r="O136" i="1"/>
  <c r="O137" i="1"/>
  <c r="O138" i="1"/>
  <c r="O432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19" i="1"/>
  <c r="O152" i="1"/>
  <c r="O153" i="1"/>
  <c r="O530" i="1"/>
  <c r="O168" i="1"/>
  <c r="O169" i="1"/>
  <c r="O170" i="1"/>
  <c r="O171" i="1"/>
  <c r="O172" i="1"/>
  <c r="O174" i="1"/>
  <c r="O175" i="1"/>
  <c r="O176" i="1"/>
  <c r="O178" i="1"/>
  <c r="O179" i="1"/>
  <c r="O180" i="1"/>
  <c r="O181" i="1"/>
  <c r="O182" i="1"/>
  <c r="O183" i="1"/>
  <c r="O184" i="1"/>
  <c r="O185" i="1"/>
  <c r="O187" i="1"/>
  <c r="O189" i="1"/>
  <c r="O190" i="1"/>
  <c r="O191" i="1"/>
  <c r="O192" i="1"/>
  <c r="O204" i="1"/>
  <c r="O360" i="1"/>
  <c r="O361" i="1"/>
  <c r="O362" i="1"/>
  <c r="O366" i="1"/>
  <c r="O371" i="1"/>
  <c r="O372" i="1"/>
  <c r="O375" i="1"/>
  <c r="O377" i="1"/>
  <c r="O378" i="1"/>
  <c r="O379" i="1"/>
  <c r="O380" i="1"/>
  <c r="O381" i="1"/>
  <c r="O382" i="1"/>
  <c r="O383" i="1"/>
  <c r="O446" i="1"/>
  <c r="O384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435" i="1"/>
  <c r="O436" i="1"/>
  <c r="O437" i="1"/>
  <c r="O438" i="1"/>
  <c r="O439" i="1"/>
  <c r="O349" i="1"/>
  <c r="O350" i="1"/>
  <c r="O351" i="1"/>
  <c r="O352" i="1"/>
  <c r="O353" i="1"/>
  <c r="O130" i="1"/>
  <c r="O455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8" i="1"/>
  <c r="O479" i="1"/>
  <c r="O480" i="1"/>
  <c r="O482" i="1"/>
  <c r="O483" i="1"/>
  <c r="O493" i="1"/>
  <c r="O516" i="1"/>
  <c r="O523" i="1"/>
  <c r="O94" i="1"/>
  <c r="O529" i="1"/>
  <c r="O533" i="1"/>
  <c r="O125" i="1"/>
  <c r="O549" i="1"/>
  <c r="O551" i="1"/>
  <c r="O552" i="1"/>
  <c r="O553" i="1"/>
  <c r="O556" i="1"/>
  <c r="O558" i="1"/>
  <c r="O561" i="1"/>
  <c r="O562" i="1"/>
  <c r="O564" i="1"/>
  <c r="O565" i="1"/>
  <c r="O566" i="1"/>
  <c r="O567" i="1"/>
  <c r="O568" i="1"/>
  <c r="O569" i="1"/>
  <c r="O571" i="1"/>
  <c r="O572" i="1"/>
  <c r="O573" i="1"/>
  <c r="O574" i="1"/>
  <c r="O579" i="1"/>
  <c r="O581" i="1"/>
  <c r="O585" i="1"/>
  <c r="O444" i="1"/>
  <c r="O586" i="1"/>
  <c r="O587" i="1"/>
  <c r="O588" i="1"/>
  <c r="O615" i="1"/>
  <c r="O622" i="1"/>
  <c r="O624" i="1"/>
  <c r="O627" i="1"/>
  <c r="O628" i="1"/>
  <c r="O629" i="1"/>
  <c r="O685" i="1"/>
  <c r="O644" i="1"/>
  <c r="O645" i="1"/>
  <c r="O646" i="1"/>
  <c r="O647" i="1"/>
  <c r="O648" i="1"/>
  <c r="O649" i="1"/>
  <c r="O638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40" i="1"/>
  <c r="O686" i="1"/>
  <c r="O704" i="1"/>
  <c r="O709" i="1"/>
  <c r="O711" i="1"/>
  <c r="O712" i="1"/>
  <c r="O78" i="1"/>
  <c r="O71" i="1"/>
  <c r="O188" i="1"/>
  <c r="O600" i="1"/>
  <c r="O719" i="1"/>
  <c r="O720" i="1"/>
  <c r="O721" i="1"/>
  <c r="O722" i="1"/>
  <c r="O723" i="1"/>
  <c r="O724" i="1"/>
  <c r="O725" i="1"/>
  <c r="O726" i="1"/>
  <c r="O731" i="1"/>
  <c r="O737" i="1"/>
  <c r="O744" i="1"/>
  <c r="O747" i="1"/>
  <c r="O757" i="1"/>
  <c r="O758" i="1"/>
  <c r="O759" i="1"/>
  <c r="O760" i="1"/>
  <c r="O761" i="1"/>
  <c r="O894" i="1"/>
  <c r="O895" i="1"/>
  <c r="Q52" i="1" l="1"/>
  <c r="S52" i="1" s="1"/>
  <c r="Q53" i="1"/>
  <c r="S53" i="1" s="1"/>
  <c r="Q618" i="1"/>
  <c r="S618" i="1" s="1"/>
  <c r="Q55" i="1"/>
  <c r="S55" i="1" s="1"/>
  <c r="P58" i="1"/>
  <c r="Q64" i="1"/>
  <c r="S64" i="1" s="1"/>
  <c r="Q65" i="1"/>
  <c r="S65" i="1" s="1"/>
  <c r="Q156" i="1"/>
  <c r="S156" i="1" s="1"/>
  <c r="Q347" i="1"/>
  <c r="S347" i="1" s="1"/>
  <c r="Q76" i="1"/>
  <c r="S76" i="1" s="1"/>
  <c r="Q536" i="1"/>
  <c r="S536" i="1" s="1"/>
  <c r="Q89" i="1"/>
  <c r="S89" i="1" s="1"/>
  <c r="P92" i="1"/>
  <c r="Q93" i="1"/>
  <c r="S93" i="1" s="1"/>
  <c r="P400" i="1"/>
  <c r="Q100" i="1"/>
  <c r="S100" i="1" s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7" i="1"/>
  <c r="S117" i="1" s="1"/>
  <c r="Q118" i="1"/>
  <c r="S118" i="1" s="1"/>
  <c r="Q122" i="1"/>
  <c r="S122" i="1" s="1"/>
  <c r="Q124" i="1"/>
  <c r="S124" i="1" s="1"/>
  <c r="Q128" i="1"/>
  <c r="S128" i="1" s="1"/>
  <c r="Q129" i="1"/>
  <c r="S129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432" i="1"/>
  <c r="S432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P119" i="1"/>
  <c r="Q152" i="1"/>
  <c r="S152" i="1" s="1"/>
  <c r="Q153" i="1"/>
  <c r="S153" i="1" s="1"/>
  <c r="Q530" i="1"/>
  <c r="S530" i="1" s="1"/>
  <c r="Q170" i="1"/>
  <c r="S170" i="1" s="1"/>
  <c r="Q171" i="1"/>
  <c r="S171" i="1" s="1"/>
  <c r="Q172" i="1"/>
  <c r="S172" i="1" s="1"/>
  <c r="Q174" i="1"/>
  <c r="S174" i="1" s="1"/>
  <c r="Q175" i="1"/>
  <c r="S175" i="1" s="1"/>
  <c r="Q176" i="1"/>
  <c r="S176" i="1" s="1"/>
  <c r="Q178" i="1"/>
  <c r="S178" i="1" s="1"/>
  <c r="Q179" i="1"/>
  <c r="S179" i="1" s="1"/>
  <c r="Q180" i="1"/>
  <c r="S180" i="1" s="1"/>
  <c r="Q181" i="1"/>
  <c r="S181" i="1" s="1"/>
  <c r="P182" i="1"/>
  <c r="Q184" i="1"/>
  <c r="S184" i="1" s="1"/>
  <c r="Q185" i="1"/>
  <c r="S185" i="1" s="1"/>
  <c r="P187" i="1"/>
  <c r="Q189" i="1"/>
  <c r="S189" i="1" s="1"/>
  <c r="Q190" i="1"/>
  <c r="S190" i="1" s="1"/>
  <c r="Q191" i="1"/>
  <c r="S191" i="1" s="1"/>
  <c r="Q204" i="1"/>
  <c r="S204" i="1" s="1"/>
  <c r="Q360" i="1"/>
  <c r="S360" i="1" s="1"/>
  <c r="Q361" i="1"/>
  <c r="S361" i="1" s="1"/>
  <c r="Q362" i="1"/>
  <c r="S362" i="1" s="1"/>
  <c r="Q366" i="1"/>
  <c r="S366" i="1" s="1"/>
  <c r="P371" i="1"/>
  <c r="P372" i="1"/>
  <c r="Q373" i="1"/>
  <c r="S373" i="1" s="1"/>
  <c r="Q375" i="1"/>
  <c r="S375" i="1" s="1"/>
  <c r="S376" i="1"/>
  <c r="Q377" i="1"/>
  <c r="S377" i="1" s="1"/>
  <c r="Q378" i="1"/>
  <c r="S378" i="1" s="1"/>
  <c r="Q379" i="1"/>
  <c r="S379" i="1" s="1"/>
  <c r="Q380" i="1"/>
  <c r="S380" i="1" s="1"/>
  <c r="Q381" i="1"/>
  <c r="S381" i="1" s="1"/>
  <c r="Q382" i="1"/>
  <c r="S382" i="1" s="1"/>
  <c r="P383" i="1"/>
  <c r="P384" i="1"/>
  <c r="Q385" i="1"/>
  <c r="S385" i="1" s="1"/>
  <c r="Q386" i="1"/>
  <c r="S386" i="1" s="1"/>
  <c r="Q387" i="1"/>
  <c r="S387" i="1" s="1"/>
  <c r="Q388" i="1"/>
  <c r="S388" i="1" s="1"/>
  <c r="Q389" i="1"/>
  <c r="S389" i="1" s="1"/>
  <c r="Q390" i="1"/>
  <c r="S390" i="1" s="1"/>
  <c r="P391" i="1"/>
  <c r="Q392" i="1"/>
  <c r="S392" i="1" s="1"/>
  <c r="Q393" i="1"/>
  <c r="S393" i="1" s="1"/>
  <c r="Q394" i="1"/>
  <c r="S394" i="1" s="1"/>
  <c r="Q395" i="1"/>
  <c r="S395" i="1" s="1"/>
  <c r="Q396" i="1"/>
  <c r="S396" i="1" s="1"/>
  <c r="Q397" i="1"/>
  <c r="S397" i="1" s="1"/>
  <c r="Q435" i="1"/>
  <c r="S435" i="1" s="1"/>
  <c r="Q436" i="1"/>
  <c r="S436" i="1" s="1"/>
  <c r="Q437" i="1"/>
  <c r="S437" i="1" s="1"/>
  <c r="Q438" i="1"/>
  <c r="S438" i="1" s="1"/>
  <c r="Q439" i="1"/>
  <c r="S439" i="1" s="1"/>
  <c r="Q349" i="1"/>
  <c r="S349" i="1" s="1"/>
  <c r="Q350" i="1"/>
  <c r="S350" i="1" s="1"/>
  <c r="Q351" i="1"/>
  <c r="S351" i="1" s="1"/>
  <c r="Q352" i="1"/>
  <c r="S352" i="1" s="1"/>
  <c r="Q353" i="1"/>
  <c r="S353" i="1" s="1"/>
  <c r="Q130" i="1"/>
  <c r="S130" i="1" s="1"/>
  <c r="Q455" i="1"/>
  <c r="S455" i="1" s="1"/>
  <c r="Q457" i="1"/>
  <c r="S457" i="1" s="1"/>
  <c r="Q458" i="1"/>
  <c r="S458" i="1" s="1"/>
  <c r="Q459" i="1"/>
  <c r="S459" i="1" s="1"/>
  <c r="Q460" i="1"/>
  <c r="S460" i="1" s="1"/>
  <c r="Q461" i="1"/>
  <c r="S461" i="1" s="1"/>
  <c r="Q463" i="1"/>
  <c r="S463" i="1" s="1"/>
  <c r="Q464" i="1"/>
  <c r="S464" i="1" s="1"/>
  <c r="Q465" i="1"/>
  <c r="S465" i="1" s="1"/>
  <c r="Q466" i="1"/>
  <c r="S466" i="1" s="1"/>
  <c r="Q467" i="1"/>
  <c r="S467" i="1" s="1"/>
  <c r="Q468" i="1"/>
  <c r="S468" i="1" s="1"/>
  <c r="Q469" i="1"/>
  <c r="S469" i="1" s="1"/>
  <c r="P470" i="1"/>
  <c r="Q471" i="1"/>
  <c r="S471" i="1" s="1"/>
  <c r="Q472" i="1"/>
  <c r="S472" i="1" s="1"/>
  <c r="Q473" i="1"/>
  <c r="S473" i="1" s="1"/>
  <c r="Q474" i="1"/>
  <c r="S474" i="1" s="1"/>
  <c r="Q475" i="1"/>
  <c r="S475" i="1" s="1"/>
  <c r="Q476" i="1"/>
  <c r="S476" i="1" s="1"/>
  <c r="Q478" i="1"/>
  <c r="S478" i="1" s="1"/>
  <c r="Q479" i="1"/>
  <c r="S479" i="1" s="1"/>
  <c r="Q480" i="1"/>
  <c r="S480" i="1" s="1"/>
  <c r="Q482" i="1"/>
  <c r="S482" i="1" s="1"/>
  <c r="Q483" i="1"/>
  <c r="S483" i="1" s="1"/>
  <c r="Q493" i="1"/>
  <c r="S493" i="1" s="1"/>
  <c r="Q516" i="1"/>
  <c r="S516" i="1" s="1"/>
  <c r="Q523" i="1"/>
  <c r="S523" i="1" s="1"/>
  <c r="P94" i="1"/>
  <c r="Q529" i="1"/>
  <c r="S529" i="1" s="1"/>
  <c r="Q533" i="1"/>
  <c r="S533" i="1" s="1"/>
  <c r="Q125" i="1"/>
  <c r="S125" i="1" s="1"/>
  <c r="Q549" i="1"/>
  <c r="S549" i="1" s="1"/>
  <c r="Q551" i="1"/>
  <c r="S551" i="1" s="1"/>
  <c r="P552" i="1"/>
  <c r="Q553" i="1"/>
  <c r="S553" i="1" s="1"/>
  <c r="Q556" i="1"/>
  <c r="S556" i="1" s="1"/>
  <c r="P558" i="1"/>
  <c r="Q561" i="1"/>
  <c r="S561" i="1" s="1"/>
  <c r="Q562" i="1"/>
  <c r="S562" i="1" s="1"/>
  <c r="Q564" i="1"/>
  <c r="S564" i="1" s="1"/>
  <c r="Q565" i="1"/>
  <c r="S565" i="1" s="1"/>
  <c r="Q566" i="1"/>
  <c r="S566" i="1" s="1"/>
  <c r="Q567" i="1"/>
  <c r="S567" i="1" s="1"/>
  <c r="Q568" i="1"/>
  <c r="S568" i="1" s="1"/>
  <c r="Q569" i="1"/>
  <c r="S569" i="1" s="1"/>
  <c r="P571" i="1"/>
  <c r="Q572" i="1"/>
  <c r="S572" i="1" s="1"/>
  <c r="Q573" i="1"/>
  <c r="S573" i="1" s="1"/>
  <c r="P574" i="1"/>
  <c r="P579" i="1"/>
  <c r="Q581" i="1"/>
  <c r="S581" i="1" s="1"/>
  <c r="Q585" i="1"/>
  <c r="S585" i="1" s="1"/>
  <c r="Q444" i="1"/>
  <c r="S444" i="1" s="1"/>
  <c r="P586" i="1"/>
  <c r="Q587" i="1"/>
  <c r="S587" i="1" s="1"/>
  <c r="Q588" i="1"/>
  <c r="S588" i="1" s="1"/>
  <c r="P589" i="1"/>
  <c r="P615" i="1"/>
  <c r="P622" i="1"/>
  <c r="Q627" i="1"/>
  <c r="S627" i="1" s="1"/>
  <c r="Q628" i="1"/>
  <c r="S628" i="1" s="1"/>
  <c r="Q629" i="1"/>
  <c r="S629" i="1" s="1"/>
  <c r="Q685" i="1"/>
  <c r="S685" i="1" s="1"/>
  <c r="Q644" i="1"/>
  <c r="S644" i="1" s="1"/>
  <c r="P645" i="1"/>
  <c r="P646" i="1"/>
  <c r="P647" i="1"/>
  <c r="P649" i="1"/>
  <c r="Q638" i="1"/>
  <c r="S638" i="1" s="1"/>
  <c r="Q650" i="1"/>
  <c r="S650" i="1" s="1"/>
  <c r="Q651" i="1"/>
  <c r="S651" i="1" s="1"/>
  <c r="Q652" i="1"/>
  <c r="S652" i="1" s="1"/>
  <c r="Q653" i="1"/>
  <c r="S653" i="1" s="1"/>
  <c r="Q654" i="1"/>
  <c r="S654" i="1" s="1"/>
  <c r="P655" i="1"/>
  <c r="P656" i="1"/>
  <c r="Q657" i="1"/>
  <c r="S657" i="1" s="1"/>
  <c r="Q658" i="1"/>
  <c r="S658" i="1" s="1"/>
  <c r="Q659" i="1"/>
  <c r="S659" i="1" s="1"/>
  <c r="P660" i="1"/>
  <c r="P661" i="1"/>
  <c r="Q662" i="1"/>
  <c r="S662" i="1" s="1"/>
  <c r="P663" i="1"/>
  <c r="P664" i="1"/>
  <c r="Q665" i="1"/>
  <c r="S665" i="1" s="1"/>
  <c r="P666" i="1"/>
  <c r="Q667" i="1"/>
  <c r="S667" i="1" s="1"/>
  <c r="P668" i="1"/>
  <c r="Q669" i="1"/>
  <c r="S669" i="1" s="1"/>
  <c r="S670" i="1"/>
  <c r="P671" i="1"/>
  <c r="Q672" i="1"/>
  <c r="S672" i="1" s="1"/>
  <c r="P673" i="1"/>
  <c r="P674" i="1"/>
  <c r="P675" i="1"/>
  <c r="Q676" i="1"/>
  <c r="S676" i="1" s="1"/>
  <c r="P677" i="1"/>
  <c r="P678" i="1"/>
  <c r="P679" i="1"/>
  <c r="Q681" i="1"/>
  <c r="S681" i="1" s="1"/>
  <c r="Q682" i="1"/>
  <c r="S682" i="1" s="1"/>
  <c r="P684" i="1"/>
  <c r="Q640" i="1"/>
  <c r="S640" i="1" s="1"/>
  <c r="P686" i="1"/>
  <c r="Q704" i="1"/>
  <c r="S704" i="1" s="1"/>
  <c r="Q709" i="1"/>
  <c r="S709" i="1" s="1"/>
  <c r="Q711" i="1"/>
  <c r="S711" i="1" s="1"/>
  <c r="Q712" i="1"/>
  <c r="S712" i="1" s="1"/>
  <c r="Q78" i="1"/>
  <c r="S78" i="1" s="1"/>
  <c r="Q71" i="1"/>
  <c r="S71" i="1" s="1"/>
  <c r="P188" i="1"/>
  <c r="Q600" i="1"/>
  <c r="S600" i="1" s="1"/>
  <c r="Q719" i="1"/>
  <c r="S719" i="1" s="1"/>
  <c r="Q720" i="1"/>
  <c r="S720" i="1" s="1"/>
  <c r="Q721" i="1"/>
  <c r="S721" i="1" s="1"/>
  <c r="Q722" i="1"/>
  <c r="S722" i="1" s="1"/>
  <c r="P723" i="1"/>
  <c r="Q724" i="1"/>
  <c r="S724" i="1" s="1"/>
  <c r="Q725" i="1"/>
  <c r="S725" i="1" s="1"/>
  <c r="Q726" i="1"/>
  <c r="S726" i="1" s="1"/>
  <c r="P731" i="1"/>
  <c r="Q737" i="1"/>
  <c r="S737" i="1" s="1"/>
  <c r="P744" i="1"/>
  <c r="Q747" i="1"/>
  <c r="S747" i="1" s="1"/>
  <c r="Q757" i="1"/>
  <c r="S757" i="1" s="1"/>
  <c r="Q758" i="1"/>
  <c r="S758" i="1" s="1"/>
  <c r="Q759" i="1"/>
  <c r="S759" i="1" s="1"/>
  <c r="Q760" i="1"/>
  <c r="S760" i="1" s="1"/>
  <c r="Q761" i="1"/>
  <c r="S761" i="1" s="1"/>
  <c r="P895" i="1"/>
  <c r="P900" i="1"/>
  <c r="Q718" i="1"/>
  <c r="S718" i="1" s="1"/>
  <c r="Q37" i="1"/>
  <c r="S37" i="1" s="1"/>
  <c r="Q38" i="1"/>
  <c r="S38" i="1" s="1"/>
  <c r="Q39" i="1"/>
  <c r="S39" i="1" s="1"/>
  <c r="Q42" i="1"/>
  <c r="S42" i="1" s="1"/>
  <c r="P43" i="1"/>
  <c r="Q34" i="1"/>
  <c r="S34" i="1" s="1"/>
  <c r="P903" i="1" l="1"/>
  <c r="Q680" i="1"/>
  <c r="S680" i="1" s="1"/>
  <c r="Q615" i="1"/>
  <c r="S615" i="1" s="1"/>
  <c r="Q558" i="1"/>
  <c r="S558" i="1" s="1"/>
  <c r="Q372" i="1"/>
  <c r="S372" i="1" s="1"/>
  <c r="Q183" i="1"/>
  <c r="S183" i="1" s="1"/>
  <c r="Q895" i="1"/>
  <c r="S895" i="1" s="1"/>
  <c r="Q686" i="1"/>
  <c r="S686" i="1" s="1"/>
  <c r="Q679" i="1"/>
  <c r="S679" i="1" s="1"/>
  <c r="Q671" i="1"/>
  <c r="S671" i="1" s="1"/>
  <c r="Q664" i="1"/>
  <c r="S664" i="1" s="1"/>
  <c r="Q94" i="1"/>
  <c r="S94" i="1" s="1"/>
  <c r="Q371" i="1"/>
  <c r="S371" i="1" s="1"/>
  <c r="Q192" i="1"/>
  <c r="S192" i="1" s="1"/>
  <c r="Q182" i="1"/>
  <c r="S182" i="1" s="1"/>
  <c r="Q92" i="1"/>
  <c r="S92" i="1" s="1"/>
  <c r="Q43" i="1"/>
  <c r="S43" i="1" s="1"/>
  <c r="Q894" i="1"/>
  <c r="S894" i="1" s="1"/>
  <c r="Q723" i="1"/>
  <c r="S723" i="1" s="1"/>
  <c r="Q188" i="1"/>
  <c r="S188" i="1" s="1"/>
  <c r="Q678" i="1"/>
  <c r="S678" i="1" s="1"/>
  <c r="Q663" i="1"/>
  <c r="S663" i="1" s="1"/>
  <c r="Q656" i="1"/>
  <c r="S656" i="1" s="1"/>
  <c r="Q649" i="1"/>
  <c r="S649" i="1" s="1"/>
  <c r="Q579" i="1"/>
  <c r="S579" i="1" s="1"/>
  <c r="Q470" i="1"/>
  <c r="S470" i="1" s="1"/>
  <c r="Q462" i="1"/>
  <c r="S462" i="1" s="1"/>
  <c r="Q58" i="1"/>
  <c r="S58" i="1" s="1"/>
  <c r="Q744" i="1"/>
  <c r="S744" i="1" s="1"/>
  <c r="Q684" i="1"/>
  <c r="S684" i="1" s="1"/>
  <c r="Q677" i="1"/>
  <c r="S677" i="1" s="1"/>
  <c r="Q655" i="1"/>
  <c r="S655" i="1" s="1"/>
  <c r="Q648" i="1"/>
  <c r="S648" i="1" s="1"/>
  <c r="Q574" i="1"/>
  <c r="S574" i="1" s="1"/>
  <c r="Q552" i="1"/>
  <c r="S552" i="1" s="1"/>
  <c r="Q384" i="1"/>
  <c r="S384" i="1" s="1"/>
  <c r="Q668" i="1"/>
  <c r="S668" i="1" s="1"/>
  <c r="Q661" i="1"/>
  <c r="S661" i="1" s="1"/>
  <c r="Q647" i="1"/>
  <c r="S647" i="1" s="1"/>
  <c r="Q391" i="1"/>
  <c r="S391" i="1" s="1"/>
  <c r="Q446" i="1"/>
  <c r="S446" i="1" s="1"/>
  <c r="Q119" i="1"/>
  <c r="S119" i="1" s="1"/>
  <c r="Q731" i="1"/>
  <c r="S731" i="1" s="1"/>
  <c r="Q683" i="1"/>
  <c r="S683" i="1" s="1"/>
  <c r="Q675" i="1"/>
  <c r="S675" i="1" s="1"/>
  <c r="Q660" i="1"/>
  <c r="S660" i="1" s="1"/>
  <c r="Q646" i="1"/>
  <c r="S646" i="1" s="1"/>
  <c r="Q624" i="1"/>
  <c r="S624" i="1" s="1"/>
  <c r="Q383" i="1"/>
  <c r="S383" i="1" s="1"/>
  <c r="Q187" i="1"/>
  <c r="S187" i="1" s="1"/>
  <c r="Q674" i="1"/>
  <c r="S674" i="1" s="1"/>
  <c r="Q666" i="1"/>
  <c r="S666" i="1" s="1"/>
  <c r="Q645" i="1"/>
  <c r="S645" i="1" s="1"/>
  <c r="Q622" i="1"/>
  <c r="S622" i="1" s="1"/>
  <c r="Q586" i="1"/>
  <c r="S586" i="1" s="1"/>
  <c r="Q571" i="1"/>
  <c r="S571" i="1" s="1"/>
  <c r="Q673" i="1"/>
  <c r="S673" i="1" s="1"/>
  <c r="Q169" i="1"/>
  <c r="S169" i="1" s="1"/>
  <c r="Q400" i="1"/>
  <c r="S400" i="1" s="1"/>
  <c r="Q900" i="1"/>
  <c r="S900" i="1" s="1"/>
  <c r="M364" i="1" l="1"/>
  <c r="J364" i="1"/>
  <c r="M99" i="1"/>
  <c r="J99" i="1"/>
  <c r="M589" i="1"/>
  <c r="J589" i="1"/>
  <c r="J903" i="1" l="1"/>
  <c r="M903" i="1"/>
  <c r="R364" i="1"/>
  <c r="R589" i="1"/>
  <c r="O364" i="1"/>
  <c r="O99" i="1"/>
  <c r="R99" i="1"/>
  <c r="O589" i="1"/>
  <c r="Q99" i="1"/>
  <c r="S99" i="1" s="1"/>
  <c r="Q589" i="1"/>
  <c r="S589" i="1" s="1"/>
  <c r="Q364" i="1"/>
  <c r="S364" i="1" s="1"/>
  <c r="R903" i="1" l="1"/>
  <c r="O903" i="1"/>
  <c r="Q18" i="1"/>
  <c r="Q903" i="1" s="1"/>
  <c r="S18" i="1" l="1"/>
  <c r="S903" i="1" l="1"/>
</calcChain>
</file>

<file path=xl/sharedStrings.xml><?xml version="1.0" encoding="utf-8"?>
<sst xmlns="http://schemas.openxmlformats.org/spreadsheetml/2006/main" count="3382" uniqueCount="1015">
  <si>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</si>
  <si>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</si>
  <si>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</si>
  <si>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</si>
  <si>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</si>
  <si>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</si>
  <si>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</si>
  <si>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</si>
  <si>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</si>
  <si>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</si>
  <si>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</si>
  <si>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</si>
  <si>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</si>
  <si>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</si>
  <si>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</si>
  <si>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</si>
  <si>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Deducción
Empleado</t>
  </si>
  <si>
    <t>Director Ejecutivo</t>
  </si>
  <si>
    <t>Fijo</t>
  </si>
  <si>
    <t>Luis Javier Jimenez Veloz</t>
  </si>
  <si>
    <t>Supervisor</t>
  </si>
  <si>
    <t>Asistente</t>
  </si>
  <si>
    <t>Eduardo Ramirez Ramirez</t>
  </si>
  <si>
    <t>Chofer</t>
  </si>
  <si>
    <t>Auxiliar Administrativo II</t>
  </si>
  <si>
    <t>Sarah Nicole Polanco Ferrer</t>
  </si>
  <si>
    <t>Auxiliar Administrativo I</t>
  </si>
  <si>
    <t>Stefany Valdez Garcia</t>
  </si>
  <si>
    <t>Secretaria</t>
  </si>
  <si>
    <t>Auxiliar</t>
  </si>
  <si>
    <t>Camarero</t>
  </si>
  <si>
    <t>Xandry Vicioso Ramos</t>
  </si>
  <si>
    <t>Abogado</t>
  </si>
  <si>
    <t>Departamento de Comunicaciones</t>
  </si>
  <si>
    <t>Delvis Medrano Luciano</t>
  </si>
  <si>
    <t>Analista De Medios Digitales</t>
  </si>
  <si>
    <t>Magnolia Valdez Familia</t>
  </si>
  <si>
    <t>Periodista</t>
  </si>
  <si>
    <t>Grey Divina Cuevas Geronimo</t>
  </si>
  <si>
    <t>Tecnico</t>
  </si>
  <si>
    <t>Tirso Ubri Cabrera</t>
  </si>
  <si>
    <t>Tecn. En Electronica</t>
  </si>
  <si>
    <t>Hector Eufemio Pichardo Nuñez</t>
  </si>
  <si>
    <t>Fotografo</t>
  </si>
  <si>
    <t>Humberto Manuel Cuevas De La Nuez</t>
  </si>
  <si>
    <t>Camarografo</t>
  </si>
  <si>
    <t>División de Protocolo y Eventos</t>
  </si>
  <si>
    <t>Auxiliar De Eventos</t>
  </si>
  <si>
    <t>Jannelle Edita Tavarez De Betances</t>
  </si>
  <si>
    <t>Julio Francisco Valdes Cross</t>
  </si>
  <si>
    <t>Dario Perez Perez</t>
  </si>
  <si>
    <t>Maximo Guzman Rodriguez</t>
  </si>
  <si>
    <t>Encargado</t>
  </si>
  <si>
    <t>Departamento de Fiscalización Y Control</t>
  </si>
  <si>
    <t>Paula Elvira Ruiz Estrella</t>
  </si>
  <si>
    <t>Analista Financiero</t>
  </si>
  <si>
    <t>Analista De Fiscalizacion Y Control</t>
  </si>
  <si>
    <t>Carlos Antonio Cruz</t>
  </si>
  <si>
    <t>Luis Eduardo Nolasco</t>
  </si>
  <si>
    <t>Jady Altagracia Rodriguez Franco</t>
  </si>
  <si>
    <t>División de Control Financiero</t>
  </si>
  <si>
    <t>Anyelina Esther Figuereo De Polanco</t>
  </si>
  <si>
    <t>Auxiliar De Contabilidad</t>
  </si>
  <si>
    <t>Analista De Recursos Humanos</t>
  </si>
  <si>
    <t>Nathiel Torres Vilchez</t>
  </si>
  <si>
    <t>Coral Isabel Duran Parra</t>
  </si>
  <si>
    <t>Maigualida Masiel Mena Medina</t>
  </si>
  <si>
    <t>Auxiliar De Recursos Humanos</t>
  </si>
  <si>
    <t>Wirjin Daniel Sanchez Amancio</t>
  </si>
  <si>
    <t>Angie Nicole Parra Rodriguez</t>
  </si>
  <si>
    <t>Gennis Abreu Rosario</t>
  </si>
  <si>
    <t>Yolaida Reynoso Reyes</t>
  </si>
  <si>
    <t>División de Capacitación y Desarrollo</t>
  </si>
  <si>
    <t>Contador</t>
  </si>
  <si>
    <t>Jacqueline Hurtado Rincon</t>
  </si>
  <si>
    <t>Joanel Alexander George Castillo</t>
  </si>
  <si>
    <t>Francisco Alberto Salcedo Perez</t>
  </si>
  <si>
    <t>Clarissa Alexandra Guerrero Nuñez</t>
  </si>
  <si>
    <t>Carlos Alfredo Burgos Tejada</t>
  </si>
  <si>
    <t>Neidy Annery Arias Cuevas</t>
  </si>
  <si>
    <t>Shiliam Ivonne Roustand Calcaño</t>
  </si>
  <si>
    <t>Otto Roberto De Los Santos Figuereo</t>
  </si>
  <si>
    <t>Marinelva Altagracia Ureña Santiago</t>
  </si>
  <si>
    <t>Julio Angel Henriquez Diaz</t>
  </si>
  <si>
    <t>Estefania Perez Mora</t>
  </si>
  <si>
    <t>Esmeralda Ramon De Heredia</t>
  </si>
  <si>
    <t>Rauil Eduardo Polanco Pinales</t>
  </si>
  <si>
    <t>Jesus David Alejo Reinoso</t>
  </si>
  <si>
    <t>Luis Adalberto Rodriguez Lora</t>
  </si>
  <si>
    <t>Ronald Brito Contreras</t>
  </si>
  <si>
    <t>Oliver Roman Cleto</t>
  </si>
  <si>
    <t>División de Tesorería</t>
  </si>
  <si>
    <t>Suheily Isabel Morillo Perez</t>
  </si>
  <si>
    <t>Jacinto Rafael Martinez Mata</t>
  </si>
  <si>
    <t>Auxiliar De Tesoreria</t>
  </si>
  <si>
    <t>Massiel Krystal Ramirez Mateo</t>
  </si>
  <si>
    <t>Teodosio avila Guerrero</t>
  </si>
  <si>
    <t>Juan Carlos Desena De La Cruz</t>
  </si>
  <si>
    <t>Encargado Secc</t>
  </si>
  <si>
    <t>Antonia Luisa Brito Ramirez</t>
  </si>
  <si>
    <t>Abdon Ismael Suarez De Los Santos</t>
  </si>
  <si>
    <t>Anyolina Amaro Castro</t>
  </si>
  <si>
    <t>Jendris Taveras Rosario</t>
  </si>
  <si>
    <t>Manuel Antonio Batista Feliz</t>
  </si>
  <si>
    <t>Ondy Elizarda Nova De Vasquez</t>
  </si>
  <si>
    <t>Melania Raquel Mella</t>
  </si>
  <si>
    <t>Wanda Walkiria Donator Javier</t>
  </si>
  <si>
    <t>Yaneurys Waleska Ferrand Casso</t>
  </si>
  <si>
    <t>Yesenia Made</t>
  </si>
  <si>
    <t>Melissa Carolina Tiburcio Perez</t>
  </si>
  <si>
    <t>Lisbeth Vallejo</t>
  </si>
  <si>
    <t>Juan Sanchez De Los Santos</t>
  </si>
  <si>
    <t>Blanca Isabel Heredia Gomez</t>
  </si>
  <si>
    <t>Alexandra Garcia Tolentino</t>
  </si>
  <si>
    <t>Auxiiar De Contabilidad</t>
  </si>
  <si>
    <t>Ana Nicole Roa Polanco</t>
  </si>
  <si>
    <t>Sonia Antigua Ferrer</t>
  </si>
  <si>
    <t>Norberto Antonio Tejada Castillo</t>
  </si>
  <si>
    <t>Digitador</t>
  </si>
  <si>
    <t>Ayudante</t>
  </si>
  <si>
    <t>Angel David Montero Encarnacion</t>
  </si>
  <si>
    <t>Carmen Jaquez Amador</t>
  </si>
  <si>
    <t>Mensajero Interno</t>
  </si>
  <si>
    <t>Katty Anabel Alcantara Montas</t>
  </si>
  <si>
    <t>Asistente Adm.</t>
  </si>
  <si>
    <t>Angel Rufino Victoriano Duran</t>
  </si>
  <si>
    <t>Auxiliar De Inventario Fijo</t>
  </si>
  <si>
    <t>Yudelka Alexandra Marte Mendez</t>
  </si>
  <si>
    <t>Manuel Enrique Caceres de Jesus</t>
  </si>
  <si>
    <t>Denia Maria Freites Reyes</t>
  </si>
  <si>
    <t>Federico Mañon Ramirez</t>
  </si>
  <si>
    <t>Rafael Isidro Mendez</t>
  </si>
  <si>
    <t>Carlos Lopez De La Cruz</t>
  </si>
  <si>
    <t>Chofer III</t>
  </si>
  <si>
    <t>Roman Rosario Guerrero</t>
  </si>
  <si>
    <t>Chofer II</t>
  </si>
  <si>
    <t>Juan Alberto Feliz Perez</t>
  </si>
  <si>
    <t>Chofer I</t>
  </si>
  <si>
    <t>Empacador</t>
  </si>
  <si>
    <t>Gregorio Vidal Acevedo</t>
  </si>
  <si>
    <t>Juan Jose Moya Veloz</t>
  </si>
  <si>
    <t>Amantina Terrero Sena</t>
  </si>
  <si>
    <t>Conserje</t>
  </si>
  <si>
    <t>Bartolina Muñoz Martinez</t>
  </si>
  <si>
    <t>Sección de Correspondencia</t>
  </si>
  <si>
    <t>Jose Alberto Acevedo Acevedo</t>
  </si>
  <si>
    <t xml:space="preserve">Sussie Argentina Mejia Pimentel De </t>
  </si>
  <si>
    <t>Archivista</t>
  </si>
  <si>
    <t>Laureano Hernandez</t>
  </si>
  <si>
    <t>Mensajero Externo</t>
  </si>
  <si>
    <t>División de Transportación</t>
  </si>
  <si>
    <t>Andres Reynoso</t>
  </si>
  <si>
    <t>Martin Antonio Galan</t>
  </si>
  <si>
    <t>Christopher Gonzalez Tavarez</t>
  </si>
  <si>
    <t>Jose Antonio De La Cruz De La Cruz</t>
  </si>
  <si>
    <t>Saul Bautista Figuereo</t>
  </si>
  <si>
    <t>Leonardo Asencio Roman</t>
  </si>
  <si>
    <t>Franklyn De La Cruz Familia</t>
  </si>
  <si>
    <t>Edwin Henriquez Bueno</t>
  </si>
  <si>
    <t>Cesar Sanchez</t>
  </si>
  <si>
    <t>Delvi Rafael Tavarez Hernandez</t>
  </si>
  <si>
    <t>Francisco Alberto Samboy Vidal</t>
  </si>
  <si>
    <t>Junior Herminio Montero Medina</t>
  </si>
  <si>
    <t>Mario Javier Nuñez Pichardo</t>
  </si>
  <si>
    <t>William Argenis Santos Rodriguez</t>
  </si>
  <si>
    <t>Gilber Santos Almonte</t>
  </si>
  <si>
    <t>Milciades De Olio Santana</t>
  </si>
  <si>
    <t>Adan Pascual Acosta Lazala</t>
  </si>
  <si>
    <t>Ambiosis Aristides Peña Jaquez</t>
  </si>
  <si>
    <t>Claudio Meran Familia</t>
  </si>
  <si>
    <t>Miguel Daniel Rodriguez Solano</t>
  </si>
  <si>
    <t>Yomaira Montas Amador</t>
  </si>
  <si>
    <t>Manuel Antonio Coca Ferreira</t>
  </si>
  <si>
    <t>Ebanista</t>
  </si>
  <si>
    <t>Juan Esteban De Leon</t>
  </si>
  <si>
    <t>Elbin Esteniel Segura</t>
  </si>
  <si>
    <t>Electricista</t>
  </si>
  <si>
    <t>Miguel Antonio Luciano Rodriguez Go</t>
  </si>
  <si>
    <t>Roberto Jesus Sosa Reyes</t>
  </si>
  <si>
    <t>Recepcionista</t>
  </si>
  <si>
    <t>Elizabeth Quevedo Lopez</t>
  </si>
  <si>
    <t>Danilsa Margarita Vargas Castillo</t>
  </si>
  <si>
    <t>Ana Hilda Abreu De Morel</t>
  </si>
  <si>
    <t>Gisselle Alcantara Vicente</t>
  </si>
  <si>
    <t>Jose Antonio Solis Mendez</t>
  </si>
  <si>
    <t>Jairo Manuel Ramirez Morillo</t>
  </si>
  <si>
    <t>Ascensorista</t>
  </si>
  <si>
    <t>Sección de Mayordomía</t>
  </si>
  <si>
    <t>Deisi Altagracia Aquino</t>
  </si>
  <si>
    <t>Supervisor Mayordomia</t>
  </si>
  <si>
    <t>Estel Alicia Rodriguez Perez</t>
  </si>
  <si>
    <t>Fermin Mejia Holguin</t>
  </si>
  <si>
    <t>Maria Luisa Tavarez</t>
  </si>
  <si>
    <t>Rosa Idalia Adames Polanco</t>
  </si>
  <si>
    <t>Ruben Dario Brens Martinez</t>
  </si>
  <si>
    <t>Ana Cristina Vasquez De Montero</t>
  </si>
  <si>
    <t>Anllilis Maciel Montaño Reyes</t>
  </si>
  <si>
    <t>Antonia Maria De Los Reyes</t>
  </si>
  <si>
    <t>Beatriz Fernandez Hernandez</t>
  </si>
  <si>
    <t>Carlos Alberto Medina</t>
  </si>
  <si>
    <t>Eralminia Zabala Zabala</t>
  </si>
  <si>
    <t>Eunice Made</t>
  </si>
  <si>
    <t>Fernanda Santana Perez</t>
  </si>
  <si>
    <t>Keyla Noemi Chalas Chalas</t>
  </si>
  <si>
    <t>Lina Mercedes Rosario Martinez</t>
  </si>
  <si>
    <t>Maria Estela Cuevas Matos</t>
  </si>
  <si>
    <t>Maria Lucia Escarraman Grullon</t>
  </si>
  <si>
    <t>Maribel Taveras Alvarez</t>
  </si>
  <si>
    <t>Melida Cristina Guerrero Sanchez</t>
  </si>
  <si>
    <t>Wendy Maria De La Cruz Palmiro</t>
  </si>
  <si>
    <t>Yarisa Perez Soler</t>
  </si>
  <si>
    <t>División de Licitaciones</t>
  </si>
  <si>
    <t>Dirección de Planificación Y Desarrollo</t>
  </si>
  <si>
    <t>Junior Antonio Laureano Amaro</t>
  </si>
  <si>
    <t>Analista de Presupuesto</t>
  </si>
  <si>
    <t>Departamento Formulación Monitoreo Y Evaluación de PPP</t>
  </si>
  <si>
    <t>Nellys Yolanda Castillo Tejeda</t>
  </si>
  <si>
    <t>Analista de Desarrollo Organizacional</t>
  </si>
  <si>
    <t>Diogenes Alejandro Casado Julbe</t>
  </si>
  <si>
    <t>Analista de Procesos</t>
  </si>
  <si>
    <t>Manuel Oscar Brito Mendoza</t>
  </si>
  <si>
    <t>Departamento Aseguramiento de la Calidad de los Alimentos</t>
  </si>
  <si>
    <t>Luz Josefina Felipe Garcia</t>
  </si>
  <si>
    <t>Zaida Eladia Soto Read</t>
  </si>
  <si>
    <t>Felix Antonio Acosta Marte</t>
  </si>
  <si>
    <t>Melania Rafael Medina</t>
  </si>
  <si>
    <t>Santa Martinez Medrano</t>
  </si>
  <si>
    <t>Victor Mauricio Labour Lara</t>
  </si>
  <si>
    <t>Katherine Figueroa De Jesus</t>
  </si>
  <si>
    <t>Jessica Nairoby Jimenez Montero</t>
  </si>
  <si>
    <t>Leidy Adalgisa De Jesus De Abad</t>
  </si>
  <si>
    <t>Departamento de Nutrición</t>
  </si>
  <si>
    <t>Framen Diaz Reyes</t>
  </si>
  <si>
    <t>Ramon Alberto Polanco Valdez</t>
  </si>
  <si>
    <t>Ana Indhira Zabala Alcantara</t>
  </si>
  <si>
    <t>Barnert Gustavo Polanco Flores</t>
  </si>
  <si>
    <t>Cindry Deltina Diaz Reyes</t>
  </si>
  <si>
    <t>Eblin Gissel Tejeda Fernandez</t>
  </si>
  <si>
    <t>Emmanuel De Jesus Martinez Espinal</t>
  </si>
  <si>
    <t>Evelise Rosario Veras</t>
  </si>
  <si>
    <t>Jaisy Malenny Moreta Medina</t>
  </si>
  <si>
    <t>Jarvis Jonatan Mota Lopez</t>
  </si>
  <si>
    <t>Maria Cristina De La Cruz Sanchez</t>
  </si>
  <si>
    <t>Minerva Margarita Mejia Mejia</t>
  </si>
  <si>
    <t>Rina Ysabel Batista Liranzo</t>
  </si>
  <si>
    <t>Wilton De La Cruz Luna</t>
  </si>
  <si>
    <t>Wendy Paredes De La Cruz</t>
  </si>
  <si>
    <t>Antropometra</t>
  </si>
  <si>
    <t>Georgina Aracelis Rodriguez Jimenez</t>
  </si>
  <si>
    <t>Juana Dionicia Geronimo Guzman</t>
  </si>
  <si>
    <t>Dismerda Ramirez Ruiz</t>
  </si>
  <si>
    <t>Sup. Desayuno Escolar</t>
  </si>
  <si>
    <t>Lidia Gerardino</t>
  </si>
  <si>
    <t>Americo Salvador Mendez Bautista</t>
  </si>
  <si>
    <t>Aneudis Marino Pena Vizcaino</t>
  </si>
  <si>
    <t>Vivian Altagracia Sanchez Acevedo</t>
  </si>
  <si>
    <t>Altagracia Carolina Peralta Dominic</t>
  </si>
  <si>
    <t>Tecnico De Servicios Sociales</t>
  </si>
  <si>
    <t>Narciso Miguel Angel Morillo Méndez</t>
  </si>
  <si>
    <t>Windring Depradel Valerio Lora</t>
  </si>
  <si>
    <t>Anderson Antonio Abreu Vidal</t>
  </si>
  <si>
    <t>Tecnico De Compras</t>
  </si>
  <si>
    <t>Odontologo Escolar</t>
  </si>
  <si>
    <t>División de Salud Visual</t>
  </si>
  <si>
    <t>Joanel Ivanhoe Valdez Perez</t>
  </si>
  <si>
    <t>Medico Escolar</t>
  </si>
  <si>
    <t>Pragida De Los Santos Ramirez</t>
  </si>
  <si>
    <t>Optometra</t>
  </si>
  <si>
    <t>Altagracia Lopez Reynoso</t>
  </si>
  <si>
    <t>Ismelda Patricia Mezon Infante</t>
  </si>
  <si>
    <t>Yosandry Pimentel Guzman</t>
  </si>
  <si>
    <t>Carlos Vladimir Carmona Zarzuela</t>
  </si>
  <si>
    <t>Tecnico Optico/Tecnico</t>
  </si>
  <si>
    <t>Jennifer Alexandra Quiroz Perez</t>
  </si>
  <si>
    <t>Aida Ofelia Polanco Pena</t>
  </si>
  <si>
    <t>Odontologo Supervisor</t>
  </si>
  <si>
    <t>Yelida Teresa Dotel Casado</t>
  </si>
  <si>
    <t>Wendy Rossina Perez Cuello</t>
  </si>
  <si>
    <t>Patricia Lucia Paredes Rodriguez</t>
  </si>
  <si>
    <t>Ada Eva Vidal De Arias</t>
  </si>
  <si>
    <t>Bianelva Amparo Hernandez Mejia</t>
  </si>
  <si>
    <t>Carmen Georgina Medina De Ariyama</t>
  </si>
  <si>
    <t>Eladia Jose</t>
  </si>
  <si>
    <t>Jeannery Quisqueya Caceres Caceres</t>
  </si>
  <si>
    <t>Karla Elupina Franco Santos</t>
  </si>
  <si>
    <t>Leonsia Berihuete Rosario</t>
  </si>
  <si>
    <t>Mayra Pimentel Fabian</t>
  </si>
  <si>
    <t>Miguelina Antonia Santana Pena</t>
  </si>
  <si>
    <t>Miguelina Yaquelin Camilo Acevedo D</t>
  </si>
  <si>
    <t>Miledi Rosario Paredes De Rosario</t>
  </si>
  <si>
    <t>Natali Del Rosario Bueno Lora</t>
  </si>
  <si>
    <t>Rita Maribel Brito Rodriguez</t>
  </si>
  <si>
    <t>Rosy Nadeida Garcia Camilo</t>
  </si>
  <si>
    <t>Santa Jacquelin Diaz Villar</t>
  </si>
  <si>
    <t xml:space="preserve">Saralina Del Corazon De Jesus Soto </t>
  </si>
  <si>
    <t>Silvia Margarita Romero Vicente</t>
  </si>
  <si>
    <t>Yahaira Altagracia Herrera Reynoso</t>
  </si>
  <si>
    <t>Yesenia Margarita Eduardo Marmolejo</t>
  </si>
  <si>
    <t>Yudelka Altagracia Martes Mateo</t>
  </si>
  <si>
    <t>Gricelidis Zoraida Garcia Ogando</t>
  </si>
  <si>
    <t>Hugo David Cruz Lizardo</t>
  </si>
  <si>
    <t>Ligia Amanda Guerrero Aquino</t>
  </si>
  <si>
    <t>Altagracia Mireya Mejia Pujols</t>
  </si>
  <si>
    <t>Gloria Maslova Katiuska Bello Leon</t>
  </si>
  <si>
    <t>Solanger Josefina Batista Veloz</t>
  </si>
  <si>
    <t>Dominga Terrero</t>
  </si>
  <si>
    <t>Maria Lourdes Beriguete Rodriguez</t>
  </si>
  <si>
    <t>Eduin Del Jesus Nuñez</t>
  </si>
  <si>
    <t>Tecnico De Equipos Dentales</t>
  </si>
  <si>
    <t>Daira Miguelina Heredia Figuereo De</t>
  </si>
  <si>
    <t>División de Salud Auditiva</t>
  </si>
  <si>
    <t>Merys Beriguete Montero</t>
  </si>
  <si>
    <t>Juan Luis Rossi Gonzalez</t>
  </si>
  <si>
    <t>Heronisa Esther Reyes De La Cruz</t>
  </si>
  <si>
    <t>Sección de Trabajo Social</t>
  </si>
  <si>
    <t>Sixto Reyes De Leon</t>
  </si>
  <si>
    <t>Departamento de Servicios Estudiantiles</t>
  </si>
  <si>
    <t>Yudelka Josefina Tobal Castillo</t>
  </si>
  <si>
    <t>Creiddy Esmeralda Peña Torres</t>
  </si>
  <si>
    <t>Johanna Dafina Lopez Rojas</t>
  </si>
  <si>
    <t>Manuel Geremia Ramirez Ureña</t>
  </si>
  <si>
    <t>Yasmin Ynmaculada Regalado Barrient</t>
  </si>
  <si>
    <t>Braulia Yokaty De La Rosa Del Rosar</t>
  </si>
  <si>
    <t>Rheymo Alexander Beltre Cuevas</t>
  </si>
  <si>
    <t>Arelis Del Carmen Silverio</t>
  </si>
  <si>
    <t>Pablo Sena Medina</t>
  </si>
  <si>
    <t>Ramon Emilio Collante Bejaran</t>
  </si>
  <si>
    <t>Nelsy Victoria Campusano Brito</t>
  </si>
  <si>
    <t>Miriam Annetty Castillo Santana</t>
  </si>
  <si>
    <t>Elmy Lucia De Oleo Quezada</t>
  </si>
  <si>
    <t>Jose Enrique Mota Martinez</t>
  </si>
  <si>
    <t>Ayudante De Mantenimiento</t>
  </si>
  <si>
    <t>Maria Ester Encarnacion De Oleo</t>
  </si>
  <si>
    <t>Sayira Solesmil Jimenez Javier</t>
  </si>
  <si>
    <t>Pamela Franchesca Rodriguez Medina</t>
  </si>
  <si>
    <t>Rafael Danilo Ruiz Peña</t>
  </si>
  <si>
    <t>Claudia Ivette Thomas Pellerano</t>
  </si>
  <si>
    <t>Oftalmologo</t>
  </si>
  <si>
    <t>Clara Elena Araujo</t>
  </si>
  <si>
    <t>Anna Carolyn De Leon Ogando</t>
  </si>
  <si>
    <t>Mayelin Steel Perez Perez</t>
  </si>
  <si>
    <t>Ana Sugey Lantigua Hernandez</t>
  </si>
  <si>
    <t>Anabel De Oleo Montero</t>
  </si>
  <si>
    <t>Ashley Gisselle Reyes Romano</t>
  </si>
  <si>
    <t>Benjasmin De La Cruz Del Rosario</t>
  </si>
  <si>
    <t>Supervisor De Almacen</t>
  </si>
  <si>
    <t>Francisco Ramirez Frias</t>
  </si>
  <si>
    <t>Sueldo Bruto 
en RD$</t>
  </si>
  <si>
    <t>ISR 
Ley 11-92</t>
  </si>
  <si>
    <t>Sueldo Neto 
en RD$</t>
  </si>
  <si>
    <t>Seguridad Social (Ley No.87-01)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</si>
  <si>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</si>
  <si>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Elisabet Vargas Fernandez</t>
  </si>
  <si>
    <t>Andres Tavarez Alvarez</t>
  </si>
  <si>
    <t>Totales en RD$</t>
  </si>
  <si>
    <t>Oficina de Acceso a la Información Pública</t>
  </si>
  <si>
    <t>Secretaria Ejecutiva</t>
  </si>
  <si>
    <t>Eleuterio Rocha Perez</t>
  </si>
  <si>
    <t>Regional Santiago</t>
  </si>
  <si>
    <t>Regional Nordeste</t>
  </si>
  <si>
    <t>Regional Monte Plata</t>
  </si>
  <si>
    <t>Regional San Juan</t>
  </si>
  <si>
    <t>Luis Hermogenes Alcantara Ruiz</t>
  </si>
  <si>
    <t>Miguel Angel Amador</t>
  </si>
  <si>
    <t>Mario Beltre Guillermo</t>
  </si>
  <si>
    <t>Jose Confesor Cedeño Vicioso</t>
  </si>
  <si>
    <t>Miguel Alfredo Gomez Alonzo</t>
  </si>
  <si>
    <t>Dijomi Basilio Reyes Jimenez</t>
  </si>
  <si>
    <t>Lurque Estel Olibero Feliz</t>
  </si>
  <si>
    <t>Geanny Josefina Valenzuela</t>
  </si>
  <si>
    <t>Marianela Vicioso Arias</t>
  </si>
  <si>
    <t>Cristina Germania Caba Jimenez</t>
  </si>
  <si>
    <t>Angela Minyetty Castillo</t>
  </si>
  <si>
    <t>Sharina Peña Bernavel</t>
  </si>
  <si>
    <t>Estefani Yrelva Sanchez Solano</t>
  </si>
  <si>
    <t>Adalgisa Taveras Mercedes</t>
  </si>
  <si>
    <t>Yulisa Montero Montero</t>
  </si>
  <si>
    <t>Agustin Rodriguez Ruiz</t>
  </si>
  <si>
    <t>Widmer Eleuterio Marte Nuesi</t>
  </si>
  <si>
    <t>Mary Orquidea Rosario Florencio</t>
  </si>
  <si>
    <t>Manuel De Jesus Ulloa Henriquez</t>
  </si>
  <si>
    <t>Juan Bautista Reinoso Vargas</t>
  </si>
  <si>
    <t>Regional Azua</t>
  </si>
  <si>
    <t>Miguelina Salas</t>
  </si>
  <si>
    <t>Santo Angeles Santos Abreu</t>
  </si>
  <si>
    <t>Supervisor De Transportacion</t>
  </si>
  <si>
    <t>Deisy Andrea Sanchez Espinosa</t>
  </si>
  <si>
    <t>Rubileisy Cidra</t>
  </si>
  <si>
    <t>Maria Estefani Vargas</t>
  </si>
  <si>
    <t>Alexis Santos Sanchez</t>
  </si>
  <si>
    <t>Auxiliar de Eventos</t>
  </si>
  <si>
    <t>Asesor</t>
  </si>
  <si>
    <t>Género</t>
  </si>
  <si>
    <t>Masculino</t>
  </si>
  <si>
    <t>Femenino</t>
  </si>
  <si>
    <t>Jose Antonio Severino Castro</t>
  </si>
  <si>
    <t>Ana Mercedes Diaz Mejia</t>
  </si>
  <si>
    <t>Jenifer Meraly Suero Tejada De Nica</t>
  </si>
  <si>
    <t>Mecanico Automotriz</t>
  </si>
  <si>
    <t>Vicente Almonte Santos</t>
  </si>
  <si>
    <t>Genesis Carolina Morillo Castillo</t>
  </si>
  <si>
    <t>Argenis Tomas Berroa Hernandez</t>
  </si>
  <si>
    <t>Luis Cecilio Marte Soto</t>
  </si>
  <si>
    <t>Pablo De La Cruz</t>
  </si>
  <si>
    <t>Juan Francisco Olivares Paulino</t>
  </si>
  <si>
    <t>Ruddy Rafael Antonio Diaz Peguero</t>
  </si>
  <si>
    <t>Robert Bienvenido V. Medrano Gonzal</t>
  </si>
  <si>
    <t>Jose Enrique Evangelista Diaz</t>
  </si>
  <si>
    <t>Rafael Leonel Veras Perez</t>
  </si>
  <si>
    <t>Ana Maria Garcia Paniagua</t>
  </si>
  <si>
    <t>Gustavo Adolfo De Peña Ubiera</t>
  </si>
  <si>
    <t>Regional Bani</t>
  </si>
  <si>
    <t>Leidy Massiel Mendez Florentino</t>
  </si>
  <si>
    <t>Jelizabeth Pilier Feliciano</t>
  </si>
  <si>
    <t>Maria Eugenia Polanco</t>
  </si>
  <si>
    <t>Cristina Fernandez Santos</t>
  </si>
  <si>
    <t>Jose Fernando Martinez Paredes</t>
  </si>
  <si>
    <t>Tarzira Solangel Cordero Tejeda</t>
  </si>
  <si>
    <t>Jose Luis Espino Diaz</t>
  </si>
  <si>
    <t>Wenddy Yohelina Rodriguez Jimenez</t>
  </si>
  <si>
    <t>Zolaida Alvino Paulino De Paulino</t>
  </si>
  <si>
    <t>Ana Victoria Vidal Ruiz</t>
  </si>
  <si>
    <t>Fredilia Samboy Polanco</t>
  </si>
  <si>
    <t>Eugenia Carolina Reyes Diaz</t>
  </si>
  <si>
    <t>Karen Joanka Andujar Ureña</t>
  </si>
  <si>
    <t>Gireidy Andreina Sosa Santana</t>
  </si>
  <si>
    <t>Steven Danilo Hernandez Lara</t>
  </si>
  <si>
    <t>Providencia Baez Franco</t>
  </si>
  <si>
    <t>Yudisa Paula Alcantara Hilario</t>
  </si>
  <si>
    <t>Mayobanex Peña Feliz</t>
  </si>
  <si>
    <t>Regional La Vega</t>
  </si>
  <si>
    <t>Tecnico Adm</t>
  </si>
  <si>
    <t>Edward Antonio Feliz Manzano</t>
  </si>
  <si>
    <t>Victor Ramon Castro Izquierdo</t>
  </si>
  <si>
    <t>Sección de Mantenimiento y Seguridad Planta Física</t>
  </si>
  <si>
    <t>Departamento de Compras y Contrataciones</t>
  </si>
  <si>
    <t>Uriel Antonio Cruz Taveras</t>
  </si>
  <si>
    <t>Supervisor De Desayuno Escolar</t>
  </si>
  <si>
    <t>Yorlenny Herrera Duran</t>
  </si>
  <si>
    <t>Auxiliar Administrativo</t>
  </si>
  <si>
    <t>Yoel Manzano Morel</t>
  </si>
  <si>
    <t>Edwin Alberto Manzano Pilier</t>
  </si>
  <si>
    <t>Jose Mojica Hernandez</t>
  </si>
  <si>
    <t>Jose Luis Nuñez Gil</t>
  </si>
  <si>
    <t>Jairo Montero Rodriguez</t>
  </si>
  <si>
    <t>Beirin De Los Santos Ramirez</t>
  </si>
  <si>
    <t>Grisel Altagracia Del Carmen</t>
  </si>
  <si>
    <t>Manuel Antonio Arciniega Peguero</t>
  </si>
  <si>
    <t>Oscary Elizabeth De Jesus Abad</t>
  </si>
  <si>
    <t>Elizabeth Zarzuela</t>
  </si>
  <si>
    <t>Bryan Ogando Taveras</t>
  </si>
  <si>
    <t>Josefina Mota Gil</t>
  </si>
  <si>
    <t>Andres Santos Vasquez</t>
  </si>
  <si>
    <t xml:space="preserve">otros </t>
  </si>
  <si>
    <t>Descuentos</t>
  </si>
  <si>
    <t>Alba Nery Trujillo Beltre</t>
  </si>
  <si>
    <t>Ana Maria Batista Almonte</t>
  </si>
  <si>
    <t>Leo Fabio Sierra Almanzar</t>
  </si>
  <si>
    <t>Victor Manuel Soto Sanchez</t>
  </si>
  <si>
    <t>Yeisy Collado Encarnacion</t>
  </si>
  <si>
    <t>Ysy Amirka Tatis Guzman</t>
  </si>
  <si>
    <t>Alba Iris Mateo Ramirez</t>
  </si>
  <si>
    <t xml:space="preserve">Coordinador Administrativo </t>
  </si>
  <si>
    <t>Angel Miguel Rodriguez</t>
  </si>
  <si>
    <t>Antonio Suero Suero</t>
  </si>
  <si>
    <t>Aracne De La Rosa Veras</t>
  </si>
  <si>
    <t>División de Salud Bucal</t>
  </si>
  <si>
    <t>División de Epidemiología E Investigación</t>
  </si>
  <si>
    <t>Belkis Lorenzo Romero De Pinales</t>
  </si>
  <si>
    <t xml:space="preserve">Odontologo Escolar </t>
  </si>
  <si>
    <t>Eufemio Perez</t>
  </si>
  <si>
    <t>Florangel Santana Arias De Ayala</t>
  </si>
  <si>
    <t>Julia Feliz Peña</t>
  </si>
  <si>
    <t>Julio Rafael Pozo Rojas</t>
  </si>
  <si>
    <t>Diseñador Grafico</t>
  </si>
  <si>
    <t>Keydi Altagracia Montero Montero</t>
  </si>
  <si>
    <t>Mary Alexandra Alcantara De Encarna</t>
  </si>
  <si>
    <t>Matilde Peña</t>
  </si>
  <si>
    <t>Ocirema Del Carmen Caminero Cabral</t>
  </si>
  <si>
    <t>Pamela Nicole Thomas Troncoso</t>
  </si>
  <si>
    <t>Ricardo Orlando Sanchez Castillo</t>
  </si>
  <si>
    <t>Soporte De Usuario</t>
  </si>
  <si>
    <t>Sefa Yanira Martinez Polanco</t>
  </si>
  <si>
    <t>Yira Carolina Rodriguez De La Cruz</t>
  </si>
  <si>
    <t>Alicia Maria Rodriguez</t>
  </si>
  <si>
    <t>Cinthia Isabel Nuñez Rodriguez</t>
  </si>
  <si>
    <t>Criselda Montero Alcantara</t>
  </si>
  <si>
    <t>Manuel Antonio Escarfuller Guzman</t>
  </si>
  <si>
    <t>Dulce Maria Peña</t>
  </si>
  <si>
    <t>Cristina Angomas Ferreras</t>
  </si>
  <si>
    <t>Ana Mercedes Mena Rodriguez</t>
  </si>
  <si>
    <t>Paulina Lorenzo Quevedo</t>
  </si>
  <si>
    <t>Cresencia Santana De Peña</t>
  </si>
  <si>
    <t>Engie Jehanni Peña Calderon</t>
  </si>
  <si>
    <t>Erika Gonzalez Jimenez</t>
  </si>
  <si>
    <t xml:space="preserve">Auxiliar Administrativo </t>
  </si>
  <si>
    <t>Jesus Miguel Silverio Beltre</t>
  </si>
  <si>
    <t>Angelina Rosa Luperon</t>
  </si>
  <si>
    <t>Digna Mercedes Gonzalez Toribio</t>
  </si>
  <si>
    <t>Manuel De Jesus Espinal Moronta</t>
  </si>
  <si>
    <t>Maria Ysabel Diaz Beltre De Marte</t>
  </si>
  <si>
    <t>Melania Rosse Perez</t>
  </si>
  <si>
    <t>Melissa Massiel Reyes De Jesus</t>
  </si>
  <si>
    <t>Michelle Cruz Mejia</t>
  </si>
  <si>
    <t>Departamento de Elaboración de Documentos Legales</t>
  </si>
  <si>
    <t>Departamento de Registro, Control y Nómina de Personal</t>
  </si>
  <si>
    <t>Departamento de Contabilidad</t>
  </si>
  <si>
    <t>Departamento de Desarrollo e Implementación de Sistema</t>
  </si>
  <si>
    <t>Eduardo Antonio Peña Blanco</t>
  </si>
  <si>
    <t>Rafael Gilberto Caceres Correa</t>
  </si>
  <si>
    <t>Anthony Esmir Rosa Heredia</t>
  </si>
  <si>
    <t>Jhon Nelson Santos Castro</t>
  </si>
  <si>
    <t>Katherin Matos Ramirez</t>
  </si>
  <si>
    <t>Miguel Argenis Zabala Martinez</t>
  </si>
  <si>
    <t>Pablo De Leon Rincon</t>
  </si>
  <si>
    <t>Pedro Roberto Hernandez Asencion</t>
  </si>
  <si>
    <t>Manuel Jose Cruz Lantigua</t>
  </si>
  <si>
    <t>Braulidamia Josefina Peralta Santos</t>
  </si>
  <si>
    <t>Robert Antonio Alcantara Alvarado</t>
  </si>
  <si>
    <t>Angel Luis Diaz Ramirez</t>
  </si>
  <si>
    <t>Dirección Jurídica</t>
  </si>
  <si>
    <t>Dirección de Recursos Humanos</t>
  </si>
  <si>
    <t>Departamento de Reclutamiento y Selección de Personal</t>
  </si>
  <si>
    <t>Dirección Administrativa</t>
  </si>
  <si>
    <t>Analista De Planificacion Y Desarrollo</t>
  </si>
  <si>
    <t xml:space="preserve">Inspector De Aseguramiento De la Calidad </t>
  </si>
  <si>
    <t>Coordinador (A) Regional De Nutrición</t>
  </si>
  <si>
    <t>Tecnico De Alimentacion Escolar</t>
  </si>
  <si>
    <t xml:space="preserve">Analista De Seguimiento </t>
  </si>
  <si>
    <t>Tecnico De Oper. Programa De Alimentación</t>
  </si>
  <si>
    <t>Departamento de Seguimiento al Servicio de Alimentación</t>
  </si>
  <si>
    <t>Departamento Gestión Salud Escolar</t>
  </si>
  <si>
    <t>Tecnico Audiologo</t>
  </si>
  <si>
    <t>Javier Francisco Ortiz De Los Santo</t>
  </si>
  <si>
    <t>Vairon Yasil Perez Luca</t>
  </si>
  <si>
    <t>Matilde Baez Almonte</t>
  </si>
  <si>
    <t>Porfirio Camarena Perez</t>
  </si>
  <si>
    <t>Yessica Maria Fernandez Moreno</t>
  </si>
  <si>
    <t>Emely Familia De Los Santos</t>
  </si>
  <si>
    <t>Martina Margarita Mesa Jimenez</t>
  </si>
  <si>
    <t>Rafaela Geraldino Geraldino</t>
  </si>
  <si>
    <t>Uzia De Mata Vanderhorst</t>
  </si>
  <si>
    <t>Kely Elisabet Gomez Grullon</t>
  </si>
  <si>
    <t xml:space="preserve">Regional La Altagracia </t>
  </si>
  <si>
    <t>Jose Ramon Mota</t>
  </si>
  <si>
    <t>Supervisor Desayuno Escolar</t>
  </si>
  <si>
    <t>Regional San Cristobal</t>
  </si>
  <si>
    <t>Angel Esteban Pimentel Casado</t>
  </si>
  <si>
    <t>Regional Monte Cristi</t>
  </si>
  <si>
    <t>Santa Margarita Castillo Baez</t>
  </si>
  <si>
    <t>Regional San Pedro De Macoris</t>
  </si>
  <si>
    <t>Regional Puerto Plata</t>
  </si>
  <si>
    <t xml:space="preserve">Secretaria </t>
  </si>
  <si>
    <t>Kevin Hampsel Calcaño Custodio</t>
  </si>
  <si>
    <t>Noelvin Vasquez Martinez</t>
  </si>
  <si>
    <t>Samuel Alejandro Santana Carela</t>
  </si>
  <si>
    <t>Regional Sanchez Ramirez</t>
  </si>
  <si>
    <t>Merlin Yuliza Marte Vasquez De Mota</t>
  </si>
  <si>
    <t>Steven De Jesus Barriola Peguero</t>
  </si>
  <si>
    <t>Juan Janel De La Cruz De Castro</t>
  </si>
  <si>
    <t>Estefany Elizabeth Medina</t>
  </si>
  <si>
    <t>Janso Javier Santiago Gomez</t>
  </si>
  <si>
    <t>Ana Julia De La Cruz Monegro</t>
  </si>
  <si>
    <t>Ilinichna Altagracia Leon Feliz</t>
  </si>
  <si>
    <t>Ana Mercedes Caba Hernandez</t>
  </si>
  <si>
    <t>Dalida Maria Grullon Rosario</t>
  </si>
  <si>
    <t>Jeremy Jose Ulloa Castillo</t>
  </si>
  <si>
    <t>Regional Maria Trinidad Sanchez</t>
  </si>
  <si>
    <t>Jose Rafael De La Mota Peña</t>
  </si>
  <si>
    <t>Leidy Laura Gomez Jimenez</t>
  </si>
  <si>
    <t>Michel Dorsainvil Garcia</t>
  </si>
  <si>
    <t>Ricardo Garcia Mosquea</t>
  </si>
  <si>
    <t>Yokasta De Los Angeles Genao Núñez</t>
  </si>
  <si>
    <t>Jose Antonio Morel Taveras</t>
  </si>
  <si>
    <t>Regional Barahona</t>
  </si>
  <si>
    <t>Dory Mencia Feliz Feliz</t>
  </si>
  <si>
    <t>Samuel Marino Reyes Ferreiras</t>
  </si>
  <si>
    <t>Yenni Quiñonez Castro</t>
  </si>
  <si>
    <t>Hada Ramona Martinez Maria</t>
  </si>
  <si>
    <t>Francisco Frankely Gonzalez</t>
  </si>
  <si>
    <t>Carolina Leonor Sanchez Gonzalez</t>
  </si>
  <si>
    <t>Esteffany Hernandez Espinal</t>
  </si>
  <si>
    <t>Leydi Nathaly De Jesus Reyes</t>
  </si>
  <si>
    <t>Victor Alfonso Blanco Acosta</t>
  </si>
  <si>
    <t>Alex Brunildo Peralta Torres</t>
  </si>
  <si>
    <t>Ana Barbara Helena Santana</t>
  </si>
  <si>
    <t>Damaris Plasencio Carrasco</t>
  </si>
  <si>
    <t>Francis Nabel Blanco Ramos</t>
  </si>
  <si>
    <t>Johandra Yuliza Diaz Moncion</t>
  </si>
  <si>
    <t>Kolvin De Jesus Colon Jimenez</t>
  </si>
  <si>
    <t>Moises Ricardy Taveras Jimenez</t>
  </si>
  <si>
    <t>Jonhatan Vladimir Tatis Sanchez</t>
  </si>
  <si>
    <t>Leonel Antonio Martinez Abreu</t>
  </si>
  <si>
    <t>Leissa Virginia Cruz Polanco</t>
  </si>
  <si>
    <t>Argeny Eduardo Jimenez Gutierrez</t>
  </si>
  <si>
    <t>Michel Maria Castro Cruz</t>
  </si>
  <si>
    <t>Julio Cesar Gomez Santana</t>
  </si>
  <si>
    <t>Jose Miguel Pinales Suero</t>
  </si>
  <si>
    <t>Angel Danubio Arias Cespedes</t>
  </si>
  <si>
    <t>Wilkins Yovanny Beltre Feliz</t>
  </si>
  <si>
    <t>Claudio Alberto Minyetti Pujols</t>
  </si>
  <si>
    <t>Kelly Surgina Mateo Santos</t>
  </si>
  <si>
    <t>Victorino Valera Brito</t>
  </si>
  <si>
    <t>Franklin Amauris Ferrer Rodriguez</t>
  </si>
  <si>
    <t>Rosa Iris Sierra Medina</t>
  </si>
  <si>
    <t>Manuel Abdiel Perez Mendez</t>
  </si>
  <si>
    <t>Alexander Valenzuela Guerrero</t>
  </si>
  <si>
    <t>Reinaldo Alcantara Villa</t>
  </si>
  <si>
    <t>Lucelis Elizabeth Lara Torres</t>
  </si>
  <si>
    <t>Pamelin Franchesca Mejia Almonte</t>
  </si>
  <si>
    <t>Manuela Elizabeth Leyba Mateo</t>
  </si>
  <si>
    <t>Miguel Alberto Jimenez Ogando</t>
  </si>
  <si>
    <t>Adiel Smith Lorenzo Montero</t>
  </si>
  <si>
    <t>Jose Mercedes Gomez Sanchez</t>
  </si>
  <si>
    <t>Eudi Libio Vargas Martinez</t>
  </si>
  <si>
    <t>Altagracia Cabral Osorsio</t>
  </si>
  <si>
    <t>Eddy Manuel Santiago Gonzalez</t>
  </si>
  <si>
    <t>Estenyi Altagracia Tejada De Peña</t>
  </si>
  <si>
    <t>Miguel Angel Reynoso Mejia</t>
  </si>
  <si>
    <t>Manuel Antonio Figuereo Batista</t>
  </si>
  <si>
    <t>Cristiana Florian Dicen</t>
  </si>
  <si>
    <t>Eunice Jocabet Fernandez Perez</t>
  </si>
  <si>
    <t>Denisse Altagracia Lopez De Perez</t>
  </si>
  <si>
    <t>Lori Margarita Guerrero Zorrilla</t>
  </si>
  <si>
    <t>Ninoska Massiel Noesi</t>
  </si>
  <si>
    <t>Rafaelina Rijo Santana</t>
  </si>
  <si>
    <t>Jeremy Andres Romero Reyes</t>
  </si>
  <si>
    <t>Ogilda Lucia Carpio Castillo</t>
  </si>
  <si>
    <t>Carmen Milagros Herrera</t>
  </si>
  <si>
    <t>Anthony Javier Ventura</t>
  </si>
  <si>
    <t>Ruth Delania Vasquez Chalas</t>
  </si>
  <si>
    <t>Agustina Garcia Reyes De Nadal</t>
  </si>
  <si>
    <t>Yuderka Alvarez Nieves</t>
  </si>
  <si>
    <t>Fior D`Aliza Diffo Rodriguez</t>
  </si>
  <si>
    <t>Clavel Maria Moreta Sanchez</t>
  </si>
  <si>
    <t>Regional Bahoruco</t>
  </si>
  <si>
    <t>Yissel Carvajal Herasme</t>
  </si>
  <si>
    <t>Yamil Elias Volquez Perez</t>
  </si>
  <si>
    <t>Joan Vladimir Perez Volquez</t>
  </si>
  <si>
    <t>Genry Argelio Ramirez Batista</t>
  </si>
  <si>
    <t>Yoelin Consuelo Perez Garo</t>
  </si>
  <si>
    <t>Yehisy Ramon Perez Terrero</t>
  </si>
  <si>
    <t>Cristobal Andres Ramos Barrios</t>
  </si>
  <si>
    <t>Wilman Esther Gomez Hiraldo</t>
  </si>
  <si>
    <t>Maria Elena Rodriguez Toribio</t>
  </si>
  <si>
    <t>Alexander De Jesus Perez Capellan</t>
  </si>
  <si>
    <t>Angel Rafael Madera</t>
  </si>
  <si>
    <t>Krystal Josefina Guerrero Morla</t>
  </si>
  <si>
    <t>Weldris Yajaira Pichardo Inoa</t>
  </si>
  <si>
    <t>Maria Celeste Amparo Hidalgo</t>
  </si>
  <si>
    <t>Grisel Maria Peña Jazmin</t>
  </si>
  <si>
    <t>Idalia Cristina Andonov Garabito</t>
  </si>
  <si>
    <t>Rosy Stephanie Martinez De La Cruz</t>
  </si>
  <si>
    <t>Pauly Maria Mercedes Lantigua</t>
  </si>
  <si>
    <t>Anaiky Antonio Taveras Ventura</t>
  </si>
  <si>
    <t>Humberto Santana Acosta</t>
  </si>
  <si>
    <t>Elbinton Ramos Custodio</t>
  </si>
  <si>
    <t>Nicauri Daybelis Guzman Moreno</t>
  </si>
  <si>
    <t>Franchesca Luis Peguero</t>
  </si>
  <si>
    <t>Helen Contreras Mejia</t>
  </si>
  <si>
    <t>Ana Mercedes De La Cruz Muñoz</t>
  </si>
  <si>
    <t>Ramona Lorenza Diaz Martinez</t>
  </si>
  <si>
    <t>Cesarin Gutierrez Moronta</t>
  </si>
  <si>
    <t>Lissette Del Carmen Cruz Castillo</t>
  </si>
  <si>
    <t>Pedro Moises Moronta Hiciano</t>
  </si>
  <si>
    <t>Homero Paula Brito</t>
  </si>
  <si>
    <t>Cristian Maria Felicia Sanders Arti</t>
  </si>
  <si>
    <t>Yordania Altagracia Almonte Morillo</t>
  </si>
  <si>
    <t>Maximo Jose Bonilla Almonte</t>
  </si>
  <si>
    <t>Luis Carlos Garcia Henriquez</t>
  </si>
  <si>
    <t>Elizabeth Amparo Jimenez</t>
  </si>
  <si>
    <t>Eleidy Venicia Frias Diaz</t>
  </si>
  <si>
    <t>Adrianna Padua Rodriguez</t>
  </si>
  <si>
    <t>Robledo Antonio Martes Gonzalez</t>
  </si>
  <si>
    <t>Alfredo De Jesus Otañez Marte</t>
  </si>
  <si>
    <t>Regional Valverde</t>
  </si>
  <si>
    <t>Liliana Licelot Acosta Acosta</t>
  </si>
  <si>
    <t>Yaquelina Altagracia Bejaran Santia</t>
  </si>
  <si>
    <t>Ana Cristina Santana Duran</t>
  </si>
  <si>
    <t>Rocio Cesarina Samboy Rodriguez</t>
  </si>
  <si>
    <t>Juana Delis Mendez Perez</t>
  </si>
  <si>
    <t>Smarlyn De Los Angeles Amaro Germos</t>
  </si>
  <si>
    <t>Ana Jansy Santos Holguin</t>
  </si>
  <si>
    <t>Pintor</t>
  </si>
  <si>
    <t>Juan Delvi Feliz Santana</t>
  </si>
  <si>
    <t>Secretario</t>
  </si>
  <si>
    <t>Bartolo De Jesus Cabrera Garcia</t>
  </si>
  <si>
    <t>Luis Javier Lopez De Los Santos</t>
  </si>
  <si>
    <t>Carlos Isaac Salcedo Eusebio</t>
  </si>
  <si>
    <t>Analista De Capacitacion Y Desarrollo</t>
  </si>
  <si>
    <t>Analista De Seg Al Servicio Del Programa de Alimentación Escolar</t>
  </si>
  <si>
    <t>Auxiliar De Almacen Y Suministro</t>
  </si>
  <si>
    <t>Ciara Giannina Peña Lopez</t>
  </si>
  <si>
    <t xml:space="preserve">Sub Director </t>
  </si>
  <si>
    <t>Supervisora De Eventos</t>
  </si>
  <si>
    <t>Encargada</t>
  </si>
  <si>
    <t>Auxiliar de Protocolo y Eventos</t>
  </si>
  <si>
    <t>División De Atención al Usuario</t>
  </si>
  <si>
    <t>Oficial De Atención Al Usuario</t>
  </si>
  <si>
    <t>Sección de Archivo Central</t>
  </si>
  <si>
    <t>Departamento de Calidad en la Gestion</t>
  </si>
  <si>
    <t>Departamento de Cooperación Internacional</t>
  </si>
  <si>
    <t>Dirección de Tecnología de la Información Y Comunicación</t>
  </si>
  <si>
    <t>Dirección de Formulación y Evaluacion Nutricional</t>
  </si>
  <si>
    <t>Dirección de Gestión Alimentaria</t>
  </si>
  <si>
    <t>Maria Nuñez De Ureña</t>
  </si>
  <si>
    <t>Keiry Patricia Beras</t>
  </si>
  <si>
    <t>Lidia Adames Vargas</t>
  </si>
  <si>
    <t>Danny Jose Bocio Santana</t>
  </si>
  <si>
    <t>Neivine Rodriguez De La Rosa</t>
  </si>
  <si>
    <t>Angelica Maria Lopez Santos</t>
  </si>
  <si>
    <t>Marina De Paula De Lebron</t>
  </si>
  <si>
    <t>Yuderka Valdez Ortega</t>
  </si>
  <si>
    <t>Jessica Maria Belliard</t>
  </si>
  <si>
    <t>Maria Antonia Gratero Morillo</t>
  </si>
  <si>
    <t>Altagracia Mercedes Lara</t>
  </si>
  <si>
    <t>Milquella Mateo Galvan</t>
  </si>
  <si>
    <t>Yani Montero</t>
  </si>
  <si>
    <t>Claudia Duarte</t>
  </si>
  <si>
    <t>Nancy Correa Tavarez</t>
  </si>
  <si>
    <t>Angie Paola Mone Paulino</t>
  </si>
  <si>
    <t>Tamara Castillo Montero</t>
  </si>
  <si>
    <t>Iralda Ines Patxot De Escarfuller</t>
  </si>
  <si>
    <t>Carlos Lionel Diroche De Los Santos</t>
  </si>
  <si>
    <t>Merisse Yajaira Aquino De Mendez</t>
  </si>
  <si>
    <t>Yhoorys Rafael Fabian</t>
  </si>
  <si>
    <t>Jose Napoleon Marte Cabrera</t>
  </si>
  <si>
    <t>Greydi Solanlly Alonzo Taveras</t>
  </si>
  <si>
    <t>Alejandrina Batista Bautista de Dom</t>
  </si>
  <si>
    <t>Escarlet Penelope Ortiz Fabian</t>
  </si>
  <si>
    <t>Reyna Heroina Agripina Carela Maldo</t>
  </si>
  <si>
    <t>Julia Montero Pineda</t>
  </si>
  <si>
    <t>Maria Valentina Vasquez Ullola</t>
  </si>
  <si>
    <t>Emelis Ramon Encarnacion</t>
  </si>
  <si>
    <t>Luis Elpidio Ramirez y Ramirez</t>
  </si>
  <si>
    <t>Yennifer Garcia Feliz</t>
  </si>
  <si>
    <t>Josefina Ureña</t>
  </si>
  <si>
    <t>Yanira Marte Guzman</t>
  </si>
  <si>
    <t>Wendy Carolina Rosado</t>
  </si>
  <si>
    <t>Donny Miguel Javier Rosario</t>
  </si>
  <si>
    <t>Teofila Encarnacion Quevedo de Baez</t>
  </si>
  <si>
    <t>Israel Cruz Del Orbe</t>
  </si>
  <si>
    <t>División de Evalución de Productos</t>
  </si>
  <si>
    <t>Altagracia Marte De La Rosa De Garcia</t>
  </si>
  <si>
    <t>División de Almacén Y Suministro</t>
  </si>
  <si>
    <t>Rafael Amado Frias Sanchez</t>
  </si>
  <si>
    <t>Wascar Junior Morales Tatis</t>
  </si>
  <si>
    <t>Hommy Rafael Jimenez Coste</t>
  </si>
  <si>
    <t>Herlin Lizardo Concepcion Moris</t>
  </si>
  <si>
    <t>Simon Pedro Garcia Suero</t>
  </si>
  <si>
    <t>Luis Alberto Morell Sosa</t>
  </si>
  <si>
    <t>Victor Bautista De Los Santos</t>
  </si>
  <si>
    <t>Gabriel Sebastian Luciano Roman</t>
  </si>
  <si>
    <t>Supervisor De Optometria</t>
  </si>
  <si>
    <t>Maria Dolores Del Pilar Lantigua va</t>
  </si>
  <si>
    <t>Elena Altagracia Ovalle De Vasquez</t>
  </si>
  <si>
    <t>Gleydis Martínez Rodriguez</t>
  </si>
  <si>
    <t>Hansel Martínez Vasquez</t>
  </si>
  <si>
    <t>Maria Inmaculada Paulino De Capellá</t>
  </si>
  <si>
    <t>Ubencio De Oleo Montero</t>
  </si>
  <si>
    <t xml:space="preserve"> </t>
  </si>
  <si>
    <t>Miguelina Montserrat Grullon Villanueva</t>
  </si>
  <si>
    <t>Alexandra Dolores Anderson Victorino</t>
  </si>
  <si>
    <t>Frederick Alexander Arias Molina</t>
  </si>
  <si>
    <t>Alejandra Toledo</t>
  </si>
  <si>
    <t>Gabriel Javier Hernandez</t>
  </si>
  <si>
    <t>Andrea Florian</t>
  </si>
  <si>
    <t>Mauricio Nicolas Perez Lora</t>
  </si>
  <si>
    <t>Dalvin Michael Mendoza Alvarez</t>
  </si>
  <si>
    <t>Germania Reynoso</t>
  </si>
  <si>
    <t>Ulises Martinez Bautista</t>
  </si>
  <si>
    <t>Alvaro Luis Diaz Bello</t>
  </si>
  <si>
    <t>Starlin Antonio Polanco Suero</t>
  </si>
  <si>
    <t>Daniel Felix Figueroa</t>
  </si>
  <si>
    <t>Francis Ezequia Ramirez Amador</t>
  </si>
  <si>
    <t>Angel Rafael Roa Perez</t>
  </si>
  <si>
    <t>Henrry Valdez Montero</t>
  </si>
  <si>
    <t>Miguel Antonio Asencio De Jesus</t>
  </si>
  <si>
    <t>Rolando Campusano Alcantara</t>
  </si>
  <si>
    <t>Carlos Luis Almonte Almonte</t>
  </si>
  <si>
    <t>Geudy Javier De La Cruz Suarez</t>
  </si>
  <si>
    <t>Emilio Jose Joaquin Urbaez</t>
  </si>
  <si>
    <t>Bertina Francelis Cuevas Urbaez</t>
  </si>
  <si>
    <t>Georgina Diaz De Leon</t>
  </si>
  <si>
    <t>Yudelki Rosine Richard</t>
  </si>
  <si>
    <t>Jesus Eduardo Santos Guerrero</t>
  </si>
  <si>
    <t>Mayra Altagracia Perez Solano</t>
  </si>
  <si>
    <t>Sorana Montero Benitez</t>
  </si>
  <si>
    <t>Michelle Karolina Vargas</t>
  </si>
  <si>
    <t>Raul Made Perez</t>
  </si>
  <si>
    <t>Ramon Isidro Valdez De Leon</t>
  </si>
  <si>
    <t>Denia Jimenez Viola</t>
  </si>
  <si>
    <t>Ismeldys Feliz De Perez</t>
  </si>
  <si>
    <t>Aurelis Cedano Rodriguez</t>
  </si>
  <si>
    <t>Isaura Aguero Portorreal</t>
  </si>
  <si>
    <t>Yanelis Henriquez Reynoso</t>
  </si>
  <si>
    <t>Yessy Aquino</t>
  </si>
  <si>
    <t>Katherine Roman Gonzalez</t>
  </si>
  <si>
    <t>Jhonny Araujo Martinez</t>
  </si>
  <si>
    <t>Cesarina Suero Montero</t>
  </si>
  <si>
    <t>Angelica Maria Jimenez Bautista</t>
  </si>
  <si>
    <t>Genesis De Jesus Martinez</t>
  </si>
  <si>
    <t>Jose Gabriel Castaño Escolastico</t>
  </si>
  <si>
    <t>Katty Mercedes Castillo Diaz</t>
  </si>
  <si>
    <t>Vicky Nicole Orozco Galarza</t>
  </si>
  <si>
    <t>Maura Jacqueline Soto Caridad</t>
  </si>
  <si>
    <t>Anelfi Sorciry Valdez Medina De Dom</t>
  </si>
  <si>
    <t>Edelmira Perez</t>
  </si>
  <si>
    <t>Porfirio Echavarria Calderon</t>
  </si>
  <si>
    <t>Luis Alberto Sosa Vasquez</t>
  </si>
  <si>
    <t>Justo Arismendy Valdez Martinez</t>
  </si>
  <si>
    <t>Maria Massiel Paulino Peña</t>
  </si>
  <si>
    <t>Yicauris Alfonsis Encarnacion Encar</t>
  </si>
  <si>
    <t>Yany Aguero</t>
  </si>
  <si>
    <t>Maria Georgina Ramirez Perez</t>
  </si>
  <si>
    <t xml:space="preserve">Maria De La Cruz Velez </t>
  </si>
  <si>
    <t>Dirección de Salud y Servicios Sociales</t>
  </si>
  <si>
    <t>Helen Alexandra Suarez Hernandez</t>
  </si>
  <si>
    <t xml:space="preserve">Felicia Ercilia Trinidad Francisco </t>
  </si>
  <si>
    <t>Lemuel Espinosa Matos</t>
  </si>
  <si>
    <t>Enny Maria Camilo Montero</t>
  </si>
  <si>
    <t>Fernando Perez Peña</t>
  </si>
  <si>
    <t>Rudis Martin Perez Gonzalez</t>
  </si>
  <si>
    <t>Carlos Mueses Mendoza</t>
  </si>
  <si>
    <t>Wandy Yeison Mejia Castillo</t>
  </si>
  <si>
    <t>Noelvis Alexander Capellan Reifer</t>
  </si>
  <si>
    <t>Esteban Raul Ramirez Sanchez</t>
  </si>
  <si>
    <t>Raul Esteban Vasquez Gomez</t>
  </si>
  <si>
    <t>Felix Samuel Vallejo Del Rosario</t>
  </si>
  <si>
    <t>Evangelista Araujo Cordero</t>
  </si>
  <si>
    <t>Felipe Gonzalez Diaz</t>
  </si>
  <si>
    <t>Robinson Antonio Suarez Ulerio</t>
  </si>
  <si>
    <t>Mirian Toledo Abreu</t>
  </si>
  <si>
    <t>Maria Fernanda Martinez</t>
  </si>
  <si>
    <t>Brandy Javier Collado Encarnación</t>
  </si>
  <si>
    <t>Daniel Rosario Castillo</t>
  </si>
  <si>
    <t>Francisco Jose Mambru</t>
  </si>
  <si>
    <t>Melindo Tirado Guzman</t>
  </si>
  <si>
    <t>Jovany Concepcion Galvez Brown</t>
  </si>
  <si>
    <t>Ysaac Cuevas Gomez</t>
  </si>
  <si>
    <t>Cindy Cecilia Contreras Fajardo</t>
  </si>
  <si>
    <t>Johanny Yajaira Sanchez Nuñez</t>
  </si>
  <si>
    <t>Joselin Matos Feliz</t>
  </si>
  <si>
    <t>Michelle Alexandra Batista Vargas</t>
  </si>
  <si>
    <t>Huascar Francisco Villar</t>
  </si>
  <si>
    <t>Jose  Alberto De La Cruz Hernandez</t>
  </si>
  <si>
    <t>Gerardo Sierra Tifa</t>
  </si>
  <si>
    <t>Johnny Augusto De La Rosa Luperon</t>
  </si>
  <si>
    <t>Victor Alvarez</t>
  </si>
  <si>
    <t>Nicolas Lugo Mora</t>
  </si>
  <si>
    <t>Fermin Eduardo Torres Santos</t>
  </si>
  <si>
    <t>Jorge Luis Jimenez Marcelo</t>
  </si>
  <si>
    <t>Nicolas De La Cruz Garcia</t>
  </si>
  <si>
    <t>Victor Ramon Diaz Campusano</t>
  </si>
  <si>
    <t>Luis Manuel Garcia Rodriguez</t>
  </si>
  <si>
    <t>Nestor David De Los Santos Melo</t>
  </si>
  <si>
    <t>Felix Aneudy Rodriguez Lantigua</t>
  </si>
  <si>
    <t>Luis Enrique Carreras Almanzar</t>
  </si>
  <si>
    <t>Kelvin Hernandez Carmona</t>
  </si>
  <si>
    <t>Enmanuel Castillo Bautista</t>
  </si>
  <si>
    <t>Maximo Alcantara Lara</t>
  </si>
  <si>
    <t>Franel Peña Perez</t>
  </si>
  <si>
    <t>Candido Figueroa De Los Santos</t>
  </si>
  <si>
    <t>Edward Enrique Romero Viñas</t>
  </si>
  <si>
    <t>Lucy Scarlen Baez Batista</t>
  </si>
  <si>
    <t>Bawny Naomy Greenaway Alvarez</t>
  </si>
  <si>
    <t>Henry Alberto Gomez Soto</t>
  </si>
  <si>
    <t>Eva Del Rosario Grullon Grullon</t>
  </si>
  <si>
    <t>Yanira Guzman</t>
  </si>
  <si>
    <t>Altagracia Carolina De Los Santos</t>
  </si>
  <si>
    <t>Carmen Altagracia Concepcion Toribio</t>
  </si>
  <si>
    <t>Marlyn Elizabeth Soto De Los Santos</t>
  </si>
  <si>
    <t>Radaritza Sanchez Mejia</t>
  </si>
  <si>
    <t>Médico Escolar</t>
  </si>
  <si>
    <t>Juan Carlos Lopez Zarzuela</t>
  </si>
  <si>
    <t>Manolo Lara Martinez</t>
  </si>
  <si>
    <t>Leonardo David Ortiz</t>
  </si>
  <si>
    <t>Janny De Los Santos Montero</t>
  </si>
  <si>
    <t>Elizabeth Pie De Filomeno</t>
  </si>
  <si>
    <t>Juan Antonio Cedeño Cruz</t>
  </si>
  <si>
    <t>Damary Beltre Valdez</t>
  </si>
  <si>
    <t>Jose Leonidas Ortiz Aquino</t>
  </si>
  <si>
    <t>Ingrid Randar Espinosa Garcia</t>
  </si>
  <si>
    <t>Abraham Maximo Matos Matias</t>
  </si>
  <si>
    <t>Luis Enrique Veras De Los Santos</t>
  </si>
  <si>
    <t>Dayanara De La Cruz</t>
  </si>
  <si>
    <t>Vianka Maria Breton Perez</t>
  </si>
  <si>
    <t>Manuel Alberto Benitez Heredia</t>
  </si>
  <si>
    <t>Andry Agustin Silva Laureano</t>
  </si>
  <si>
    <t>Yeremi Rafael Lopez Salas</t>
  </si>
  <si>
    <t>Elvyn Ribota Suarez</t>
  </si>
  <si>
    <t>Senayda Mesa Ramirez</t>
  </si>
  <si>
    <t>Arisleida Reynoso De Los Santos</t>
  </si>
  <si>
    <t>Maria Liz Rodriguez Ferreras</t>
  </si>
  <si>
    <t>Madelyn Miguelina Santos Del Orbe</t>
  </si>
  <si>
    <t>Edelmira Garcia Valdez</t>
  </si>
  <si>
    <t>Julissa Morel</t>
  </si>
  <si>
    <t>Mary Cruz De Jesus Bautista</t>
  </si>
  <si>
    <t>Indiana Osoria De Gonzalez</t>
  </si>
  <si>
    <t>Arlenys Hernandez Peguero</t>
  </si>
  <si>
    <t>Maria Altagracia Mota De Burgos</t>
  </si>
  <si>
    <t>Carlos Diaz Farilus</t>
  </si>
  <si>
    <t>Lucas De Jesus Ureña Perez</t>
  </si>
  <si>
    <t>Rafael Mercedes Reinoso Diaz</t>
  </si>
  <si>
    <t>Deivi Francisco Batista</t>
  </si>
  <si>
    <t>David De La Cruz Casillas</t>
  </si>
  <si>
    <t>Buenaventura Reinoso Heredia</t>
  </si>
  <si>
    <t>Carlos Jose Santana</t>
  </si>
  <si>
    <t>Josue Gil Heredia Heredia</t>
  </si>
  <si>
    <t>Kilone Mendez De La Cruz</t>
  </si>
  <si>
    <t>Geovanny Raulin Casado Tejeda</t>
  </si>
  <si>
    <t>Brudis Alcantara Ramirez</t>
  </si>
  <si>
    <t>Randy Yorkin Figuereo Casado</t>
  </si>
  <si>
    <t>Luciano Julian Belen</t>
  </si>
  <si>
    <t>Pascual Heredia De Los Santos</t>
  </si>
  <si>
    <t>Leonandy Campusano Rodriguez</t>
  </si>
  <si>
    <t>Yomaira Cid Luna</t>
  </si>
  <si>
    <t>Wander Maldonado Brujan</t>
  </si>
  <si>
    <t>Sheila Yamali Sanchez Alcantara</t>
  </si>
  <si>
    <t>Ingrid Mariolin Cipion Peña</t>
  </si>
  <si>
    <t>Welisandy Segura Montero</t>
  </si>
  <si>
    <t>Wilson Diomedes Castillo Ortiz</t>
  </si>
  <si>
    <t>Fernelis Montero Lara</t>
  </si>
  <si>
    <t>Hector Martinez</t>
  </si>
  <si>
    <t>Cesar Augusto Feliz Perdomo</t>
  </si>
  <si>
    <t>Franklin Antonio Martinez Vallejo</t>
  </si>
  <si>
    <t>Jose De La Cruz Cabrera</t>
  </si>
  <si>
    <t>Wander Herrera Perez</t>
  </si>
  <si>
    <t>Jose Alberto Toribio Morel</t>
  </si>
  <si>
    <t>Minauri Castillo De Feliz</t>
  </si>
  <si>
    <t>Johan Manuel Roa</t>
  </si>
  <si>
    <t>Junior Anibal Borbon Lopez</t>
  </si>
  <si>
    <t>Adriana De Jesus Serrano</t>
  </si>
  <si>
    <t>Rafael Cruz Amparo</t>
  </si>
  <si>
    <t>Epifanio Mora De Leon</t>
  </si>
  <si>
    <t>Ana Luisa Medrano Santana</t>
  </si>
  <si>
    <t>Natasha Nuñez Tavera</t>
  </si>
  <si>
    <t>Luis Miguel Peña Martinez</t>
  </si>
  <si>
    <t>Edward Javier Reyes</t>
  </si>
  <si>
    <t>Antonio Gomez</t>
  </si>
  <si>
    <t>Yomary Lorenzo Nuñez</t>
  </si>
  <si>
    <t>Lady Laura Mejia</t>
  </si>
  <si>
    <t>Felipa Guzman Del Rosario</t>
  </si>
  <si>
    <t>Marisol Guzman De Jesus</t>
  </si>
  <si>
    <t>Rosanny Cabral Polanco</t>
  </si>
  <si>
    <t>Marlenne Hernandez De Martinez</t>
  </si>
  <si>
    <t>Nidia Johanna Quiroz Santos</t>
  </si>
  <si>
    <t>Manolo Vargas Novas</t>
  </si>
  <si>
    <t>Benyadyel Manuel Augusto Liriano Li</t>
  </si>
  <si>
    <t>Ambar Guadalupe Mariano Heredia</t>
  </si>
  <si>
    <t>Noemi Ramon Nina</t>
  </si>
  <si>
    <t>Analista de compras y Contrataciones</t>
  </si>
  <si>
    <t>Dirección Financiera</t>
  </si>
  <si>
    <t>Supervisor de Optometria</t>
  </si>
  <si>
    <t>Yerinson Gerardo</t>
  </si>
  <si>
    <t>Claudia Amparo Garcia</t>
  </si>
  <si>
    <t>Sandy Reyes Angomas</t>
  </si>
  <si>
    <t>Wilkin Alexander Piña Rosario</t>
  </si>
  <si>
    <t>Leonardito Henriquez Miguel</t>
  </si>
  <si>
    <t>Galver Urbaez Mendez</t>
  </si>
  <si>
    <t>Erbi Montero</t>
  </si>
  <si>
    <t>Gregory Alberto Heredia Coco</t>
  </si>
  <si>
    <t>Luis Manuel Guzman Ulloa</t>
  </si>
  <si>
    <t>Ronny Montero Reyes</t>
  </si>
  <si>
    <t>Mansffiel Rodriguez Manzueta</t>
  </si>
  <si>
    <t>Melisa Esther Carpio Dominguez</t>
  </si>
  <si>
    <t>Maura Elizabeth De La Cruz De Oleo</t>
  </si>
  <si>
    <t>Angela Trinidad Sanchez De Silverio</t>
  </si>
  <si>
    <t>Amancia De Los Santos</t>
  </si>
  <si>
    <t>Annia Giselle Luna Martich</t>
  </si>
  <si>
    <t>Yocaury Altagracia Sanchez Arias</t>
  </si>
  <si>
    <t>Yasmin Diaz Santos</t>
  </si>
  <si>
    <t>Departamento de Servicios Generales</t>
  </si>
  <si>
    <t>Frailyn De Los Santos De Los Santos</t>
  </si>
  <si>
    <t>Yenny Batista Alcantara</t>
  </si>
  <si>
    <t>Maria Solanyi Sanchez Brito</t>
  </si>
  <si>
    <t>Hansel Leonardo Sena Reyes</t>
  </si>
  <si>
    <t>Damian Enrique Lucas Mariñez</t>
  </si>
  <si>
    <t>Johan Dionicio</t>
  </si>
  <si>
    <t>Carlos Daniel Magarin Capellan</t>
  </si>
  <si>
    <t>Erika Maria Valenzuela Upia</t>
  </si>
  <si>
    <t>Stephen Alexander Frias Gomez</t>
  </si>
  <si>
    <t>Wilson Roniel Morales Tejada</t>
  </si>
  <si>
    <t>Claudio Armando Gomez Castillo</t>
  </si>
  <si>
    <t>Sara Baez Guerrero De Peguero</t>
  </si>
  <si>
    <t>Juan Pablo Hiciano</t>
  </si>
  <si>
    <t>Genesis Modesta Garcia Serrano</t>
  </si>
  <si>
    <t>Angeles Nicol Diaz Quezada</t>
  </si>
  <si>
    <t>Julio Cesar De Los Santos Vicente</t>
  </si>
  <si>
    <t>Auxiliar de Salud Visual</t>
  </si>
  <si>
    <t>Marcial Alexander Nuñez Asensio</t>
  </si>
  <si>
    <t>Yokasta Altagracia Gomez Estevez</t>
  </si>
  <si>
    <t>Vladimir Mercado</t>
  </si>
  <si>
    <t>Rosa Delia Toribio Ferreira</t>
  </si>
  <si>
    <t>Eleonora Yasmin Castro</t>
  </si>
  <si>
    <t>Maria Ysabel Antonio</t>
  </si>
  <si>
    <t>Rosa Angelica Montero Montero</t>
  </si>
  <si>
    <t>Magdalena Reyes Garcia</t>
  </si>
  <si>
    <t>Aleidy Meran</t>
  </si>
  <si>
    <t>Luis Gabriel Peguero Nuñez</t>
  </si>
  <si>
    <t>Wanda Antonia Guzman Perez</t>
  </si>
  <si>
    <t>Martina Margarita Jimenez Veras</t>
  </si>
  <si>
    <t>Ybes Maria Almonte Peña</t>
  </si>
  <si>
    <t>Juan De Jesus Alvarez Helena</t>
  </si>
  <si>
    <t>Maria Cristina Del Rosario Santana</t>
  </si>
  <si>
    <t>Yeisy Maria Flores</t>
  </si>
  <si>
    <t>Carlos Nelson Cabrera Cruz</t>
  </si>
  <si>
    <t>Hanoi Margarita Vasquez Bonetti</t>
  </si>
  <si>
    <t>Cesar De Jesus Nuñez Cabrera</t>
  </si>
  <si>
    <t>Karen Leidy Cubilete Pèrez</t>
  </si>
  <si>
    <t>Irania Beltre Cayetano</t>
  </si>
  <si>
    <t>Analista De Compras Y Contrataciones</t>
  </si>
  <si>
    <t>Yelida Anel Ventura Guillen</t>
  </si>
  <si>
    <t>Analista de Planificación y Desarrollo</t>
  </si>
  <si>
    <t>Nómina Administrativa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</si>
</sst>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0000000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sz val="10"/>
      <color rgb="FFFF0000"/>
      <name val="Malgun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148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0" fontId="22" fillId="36" borderId="1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23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3" fillId="0" borderId="0" xfId="0" applyFont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0" fillId="37" borderId="15" xfId="0" applyFont="1" applyFill="1" applyBorder="1"/>
    <xf numFmtId="0" fontId="30" fillId="37" borderId="15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4" fontId="32" fillId="37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" fontId="32" fillId="37" borderId="1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3" fillId="38" borderId="0" xfId="0" applyFont="1" applyFill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left" vertical="center"/>
    </xf>
    <xf numFmtId="0" fontId="31" fillId="2" borderId="1" xfId="0" quotePrefix="1" applyFont="1" applyFill="1" applyBorder="1" applyAlignment="1">
      <alignment horizontal="left" vertical="center"/>
    </xf>
    <xf numFmtId="0" fontId="35" fillId="0" borderId="1" xfId="0" applyFont="1" applyBorder="1"/>
    <xf numFmtId="0" fontId="23" fillId="2" borderId="1" xfId="0" applyFont="1" applyFill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0" fillId="37" borderId="11" xfId="0" applyFont="1" applyFill="1" applyBorder="1"/>
    <xf numFmtId="0" fontId="30" fillId="37" borderId="11" xfId="0" applyFont="1" applyFill="1" applyBorder="1" applyAlignment="1">
      <alignment horizontal="center"/>
    </xf>
    <xf numFmtId="0" fontId="29" fillId="0" borderId="0" xfId="0" applyFont="1" applyAlignment="1">
      <alignment vertical="top"/>
    </xf>
    <xf numFmtId="0" fontId="3" fillId="0" borderId="0" xfId="0" applyFont="1"/>
    <xf numFmtId="4" fontId="32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165" fontId="0" fillId="0" borderId="0" xfId="0" applyNumberFormat="1"/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4" fontId="23" fillId="0" borderId="13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0" fontId="30" fillId="37" borderId="1" xfId="0" applyFont="1" applyFill="1" applyBorder="1" applyAlignment="1">
      <alignment vertical="center"/>
    </xf>
    <xf numFmtId="0" fontId="30" fillId="37" borderId="15" xfId="0" applyFont="1" applyFill="1" applyBorder="1" applyAlignment="1">
      <alignment vertical="center"/>
    </xf>
    <xf numFmtId="0" fontId="30" fillId="37" borderId="15" xfId="0" applyFont="1" applyFill="1" applyBorder="1" applyAlignment="1">
      <alignment horizontal="center" vertical="center"/>
    </xf>
    <xf numFmtId="0" fontId="0" fillId="0" borderId="1" xfId="0" applyBorder="1"/>
    <xf numFmtId="4" fontId="32" fillId="37" borderId="13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0" xfId="0" applyFont="1"/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30" fillId="37" borderId="11" xfId="0" applyFont="1" applyFill="1" applyBorder="1" applyAlignment="1">
      <alignment vertical="center"/>
    </xf>
    <xf numFmtId="0" fontId="23" fillId="39" borderId="0" xfId="0" applyFont="1" applyFill="1" applyAlignment="1">
      <alignment vertical="center"/>
    </xf>
    <xf numFmtId="0" fontId="23" fillId="0" borderId="14" xfId="0" applyFont="1" applyBorder="1" applyAlignment="1">
      <alignment vertical="center"/>
    </xf>
    <xf numFmtId="0" fontId="0" fillId="0" borderId="14" xfId="0" applyBorder="1"/>
    <xf numFmtId="0" fontId="32" fillId="2" borderId="18" xfId="0" applyFont="1" applyFill="1" applyBorder="1" applyAlignment="1">
      <alignment horizontal="center" vertical="center"/>
    </xf>
    <xf numFmtId="4" fontId="32" fillId="0" borderId="19" xfId="0" applyNumberFormat="1" applyFont="1" applyBorder="1" applyAlignment="1">
      <alignment horizontal="center" vertical="center"/>
    </xf>
    <xf numFmtId="0" fontId="30" fillId="37" borderId="20" xfId="0" applyFont="1" applyFill="1" applyBorder="1" applyAlignment="1">
      <alignment vertical="center"/>
    </xf>
    <xf numFmtId="4" fontId="32" fillId="37" borderId="19" xfId="0" applyNumberFormat="1" applyFont="1" applyFill="1" applyBorder="1" applyAlignment="1">
      <alignment horizontal="center" vertical="center"/>
    </xf>
    <xf numFmtId="4" fontId="32" fillId="2" borderId="19" xfId="0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4" fontId="32" fillId="0" borderId="21" xfId="0" applyNumberFormat="1" applyFont="1" applyBorder="1" applyAlignment="1">
      <alignment horizontal="center" vertical="center"/>
    </xf>
    <xf numFmtId="0" fontId="30" fillId="37" borderId="22" xfId="0" applyFont="1" applyFill="1" applyBorder="1" applyAlignment="1">
      <alignment vertical="center"/>
    </xf>
    <xf numFmtId="4" fontId="32" fillId="37" borderId="23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37" borderId="20" xfId="0" quotePrefix="1" applyFont="1" applyFill="1" applyBorder="1" applyAlignment="1">
      <alignment horizontal="left" vertical="center"/>
    </xf>
    <xf numFmtId="4" fontId="23" fillId="0" borderId="19" xfId="0" applyNumberFormat="1" applyFont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0" fillId="37" borderId="24" xfId="0" applyFont="1" applyFill="1" applyBorder="1" applyAlignment="1">
      <alignment vertical="center"/>
    </xf>
    <xf numFmtId="4" fontId="32" fillId="0" borderId="23" xfId="0" applyNumberFormat="1" applyFont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43" fontId="20" fillId="34" borderId="31" xfId="45" applyFont="1" applyFill="1" applyBorder="1" applyAlignment="1">
      <alignment horizontal="center" vertical="center"/>
    </xf>
    <xf numFmtId="43" fontId="20" fillId="34" borderId="32" xfId="45" applyFont="1" applyFill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0" fillId="37" borderId="33" xfId="0" applyFont="1" applyFill="1" applyBorder="1" applyAlignment="1">
      <alignment vertical="center"/>
    </xf>
    <xf numFmtId="0" fontId="30" fillId="37" borderId="34" xfId="0" applyFont="1" applyFill="1" applyBorder="1"/>
    <xf numFmtId="0" fontId="30" fillId="37" borderId="34" xfId="0" applyFont="1" applyFill="1" applyBorder="1" applyAlignment="1">
      <alignment horizontal="center"/>
    </xf>
    <xf numFmtId="0" fontId="30" fillId="37" borderId="35" xfId="0" applyFont="1" applyFill="1" applyBorder="1" applyAlignment="1">
      <alignment horizontal="center"/>
    </xf>
    <xf numFmtId="0" fontId="21" fillId="0" borderId="15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3" fontId="0" fillId="2" borderId="0" xfId="0" applyNumberFormat="1" applyFill="1"/>
    <xf numFmtId="0" fontId="30" fillId="2" borderId="28" xfId="0" applyFont="1" applyFill="1" applyBorder="1" applyAlignment="1">
      <alignment horizontal="right" vertical="center"/>
    </xf>
    <xf numFmtId="0" fontId="30" fillId="2" borderId="29" xfId="0" applyFont="1" applyFill="1" applyBorder="1" applyAlignment="1">
      <alignment horizontal="right" vertical="center"/>
    </xf>
    <xf numFmtId="0" fontId="30" fillId="2" borderId="30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4" fontId="20" fillId="34" borderId="1" xfId="0" applyNumberFormat="1" applyFont="1" applyFill="1" applyBorder="1" applyAlignment="1">
      <alignment horizontal="center" vertical="center" wrapText="1"/>
    </xf>
    <xf numFmtId="4" fontId="20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  <xf numFmtId="0" fontId="23" fillId="2" borderId="11" xfId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" fontId="23" fillId="0" borderId="0" xfId="0" applyNumberFormat="1" applyFont="1" applyFill="1" applyAlignment="1">
      <alignment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15" xfId="0" applyFont="1" applyFill="1" applyBorder="1" applyAlignment="1">
      <alignment vertical="center"/>
    </xf>
    <xf numFmtId="4" fontId="32" fillId="0" borderId="19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23" fillId="0" borderId="1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32" fillId="0" borderId="25" xfId="0" applyFont="1" applyFill="1" applyBorder="1" applyAlignment="1">
      <alignment horizontal="center" vertical="center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5D1112CA-4C2B-4837-BDA9-927C02C6ED10}"/>
    <cellStyle name="60% - Énfasis2" xfId="26" builtinId="36" customBuiltin="1"/>
    <cellStyle name="60% - Énfasis2 2" xfId="48" xr:uid="{1563863C-D506-46A7-A34B-ED481FC40ABD}"/>
    <cellStyle name="60% - Énfasis3" xfId="30" builtinId="40" customBuiltin="1"/>
    <cellStyle name="60% - Énfasis3 2" xfId="49" xr:uid="{6AE680BD-5C8A-4B24-A632-6D3D7505B3A8}"/>
    <cellStyle name="60% - Énfasis4" xfId="34" builtinId="44" customBuiltin="1"/>
    <cellStyle name="60% - Énfasis4 2" xfId="50" xr:uid="{F9AF5D97-0D21-42DE-B808-127ADE002CE9}"/>
    <cellStyle name="60% - Énfasis5" xfId="38" builtinId="48" customBuiltin="1"/>
    <cellStyle name="60% - Énfasis5 2" xfId="51" xr:uid="{6D9390A7-8D98-4226-8587-BDF65A23D2EF}"/>
    <cellStyle name="60% - Énfasis6" xfId="42" builtinId="52" customBuiltin="1"/>
    <cellStyle name="60% - Énfasis6 2" xfId="52" xr:uid="{1DB51204-AF21-4C09-B1EF-CAFF12BC081D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CF38750B-140C-491D-B332-3DA62A21D064}"/>
    <cellStyle name="Millares 2 3" xfId="44" xr:uid="{00000000-0005-0000-0000-000024000000}"/>
    <cellStyle name="Neutral" xfId="9" builtinId="28" customBuiltin="1"/>
    <cellStyle name="Neutral 2" xfId="46" xr:uid="{C15487E6-5493-45C1-9AE7-651CFC3CDF4A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0437D3-F763-4820-AE64-C1CB1EC14383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</xdr:row>
      <xdr:rowOff>180975</xdr:rowOff>
    </xdr:from>
    <xdr:to>
      <xdr:col>9</xdr:col>
      <xdr:colOff>459317</xdr:colOff>
      <xdr:row>9</xdr:row>
      <xdr:rowOff>8908</xdr:rowOff>
    </xdr:to>
    <xdr:pic>
      <xdr:nvPicPr>
        <xdr:cNvPr id="3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AB6318E5-597A-43BB-806C-39D41018A0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762000"/>
          <a:ext cx="3497792" cy="18281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03"/>
  <sheetViews>
    <sheetView tabSelected="1" view="pageBreakPreview" topLeftCell="B1" zoomScaleNormal="90" zoomScaleSheetLayoutView="100" workbookViewId="0">
      <selection activeCell="B10" sqref="B10:S10"/>
    </sheetView>
  </sheetViews>
  <sheetFormatPr baseColWidth="10" defaultColWidth="9.140625" defaultRowHeight="15" x14ac:dyDescent="0.25"/>
  <cols>
    <col min="1" max="1" width="9.140625" style="2" hidden="1" customWidth="1"/>
    <col min="2" max="2" width="5.85546875" style="26" customWidth="1"/>
    <col min="3" max="3" width="70.42578125" style="2" customWidth="1"/>
    <col min="4" max="4" width="75.7109375" style="2" customWidth="1"/>
    <col min="5" max="6" width="10.7109375" style="5" customWidth="1"/>
    <col min="7" max="7" width="18" style="3" customWidth="1"/>
    <col min="8" max="8" width="21" style="2" customWidth="1"/>
    <col min="9" max="9" width="17.42578125" style="2" customWidth="1"/>
    <col min="10" max="10" width="21.42578125" style="2" customWidth="1"/>
    <col min="11" max="11" width="20.7109375" style="2" customWidth="1"/>
    <col min="12" max="12" width="20.7109375" style="4" customWidth="1"/>
    <col min="13" max="13" width="19" style="2" customWidth="1"/>
    <col min="14" max="14" width="18.42578125" style="2" customWidth="1"/>
    <col min="15" max="15" width="18.140625" style="2" customWidth="1"/>
    <col min="16" max="16" width="17.5703125" style="2" customWidth="1"/>
    <col min="17" max="19" width="20.7109375" style="2" customWidth="1"/>
    <col min="20" max="16384" width="9.140625" style="2"/>
  </cols>
  <sheetData>
    <row r="1" spans="1:31" s="18" customFormat="1" ht="22.5" customHeight="1" x14ac:dyDescent="0.25">
      <c r="A1" s="7"/>
      <c r="B1" s="6"/>
      <c r="C1" s="7"/>
      <c r="D1" s="7"/>
      <c r="E1" s="6"/>
      <c r="F1" s="6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18" customFormat="1" ht="23.25" customHeight="1" x14ac:dyDescent="0.25">
      <c r="A2" s="7"/>
      <c r="B2" s="6"/>
      <c r="C2" s="7"/>
      <c r="D2" s="7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8" customFormat="1" ht="22.5" customHeight="1" x14ac:dyDescent="0.25">
      <c r="A3" s="7"/>
      <c r="B3" s="6"/>
      <c r="C3" s="7"/>
      <c r="D3" s="7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8" customFormat="1" ht="22.5" customHeight="1" x14ac:dyDescent="0.25">
      <c r="A4" s="7"/>
      <c r="B4" s="6"/>
      <c r="C4" s="7"/>
      <c r="D4" s="7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8" customFormat="1" ht="22.5" customHeight="1" x14ac:dyDescent="0.25">
      <c r="A5" s="7"/>
      <c r="B5" s="6"/>
      <c r="C5" s="7"/>
      <c r="D5" s="7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8" customFormat="1" ht="22.5" customHeight="1" x14ac:dyDescent="0.25">
      <c r="A6" s="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8" customFormat="1" ht="22.5" customHeight="1" x14ac:dyDescent="0.25">
      <c r="A7" s="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18" customFormat="1" ht="22.5" customHeight="1" x14ac:dyDescent="0.25">
      <c r="A8" s="7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18" customFormat="1" ht="22.5" customHeight="1" x14ac:dyDescent="0.25">
      <c r="A9" s="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18" customFormat="1" ht="27" customHeight="1" x14ac:dyDescent="0.35">
      <c r="A10" s="7"/>
      <c r="B10" s="129" t="s">
        <v>1014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s="18" customFormat="1" ht="22.5" customHeight="1" x14ac:dyDescent="0.2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58" customFormat="1" ht="22.5" customHeight="1" x14ac:dyDescent="0.25">
      <c r="A12" s="10"/>
      <c r="B12" s="131" t="s">
        <v>351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18" customFormat="1" ht="22.5" customHeight="1" x14ac:dyDescent="0.25">
      <c r="A13" s="7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59" customFormat="1" ht="22.5" customHeight="1" x14ac:dyDescent="0.2">
      <c r="A14" s="1"/>
      <c r="B14" s="122" t="s">
        <v>8</v>
      </c>
      <c r="C14" s="122" t="s">
        <v>12</v>
      </c>
      <c r="D14" s="122" t="s">
        <v>10</v>
      </c>
      <c r="E14" s="122" t="s">
        <v>1</v>
      </c>
      <c r="F14" s="116" t="s">
        <v>392</v>
      </c>
      <c r="G14" s="124" t="s">
        <v>347</v>
      </c>
      <c r="H14" s="122" t="s">
        <v>348</v>
      </c>
      <c r="I14" s="122" t="s">
        <v>14</v>
      </c>
      <c r="J14" s="116" t="s">
        <v>350</v>
      </c>
      <c r="K14" s="116"/>
      <c r="L14" s="116"/>
      <c r="M14" s="116"/>
      <c r="N14" s="116"/>
      <c r="O14" s="116"/>
      <c r="P14" s="27"/>
      <c r="Q14" s="116" t="s">
        <v>0</v>
      </c>
      <c r="R14" s="116"/>
      <c r="S14" s="117" t="s">
        <v>349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59" customFormat="1" ht="22.5" customHeight="1" x14ac:dyDescent="0.2">
      <c r="A15" s="1"/>
      <c r="B15" s="122"/>
      <c r="C15" s="122"/>
      <c r="D15" s="122"/>
      <c r="E15" s="122"/>
      <c r="F15" s="116"/>
      <c r="G15" s="124"/>
      <c r="H15" s="122"/>
      <c r="I15" s="122"/>
      <c r="J15" s="119" t="s">
        <v>2</v>
      </c>
      <c r="K15" s="119"/>
      <c r="L15" s="119" t="s">
        <v>15</v>
      </c>
      <c r="M15" s="121" t="s">
        <v>11</v>
      </c>
      <c r="N15" s="121"/>
      <c r="O15" s="119" t="s">
        <v>9</v>
      </c>
      <c r="P15" s="28" t="s">
        <v>453</v>
      </c>
      <c r="Q15" s="119" t="s">
        <v>16</v>
      </c>
      <c r="R15" s="119" t="s">
        <v>3</v>
      </c>
      <c r="S15" s="11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59" customFormat="1" ht="22.5" customHeight="1" thickBot="1" x14ac:dyDescent="0.25">
      <c r="A16" s="1"/>
      <c r="B16" s="123"/>
      <c r="C16" s="123"/>
      <c r="D16" s="123"/>
      <c r="E16" s="123"/>
      <c r="F16" s="126"/>
      <c r="G16" s="125"/>
      <c r="H16" s="123"/>
      <c r="I16" s="123"/>
      <c r="J16" s="11" t="s">
        <v>4</v>
      </c>
      <c r="K16" s="11" t="s">
        <v>5</v>
      </c>
      <c r="L16" s="120"/>
      <c r="M16" s="11" t="s">
        <v>6</v>
      </c>
      <c r="N16" s="11" t="s">
        <v>7</v>
      </c>
      <c r="O16" s="120"/>
      <c r="P16" s="29" t="s">
        <v>454</v>
      </c>
      <c r="Q16" s="120"/>
      <c r="R16" s="120"/>
      <c r="S16" s="118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21" s="18" customFormat="1" ht="24.95" customHeight="1" x14ac:dyDescent="0.3">
      <c r="B17" s="105" t="s">
        <v>13</v>
      </c>
      <c r="C17" s="106"/>
      <c r="D17" s="106"/>
      <c r="E17" s="106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</row>
    <row r="18" spans="2:21" s="18" customFormat="1" ht="24.95" customHeight="1" x14ac:dyDescent="0.25">
      <c r="B18" s="16">
        <v>1</v>
      </c>
      <c r="C18" s="44" t="s">
        <v>433</v>
      </c>
      <c r="D18" s="15" t="s">
        <v>17</v>
      </c>
      <c r="E18" s="16" t="s">
        <v>18</v>
      </c>
      <c r="F18" s="16" t="s">
        <v>393</v>
      </c>
      <c r="G18" s="19">
        <v>290000</v>
      </c>
      <c r="H18" s="19">
        <v>57531.33</v>
      </c>
      <c r="I18" s="19">
        <v>25</v>
      </c>
      <c r="J18" s="19">
        <v>8323</v>
      </c>
      <c r="K18" s="19">
        <v>20590</v>
      </c>
      <c r="L18" s="19">
        <v>890.22</v>
      </c>
      <c r="M18" s="19">
        <v>5883.16</v>
      </c>
      <c r="N18" s="19">
        <v>13720.92</v>
      </c>
      <c r="O18" s="19">
        <f t="shared" ref="O18:O30" si="0">J18+K18+L18+M18+N18</f>
        <v>49407.3</v>
      </c>
      <c r="P18" s="19">
        <v>24994</v>
      </c>
      <c r="Q18" s="19">
        <f t="shared" ref="Q18:Q32" si="1">H18+J18+M18+P18</f>
        <v>96731.49</v>
      </c>
      <c r="R18" s="19">
        <f t="shared" ref="R18:R30" si="2">K18+L18+N18</f>
        <v>35201.14</v>
      </c>
      <c r="S18" s="19">
        <f t="shared" ref="S18:S32" si="3">G18-Q18</f>
        <v>193268.51</v>
      </c>
      <c r="U18" s="110"/>
    </row>
    <row r="19" spans="2:21" s="18" customFormat="1" ht="24.95" customHeight="1" x14ac:dyDescent="0.25">
      <c r="B19" s="16">
        <v>2</v>
      </c>
      <c r="C19" s="31" t="s">
        <v>440</v>
      </c>
      <c r="D19" s="24" t="s">
        <v>189</v>
      </c>
      <c r="E19" s="23" t="s">
        <v>18</v>
      </c>
      <c r="F19" s="23" t="s">
        <v>393</v>
      </c>
      <c r="G19" s="25">
        <v>41000</v>
      </c>
      <c r="H19" s="25">
        <v>69.150000000000006</v>
      </c>
      <c r="I19" s="25">
        <v>25</v>
      </c>
      <c r="J19" s="25">
        <v>1176.7</v>
      </c>
      <c r="K19" s="25">
        <f t="shared" ref="K19:K27" si="4">G19*7.1%</f>
        <v>2911</v>
      </c>
      <c r="L19" s="25">
        <f>G19*1.15%</f>
        <v>471.5</v>
      </c>
      <c r="M19" s="25">
        <v>1246.4000000000001</v>
      </c>
      <c r="N19" s="25">
        <f>G19*7.09%</f>
        <v>2906.9</v>
      </c>
      <c r="O19" s="25">
        <f t="shared" si="0"/>
        <v>8712.5</v>
      </c>
      <c r="P19" s="25">
        <v>8303.51</v>
      </c>
      <c r="Q19" s="25">
        <f t="shared" si="1"/>
        <v>10795.76</v>
      </c>
      <c r="R19" s="25">
        <f t="shared" si="2"/>
        <v>6289.4</v>
      </c>
      <c r="S19" s="25">
        <f t="shared" si="3"/>
        <v>30204.240000000002</v>
      </c>
      <c r="U19" s="110"/>
    </row>
    <row r="20" spans="2:21" s="18" customFormat="1" ht="24.95" customHeight="1" x14ac:dyDescent="0.25">
      <c r="B20" s="16">
        <v>3</v>
      </c>
      <c r="C20" s="31" t="s">
        <v>457</v>
      </c>
      <c r="D20" s="24" t="s">
        <v>391</v>
      </c>
      <c r="E20" s="23" t="s">
        <v>18</v>
      </c>
      <c r="F20" s="23" t="s">
        <v>393</v>
      </c>
      <c r="G20" s="25">
        <v>200000</v>
      </c>
      <c r="H20" s="25">
        <v>35677.08</v>
      </c>
      <c r="I20" s="25">
        <v>25</v>
      </c>
      <c r="J20" s="25">
        <f>G20*2.87%</f>
        <v>5740</v>
      </c>
      <c r="K20" s="25">
        <f t="shared" si="4"/>
        <v>14200</v>
      </c>
      <c r="L20" s="19">
        <v>890.22</v>
      </c>
      <c r="M20" s="25">
        <v>5883.16</v>
      </c>
      <c r="N20" s="25">
        <v>13720.92</v>
      </c>
      <c r="O20" s="25">
        <f t="shared" si="0"/>
        <v>40434.300000000003</v>
      </c>
      <c r="P20" s="25">
        <f>I20</f>
        <v>25</v>
      </c>
      <c r="Q20" s="25">
        <f t="shared" si="1"/>
        <v>47325.24</v>
      </c>
      <c r="R20" s="25">
        <f t="shared" si="2"/>
        <v>28811.14</v>
      </c>
      <c r="S20" s="25">
        <f t="shared" si="3"/>
        <v>152674.76</v>
      </c>
      <c r="U20" s="110"/>
    </row>
    <row r="21" spans="2:21" s="18" customFormat="1" ht="24.95" customHeight="1" x14ac:dyDescent="0.25">
      <c r="B21" s="16">
        <v>4</v>
      </c>
      <c r="C21" s="31" t="s">
        <v>817</v>
      </c>
      <c r="D21" s="24" t="s">
        <v>28</v>
      </c>
      <c r="E21" s="16" t="s">
        <v>18</v>
      </c>
      <c r="F21" s="16" t="s">
        <v>394</v>
      </c>
      <c r="G21" s="25">
        <v>38000</v>
      </c>
      <c r="H21" s="25">
        <v>160.38</v>
      </c>
      <c r="I21" s="25">
        <v>25</v>
      </c>
      <c r="J21" s="25">
        <f>G21*2.87%</f>
        <v>1090.5999999999999</v>
      </c>
      <c r="K21" s="25">
        <f t="shared" si="4"/>
        <v>2698</v>
      </c>
      <c r="L21" s="25">
        <f>G21*1.15%</f>
        <v>437</v>
      </c>
      <c r="M21" s="25">
        <f>G21*3.04%</f>
        <v>1155.2</v>
      </c>
      <c r="N21" s="25">
        <f>G21*7.09%</f>
        <v>2694.2</v>
      </c>
      <c r="O21" s="25">
        <f t="shared" si="0"/>
        <v>8075</v>
      </c>
      <c r="P21" s="25">
        <v>6077.25</v>
      </c>
      <c r="Q21" s="25">
        <f t="shared" si="1"/>
        <v>8483.43</v>
      </c>
      <c r="R21" s="25">
        <f t="shared" si="2"/>
        <v>5829.2</v>
      </c>
      <c r="S21" s="25">
        <f t="shared" si="3"/>
        <v>29516.57</v>
      </c>
      <c r="U21" s="110"/>
    </row>
    <row r="22" spans="2:21" s="18" customFormat="1" ht="24.95" customHeight="1" x14ac:dyDescent="0.25">
      <c r="B22" s="16">
        <v>5</v>
      </c>
      <c r="C22" s="31" t="s">
        <v>761</v>
      </c>
      <c r="D22" s="24" t="s">
        <v>21</v>
      </c>
      <c r="E22" s="23" t="s">
        <v>18</v>
      </c>
      <c r="F22" s="23" t="s">
        <v>394</v>
      </c>
      <c r="G22" s="25">
        <v>100000</v>
      </c>
      <c r="H22" s="25">
        <v>12105.37</v>
      </c>
      <c r="I22" s="25">
        <v>25</v>
      </c>
      <c r="J22" s="25">
        <v>2870</v>
      </c>
      <c r="K22" s="25">
        <f t="shared" si="4"/>
        <v>7100</v>
      </c>
      <c r="L22" s="25">
        <v>890.22</v>
      </c>
      <c r="M22" s="25">
        <f>G22*3.04%</f>
        <v>3040</v>
      </c>
      <c r="N22" s="25">
        <f>G22*7.09%</f>
        <v>7090</v>
      </c>
      <c r="O22" s="25">
        <f t="shared" si="0"/>
        <v>20990.22</v>
      </c>
      <c r="P22" s="25">
        <v>19804.27</v>
      </c>
      <c r="Q22" s="25">
        <f t="shared" si="1"/>
        <v>37819.64</v>
      </c>
      <c r="R22" s="25">
        <f t="shared" si="2"/>
        <v>15080.22</v>
      </c>
      <c r="S22" s="25">
        <f t="shared" si="3"/>
        <v>62180.36</v>
      </c>
      <c r="U22" s="110"/>
    </row>
    <row r="23" spans="2:21" s="18" customFormat="1" ht="24.95" customHeight="1" x14ac:dyDescent="0.25">
      <c r="B23" s="16">
        <v>6</v>
      </c>
      <c r="C23" s="31" t="s">
        <v>458</v>
      </c>
      <c r="D23" s="24" t="s">
        <v>23</v>
      </c>
      <c r="E23" s="23" t="s">
        <v>18</v>
      </c>
      <c r="F23" s="23" t="s">
        <v>393</v>
      </c>
      <c r="G23" s="25">
        <v>45000</v>
      </c>
      <c r="H23" s="25">
        <v>1148.33</v>
      </c>
      <c r="I23" s="25">
        <v>25</v>
      </c>
      <c r="J23" s="25">
        <f>G23*2.87%</f>
        <v>1291.5</v>
      </c>
      <c r="K23" s="25">
        <f t="shared" si="4"/>
        <v>3195</v>
      </c>
      <c r="L23" s="25">
        <f>G23*1.15%</f>
        <v>517.5</v>
      </c>
      <c r="M23" s="25">
        <f>G23*3.04%</f>
        <v>1368</v>
      </c>
      <c r="N23" s="25">
        <f>G23*7.09%</f>
        <v>3190.5</v>
      </c>
      <c r="O23" s="25">
        <f t="shared" si="0"/>
        <v>9562.5</v>
      </c>
      <c r="P23" s="25">
        <v>6754.67</v>
      </c>
      <c r="Q23" s="25">
        <f t="shared" si="1"/>
        <v>10562.5</v>
      </c>
      <c r="R23" s="25">
        <f t="shared" si="2"/>
        <v>6903</v>
      </c>
      <c r="S23" s="25">
        <f t="shared" si="3"/>
        <v>34437.5</v>
      </c>
      <c r="U23" s="110"/>
    </row>
    <row r="24" spans="2:21" s="18" customFormat="1" ht="24.95" customHeight="1" x14ac:dyDescent="0.25">
      <c r="B24" s="16">
        <v>7</v>
      </c>
      <c r="C24" s="31" t="s">
        <v>459</v>
      </c>
      <c r="D24" s="24" t="s">
        <v>21</v>
      </c>
      <c r="E24" s="23" t="s">
        <v>18</v>
      </c>
      <c r="F24" s="23" t="s">
        <v>394</v>
      </c>
      <c r="G24" s="25">
        <v>51000</v>
      </c>
      <c r="H24" s="25">
        <v>1995.14</v>
      </c>
      <c r="I24" s="25">
        <v>25</v>
      </c>
      <c r="J24" s="25">
        <f>G24*2.87%</f>
        <v>1463.7</v>
      </c>
      <c r="K24" s="25">
        <f t="shared" si="4"/>
        <v>3621</v>
      </c>
      <c r="L24" s="25">
        <f>G24*1.15%</f>
        <v>586.5</v>
      </c>
      <c r="M24" s="25">
        <f>G24*3.04%</f>
        <v>1550.4</v>
      </c>
      <c r="N24" s="25">
        <f>G24*7.09%</f>
        <v>3615.9</v>
      </c>
      <c r="O24" s="25">
        <f t="shared" si="0"/>
        <v>10837.5</v>
      </c>
      <c r="P24" s="25">
        <v>28369.72</v>
      </c>
      <c r="Q24" s="25">
        <f t="shared" si="1"/>
        <v>33378.959999999999</v>
      </c>
      <c r="R24" s="25">
        <f t="shared" si="2"/>
        <v>7823.4</v>
      </c>
      <c r="S24" s="25">
        <f t="shared" si="3"/>
        <v>17621.04</v>
      </c>
      <c r="U24" s="110"/>
    </row>
    <row r="25" spans="2:21" s="18" customFormat="1" ht="24.95" customHeight="1" x14ac:dyDescent="0.25">
      <c r="B25" s="16">
        <v>8</v>
      </c>
      <c r="C25" s="31" t="s">
        <v>461</v>
      </c>
      <c r="D25" s="24" t="s">
        <v>462</v>
      </c>
      <c r="E25" s="23" t="s">
        <v>18</v>
      </c>
      <c r="F25" s="23" t="s">
        <v>394</v>
      </c>
      <c r="G25" s="25">
        <v>110000</v>
      </c>
      <c r="H25" s="25">
        <v>14457.62</v>
      </c>
      <c r="I25" s="25">
        <v>25</v>
      </c>
      <c r="J25" s="25">
        <f>G25*2.87%</f>
        <v>3157</v>
      </c>
      <c r="K25" s="25">
        <f t="shared" si="4"/>
        <v>7810</v>
      </c>
      <c r="L25" s="19">
        <v>890.22</v>
      </c>
      <c r="M25" s="25">
        <f>G25*3.04%</f>
        <v>3344</v>
      </c>
      <c r="N25" s="25">
        <f>G25*7.09%</f>
        <v>7799</v>
      </c>
      <c r="O25" s="25">
        <f t="shared" si="0"/>
        <v>23000.22</v>
      </c>
      <c r="P25" s="25">
        <f>I25</f>
        <v>25</v>
      </c>
      <c r="Q25" s="25">
        <f t="shared" si="1"/>
        <v>20983.62</v>
      </c>
      <c r="R25" s="25">
        <f t="shared" si="2"/>
        <v>16499.22</v>
      </c>
      <c r="S25" s="25">
        <f t="shared" si="3"/>
        <v>89016.38</v>
      </c>
      <c r="U25" s="110"/>
    </row>
    <row r="26" spans="2:21" s="18" customFormat="1" ht="24.95" customHeight="1" x14ac:dyDescent="0.25">
      <c r="B26" s="16">
        <v>9</v>
      </c>
      <c r="C26" s="31" t="s">
        <v>478</v>
      </c>
      <c r="D26" s="24" t="s">
        <v>391</v>
      </c>
      <c r="E26" s="23" t="s">
        <v>18</v>
      </c>
      <c r="F26" s="23" t="s">
        <v>394</v>
      </c>
      <c r="G26" s="25">
        <v>170000</v>
      </c>
      <c r="H26" s="25">
        <v>28571.119999999999</v>
      </c>
      <c r="I26" s="25">
        <v>25</v>
      </c>
      <c r="J26" s="25">
        <f>G26*2.87%</f>
        <v>4879</v>
      </c>
      <c r="K26" s="25">
        <f t="shared" si="4"/>
        <v>12070</v>
      </c>
      <c r="L26" s="19">
        <v>890.22</v>
      </c>
      <c r="M26" s="25">
        <v>5168</v>
      </c>
      <c r="N26" s="25">
        <v>12053</v>
      </c>
      <c r="O26" s="25">
        <f t="shared" si="0"/>
        <v>35060.22</v>
      </c>
      <c r="P26" s="25">
        <f>I26</f>
        <v>25</v>
      </c>
      <c r="Q26" s="25">
        <f t="shared" si="1"/>
        <v>38643.120000000003</v>
      </c>
      <c r="R26" s="25">
        <f t="shared" si="2"/>
        <v>25013.22</v>
      </c>
      <c r="S26" s="25">
        <f t="shared" si="3"/>
        <v>131356.88</v>
      </c>
      <c r="U26" s="110"/>
    </row>
    <row r="27" spans="2:21" s="18" customFormat="1" ht="24.95" customHeight="1" x14ac:dyDescent="0.25">
      <c r="B27" s="16">
        <v>10</v>
      </c>
      <c r="C27" s="31" t="s">
        <v>485</v>
      </c>
      <c r="D27" s="24" t="s">
        <v>26</v>
      </c>
      <c r="E27" s="23" t="s">
        <v>18</v>
      </c>
      <c r="F27" s="23" t="s">
        <v>394</v>
      </c>
      <c r="G27" s="25">
        <v>41000</v>
      </c>
      <c r="H27" s="25">
        <v>583.79</v>
      </c>
      <c r="I27" s="25">
        <v>25</v>
      </c>
      <c r="J27" s="25">
        <f>G27*2.87%</f>
        <v>1176.7</v>
      </c>
      <c r="K27" s="25">
        <f t="shared" si="4"/>
        <v>2911</v>
      </c>
      <c r="L27" s="25">
        <f>G27*1.15%</f>
        <v>471.5</v>
      </c>
      <c r="M27" s="25">
        <f>G27*3.04%</f>
        <v>1246.4000000000001</v>
      </c>
      <c r="N27" s="25">
        <f>G27*7.09%</f>
        <v>2906.9</v>
      </c>
      <c r="O27" s="25">
        <f t="shared" si="0"/>
        <v>8712.5</v>
      </c>
      <c r="P27" s="25">
        <f>I27</f>
        <v>25</v>
      </c>
      <c r="Q27" s="25">
        <f t="shared" si="1"/>
        <v>3031.89</v>
      </c>
      <c r="R27" s="25">
        <f t="shared" si="2"/>
        <v>6289.4</v>
      </c>
      <c r="S27" s="25">
        <f t="shared" si="3"/>
        <v>37968.11</v>
      </c>
      <c r="U27" s="110"/>
    </row>
    <row r="28" spans="2:21" s="18" customFormat="1" ht="24.95" customHeight="1" x14ac:dyDescent="0.25">
      <c r="B28" s="16">
        <v>11</v>
      </c>
      <c r="C28" s="31" t="s">
        <v>508</v>
      </c>
      <c r="D28" s="24" t="s">
        <v>693</v>
      </c>
      <c r="E28" s="23" t="s">
        <v>18</v>
      </c>
      <c r="F28" s="23" t="s">
        <v>393</v>
      </c>
      <c r="G28" s="25">
        <v>200000</v>
      </c>
      <c r="H28" s="25">
        <v>35677.08</v>
      </c>
      <c r="I28" s="25">
        <v>25</v>
      </c>
      <c r="J28" s="25">
        <v>5740</v>
      </c>
      <c r="K28" s="25">
        <v>14200</v>
      </c>
      <c r="L28" s="19">
        <v>890.22</v>
      </c>
      <c r="M28" s="25">
        <v>5883.16</v>
      </c>
      <c r="N28" s="25">
        <v>13720.92</v>
      </c>
      <c r="O28" s="25">
        <f t="shared" si="0"/>
        <v>40434.300000000003</v>
      </c>
      <c r="P28" s="25">
        <v>25</v>
      </c>
      <c r="Q28" s="25">
        <f t="shared" si="1"/>
        <v>47325.24</v>
      </c>
      <c r="R28" s="25">
        <f t="shared" si="2"/>
        <v>28811.14</v>
      </c>
      <c r="S28" s="25">
        <f t="shared" si="3"/>
        <v>152674.76</v>
      </c>
      <c r="U28" s="110"/>
    </row>
    <row r="29" spans="2:21" s="18" customFormat="1" ht="24.95" customHeight="1" x14ac:dyDescent="0.25">
      <c r="B29" s="16">
        <v>12</v>
      </c>
      <c r="C29" s="31" t="s">
        <v>725</v>
      </c>
      <c r="D29" s="24" t="s">
        <v>137</v>
      </c>
      <c r="E29" s="23" t="s">
        <v>18</v>
      </c>
      <c r="F29" s="23" t="s">
        <v>393</v>
      </c>
      <c r="G29" s="25">
        <v>41000</v>
      </c>
      <c r="H29" s="25">
        <v>583.79</v>
      </c>
      <c r="I29" s="25">
        <v>25</v>
      </c>
      <c r="J29" s="25">
        <f>G29*2.87%</f>
        <v>1176.7</v>
      </c>
      <c r="K29" s="25">
        <f>G29*7.1%</f>
        <v>2911</v>
      </c>
      <c r="L29" s="25">
        <f>G29*1.15%</f>
        <v>471.5</v>
      </c>
      <c r="M29" s="25">
        <f>G29*3.04%</f>
        <v>1246.4000000000001</v>
      </c>
      <c r="N29" s="25">
        <f>G29*7.09%</f>
        <v>2906.9</v>
      </c>
      <c r="O29" s="25">
        <f t="shared" si="0"/>
        <v>8712.5</v>
      </c>
      <c r="P29" s="25">
        <v>10091</v>
      </c>
      <c r="Q29" s="25">
        <f t="shared" si="1"/>
        <v>13097.89</v>
      </c>
      <c r="R29" s="25">
        <f t="shared" si="2"/>
        <v>6289.4</v>
      </c>
      <c r="S29" s="25">
        <f t="shared" si="3"/>
        <v>27902.11</v>
      </c>
      <c r="U29" s="110"/>
    </row>
    <row r="30" spans="2:21" s="18" customFormat="1" ht="24.95" customHeight="1" x14ac:dyDescent="0.25">
      <c r="B30" s="16">
        <v>13</v>
      </c>
      <c r="C30" s="31" t="s">
        <v>751</v>
      </c>
      <c r="D30" s="24" t="s">
        <v>391</v>
      </c>
      <c r="E30" s="23" t="s">
        <v>18</v>
      </c>
      <c r="F30" s="23" t="s">
        <v>393</v>
      </c>
      <c r="G30" s="25">
        <v>170000</v>
      </c>
      <c r="H30" s="25">
        <v>28571.119999999999</v>
      </c>
      <c r="I30" s="25">
        <v>25</v>
      </c>
      <c r="J30" s="25">
        <f>G30*2.87%</f>
        <v>4879</v>
      </c>
      <c r="K30" s="25">
        <f>G30*7.1%</f>
        <v>12070</v>
      </c>
      <c r="L30" s="25">
        <v>890.22</v>
      </c>
      <c r="M30" s="25">
        <f>G30*3.04%</f>
        <v>5168</v>
      </c>
      <c r="N30" s="25">
        <f>G30*7.09%</f>
        <v>12053</v>
      </c>
      <c r="O30" s="25">
        <f t="shared" si="0"/>
        <v>35060.22</v>
      </c>
      <c r="P30" s="25">
        <f>I30</f>
        <v>25</v>
      </c>
      <c r="Q30" s="25">
        <f t="shared" si="1"/>
        <v>38643.120000000003</v>
      </c>
      <c r="R30" s="25">
        <f t="shared" si="2"/>
        <v>25013.22</v>
      </c>
      <c r="S30" s="25">
        <f t="shared" si="3"/>
        <v>131356.88</v>
      </c>
      <c r="U30" s="110"/>
    </row>
    <row r="31" spans="2:21" s="137" customFormat="1" ht="24.95" customHeight="1" x14ac:dyDescent="0.25">
      <c r="B31" s="133">
        <v>14</v>
      </c>
      <c r="C31" s="134" t="s">
        <v>1007</v>
      </c>
      <c r="D31" s="135" t="s">
        <v>693</v>
      </c>
      <c r="E31" s="133" t="s">
        <v>18</v>
      </c>
      <c r="F31" s="133" t="s">
        <v>394</v>
      </c>
      <c r="G31" s="136">
        <v>200000</v>
      </c>
      <c r="H31" s="136">
        <v>35677.08</v>
      </c>
      <c r="I31" s="136">
        <v>25</v>
      </c>
      <c r="J31" s="136">
        <v>5740</v>
      </c>
      <c r="K31" s="136">
        <v>14200</v>
      </c>
      <c r="L31" s="136">
        <v>890.22</v>
      </c>
      <c r="M31" s="136">
        <v>5883.16</v>
      </c>
      <c r="N31" s="136">
        <v>13720.92</v>
      </c>
      <c r="O31" s="136">
        <f t="shared" ref="O31:O32" si="5">J31+K31+L31+M31+N31</f>
        <v>40434.300000000003</v>
      </c>
      <c r="P31" s="136">
        <v>25</v>
      </c>
      <c r="Q31" s="136">
        <f t="shared" si="1"/>
        <v>47325.24</v>
      </c>
      <c r="R31" s="136">
        <f t="shared" ref="R31:R32" si="6">K31+L31+N31</f>
        <v>28811.14</v>
      </c>
      <c r="S31" s="136">
        <f t="shared" si="3"/>
        <v>152674.76</v>
      </c>
      <c r="U31" s="138"/>
    </row>
    <row r="32" spans="2:21" s="137" customFormat="1" ht="24.95" customHeight="1" x14ac:dyDescent="0.25">
      <c r="B32" s="133">
        <v>15</v>
      </c>
      <c r="C32" s="134" t="s">
        <v>1008</v>
      </c>
      <c r="D32" s="135" t="s">
        <v>693</v>
      </c>
      <c r="E32" s="133" t="s">
        <v>18</v>
      </c>
      <c r="F32" s="133" t="s">
        <v>393</v>
      </c>
      <c r="G32" s="136">
        <v>200000</v>
      </c>
      <c r="H32" s="136">
        <v>35677.08</v>
      </c>
      <c r="I32" s="136">
        <v>25</v>
      </c>
      <c r="J32" s="136">
        <v>5740</v>
      </c>
      <c r="K32" s="136">
        <v>14200</v>
      </c>
      <c r="L32" s="136">
        <v>890.22</v>
      </c>
      <c r="M32" s="136">
        <v>5883.16</v>
      </c>
      <c r="N32" s="136">
        <v>13720.92</v>
      </c>
      <c r="O32" s="136">
        <f t="shared" si="5"/>
        <v>40434.300000000003</v>
      </c>
      <c r="P32" s="136">
        <v>25</v>
      </c>
      <c r="Q32" s="136">
        <f t="shared" si="1"/>
        <v>47325.24</v>
      </c>
      <c r="R32" s="136">
        <f t="shared" si="6"/>
        <v>28811.14</v>
      </c>
      <c r="S32" s="136">
        <f t="shared" si="3"/>
        <v>152674.76</v>
      </c>
      <c r="U32" s="138"/>
    </row>
    <row r="33" spans="2:21" s="18" customFormat="1" ht="24.95" customHeight="1" x14ac:dyDescent="0.3">
      <c r="B33" s="85" t="s">
        <v>355</v>
      </c>
      <c r="C33" s="21"/>
      <c r="D33" s="21"/>
      <c r="E33" s="21"/>
      <c r="F33" s="21"/>
      <c r="G33" s="22"/>
      <c r="H33" s="22"/>
      <c r="I33" s="22"/>
      <c r="J33" s="22"/>
      <c r="K33" s="22"/>
      <c r="L33" s="22"/>
      <c r="M33" s="22"/>
      <c r="N33" s="22"/>
      <c r="O33" s="30"/>
      <c r="P33" s="30"/>
      <c r="Q33" s="30"/>
      <c r="R33" s="30"/>
      <c r="S33" s="86"/>
      <c r="U33" s="110"/>
    </row>
    <row r="34" spans="2:21" s="18" customFormat="1" ht="24.95" customHeight="1" x14ac:dyDescent="0.25">
      <c r="B34" s="16">
        <v>16</v>
      </c>
      <c r="C34" s="12" t="s">
        <v>31</v>
      </c>
      <c r="D34" s="15" t="s">
        <v>32</v>
      </c>
      <c r="E34" s="16" t="s">
        <v>18</v>
      </c>
      <c r="F34" s="16" t="s">
        <v>394</v>
      </c>
      <c r="G34" s="19">
        <v>90000</v>
      </c>
      <c r="H34" s="19">
        <v>9753.1200000000008</v>
      </c>
      <c r="I34" s="19">
        <v>25</v>
      </c>
      <c r="J34" s="25">
        <f>G34*2.87%</f>
        <v>2583</v>
      </c>
      <c r="K34" s="25">
        <f>G34*7.1%</f>
        <v>6390</v>
      </c>
      <c r="L34" s="25">
        <v>890.22</v>
      </c>
      <c r="M34" s="25">
        <f>G34*3.04%</f>
        <v>2736</v>
      </c>
      <c r="N34" s="25">
        <f>G34*7.09%</f>
        <v>6381</v>
      </c>
      <c r="O34" s="19">
        <f>J34+K34+L34+M34+N34</f>
        <v>18980.22</v>
      </c>
      <c r="P34" s="19">
        <v>1025</v>
      </c>
      <c r="Q34" s="19">
        <f>H34+J34+M34+P34</f>
        <v>16097.12</v>
      </c>
      <c r="R34" s="19">
        <f>K34+L34+N34</f>
        <v>13661.22</v>
      </c>
      <c r="S34" s="87">
        <f>G34-Q34</f>
        <v>73902.880000000005</v>
      </c>
      <c r="U34" s="110"/>
    </row>
    <row r="35" spans="2:21" s="18" customFormat="1" ht="24.95" customHeight="1" x14ac:dyDescent="0.25">
      <c r="B35" s="23">
        <v>17</v>
      </c>
      <c r="C35" s="31" t="s">
        <v>475</v>
      </c>
      <c r="D35" s="24" t="s">
        <v>28</v>
      </c>
      <c r="E35" s="23" t="s">
        <v>18</v>
      </c>
      <c r="F35" s="23" t="s">
        <v>394</v>
      </c>
      <c r="G35" s="25">
        <v>41000</v>
      </c>
      <c r="H35" s="25">
        <v>583.79</v>
      </c>
      <c r="I35" s="25">
        <v>25</v>
      </c>
      <c r="J35" s="25">
        <f>G35*2.87%</f>
        <v>1176.7</v>
      </c>
      <c r="K35" s="25">
        <f>G35*7.1%</f>
        <v>2911</v>
      </c>
      <c r="L35" s="25">
        <f>G35*1.15%</f>
        <v>471.5</v>
      </c>
      <c r="M35" s="25">
        <f>G35*3.04%</f>
        <v>1246.4000000000001</v>
      </c>
      <c r="N35" s="25">
        <f>G35*7.09%</f>
        <v>2906.9</v>
      </c>
      <c r="O35" s="25">
        <f>J35+K35+L35+M35+N35</f>
        <v>8712.5</v>
      </c>
      <c r="P35" s="25">
        <v>12304.61</v>
      </c>
      <c r="Q35" s="25">
        <f>H35+J35+M35+P35</f>
        <v>15311.5</v>
      </c>
      <c r="R35" s="25">
        <f>K35+L35+N35</f>
        <v>6289.4</v>
      </c>
      <c r="S35" s="84">
        <f>G35-Q35</f>
        <v>25688.5</v>
      </c>
      <c r="U35" s="110"/>
    </row>
    <row r="36" spans="2:21" s="18" customFormat="1" ht="24.95" customHeight="1" x14ac:dyDescent="0.3">
      <c r="B36" s="85" t="s">
        <v>33</v>
      </c>
      <c r="C36" s="21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30"/>
      <c r="P36" s="30"/>
      <c r="Q36" s="30"/>
      <c r="R36" s="30"/>
      <c r="S36" s="86"/>
      <c r="U36" s="110"/>
    </row>
    <row r="37" spans="2:21" s="18" customFormat="1" ht="24.95" customHeight="1" x14ac:dyDescent="0.25">
      <c r="B37" s="83">
        <v>18</v>
      </c>
      <c r="C37" s="12" t="s">
        <v>36</v>
      </c>
      <c r="D37" s="15" t="s">
        <v>37</v>
      </c>
      <c r="E37" s="16" t="s">
        <v>18</v>
      </c>
      <c r="F37" s="16" t="s">
        <v>394</v>
      </c>
      <c r="G37" s="19">
        <v>60000</v>
      </c>
      <c r="H37" s="19">
        <v>3143.58</v>
      </c>
      <c r="I37" s="19">
        <v>25</v>
      </c>
      <c r="J37" s="25">
        <f t="shared" ref="J37:J50" si="7">G37*2.87%</f>
        <v>1722</v>
      </c>
      <c r="K37" s="25">
        <f t="shared" ref="K37:K50" si="8">G37*7.1%</f>
        <v>4260</v>
      </c>
      <c r="L37" s="25">
        <f t="shared" ref="L37:L50" si="9">G37*1.15%</f>
        <v>690</v>
      </c>
      <c r="M37" s="25">
        <f t="shared" ref="M37:M50" si="10">G37*3.04%</f>
        <v>1824</v>
      </c>
      <c r="N37" s="25">
        <f t="shared" ref="N37:N50" si="11">G37*7.09%</f>
        <v>4254</v>
      </c>
      <c r="O37" s="19">
        <f t="shared" ref="O37:O50" si="12">J37+K37+L37+M37+N37</f>
        <v>12750</v>
      </c>
      <c r="P37" s="19">
        <v>20559.73</v>
      </c>
      <c r="Q37" s="19">
        <f t="shared" ref="Q37:Q50" si="13">H37+J37+M37+P37</f>
        <v>27249.31</v>
      </c>
      <c r="R37" s="19">
        <f t="shared" ref="R37:R50" si="14">K37+L37+N37</f>
        <v>9204</v>
      </c>
      <c r="S37" s="87">
        <f t="shared" ref="S37:S50" si="15">G37-Q37</f>
        <v>32750.69</v>
      </c>
      <c r="U37" s="110"/>
    </row>
    <row r="38" spans="2:21" s="18" customFormat="1" ht="24.95" customHeight="1" x14ac:dyDescent="0.25">
      <c r="B38" s="88">
        <v>19</v>
      </c>
      <c r="C38" s="12" t="s">
        <v>38</v>
      </c>
      <c r="D38" s="15" t="s">
        <v>39</v>
      </c>
      <c r="E38" s="16" t="s">
        <v>18</v>
      </c>
      <c r="F38" s="16" t="s">
        <v>394</v>
      </c>
      <c r="G38" s="19">
        <v>48000</v>
      </c>
      <c r="H38" s="19">
        <v>1571.73</v>
      </c>
      <c r="I38" s="19">
        <v>25</v>
      </c>
      <c r="J38" s="25">
        <f t="shared" si="7"/>
        <v>1377.6</v>
      </c>
      <c r="K38" s="25">
        <f t="shared" si="8"/>
        <v>3408</v>
      </c>
      <c r="L38" s="25">
        <f t="shared" si="9"/>
        <v>552</v>
      </c>
      <c r="M38" s="25">
        <f t="shared" si="10"/>
        <v>1459.2</v>
      </c>
      <c r="N38" s="25">
        <f t="shared" si="11"/>
        <v>3403.2</v>
      </c>
      <c r="O38" s="19">
        <f t="shared" si="12"/>
        <v>10200</v>
      </c>
      <c r="P38" s="19">
        <v>30015.17</v>
      </c>
      <c r="Q38" s="19">
        <f t="shared" si="13"/>
        <v>34423.699999999997</v>
      </c>
      <c r="R38" s="19">
        <f t="shared" si="14"/>
        <v>7363.2</v>
      </c>
      <c r="S38" s="87">
        <f t="shared" si="15"/>
        <v>13576.3</v>
      </c>
      <c r="U38" s="110"/>
    </row>
    <row r="39" spans="2:21" s="18" customFormat="1" ht="24.95" customHeight="1" x14ac:dyDescent="0.25">
      <c r="B39" s="83">
        <v>20</v>
      </c>
      <c r="C39" s="12" t="s">
        <v>40</v>
      </c>
      <c r="D39" s="15" t="s">
        <v>41</v>
      </c>
      <c r="E39" s="16" t="s">
        <v>18</v>
      </c>
      <c r="F39" s="16" t="s">
        <v>393</v>
      </c>
      <c r="G39" s="19">
        <v>48000</v>
      </c>
      <c r="H39" s="19">
        <v>1571.73</v>
      </c>
      <c r="I39" s="19">
        <v>25</v>
      </c>
      <c r="J39" s="25">
        <f t="shared" si="7"/>
        <v>1377.6</v>
      </c>
      <c r="K39" s="25">
        <f t="shared" si="8"/>
        <v>3408</v>
      </c>
      <c r="L39" s="25">
        <f t="shared" si="9"/>
        <v>552</v>
      </c>
      <c r="M39" s="25">
        <f t="shared" si="10"/>
        <v>1459.2</v>
      </c>
      <c r="N39" s="25">
        <f t="shared" si="11"/>
        <v>3403.2</v>
      </c>
      <c r="O39" s="19">
        <f t="shared" si="12"/>
        <v>10200</v>
      </c>
      <c r="P39" s="19">
        <v>29266.94</v>
      </c>
      <c r="Q39" s="19">
        <f t="shared" si="13"/>
        <v>33675.47</v>
      </c>
      <c r="R39" s="19">
        <f t="shared" si="14"/>
        <v>7363.2</v>
      </c>
      <c r="S39" s="87">
        <f t="shared" si="15"/>
        <v>14324.53</v>
      </c>
      <c r="U39" s="110"/>
    </row>
    <row r="40" spans="2:21" s="18" customFormat="1" ht="24.95" customHeight="1" x14ac:dyDescent="0.25">
      <c r="B40" s="88">
        <v>21</v>
      </c>
      <c r="C40" s="12" t="s">
        <v>42</v>
      </c>
      <c r="D40" s="15" t="s">
        <v>43</v>
      </c>
      <c r="E40" s="16" t="s">
        <v>18</v>
      </c>
      <c r="F40" s="16" t="s">
        <v>393</v>
      </c>
      <c r="G40" s="25">
        <v>48000</v>
      </c>
      <c r="H40" s="25">
        <v>1571.73</v>
      </c>
      <c r="I40" s="25">
        <v>25</v>
      </c>
      <c r="J40" s="25">
        <f t="shared" si="7"/>
        <v>1377.6</v>
      </c>
      <c r="K40" s="25">
        <f t="shared" si="8"/>
        <v>3408</v>
      </c>
      <c r="L40" s="25">
        <f t="shared" si="9"/>
        <v>552</v>
      </c>
      <c r="M40" s="25">
        <f t="shared" si="10"/>
        <v>1459.2</v>
      </c>
      <c r="N40" s="25">
        <f t="shared" si="11"/>
        <v>3403.2</v>
      </c>
      <c r="O40" s="25">
        <f t="shared" si="12"/>
        <v>10200</v>
      </c>
      <c r="P40" s="25">
        <v>11536.83</v>
      </c>
      <c r="Q40" s="25">
        <f t="shared" si="13"/>
        <v>15945.36</v>
      </c>
      <c r="R40" s="25">
        <f t="shared" si="14"/>
        <v>7363.2</v>
      </c>
      <c r="S40" s="84">
        <f t="shared" si="15"/>
        <v>32054.639999999999</v>
      </c>
      <c r="U40" s="110"/>
    </row>
    <row r="41" spans="2:21" s="18" customFormat="1" ht="24.95" customHeight="1" x14ac:dyDescent="0.25">
      <c r="B41" s="83">
        <v>22</v>
      </c>
      <c r="C41" s="12" t="s">
        <v>44</v>
      </c>
      <c r="D41" s="15" t="s">
        <v>45</v>
      </c>
      <c r="E41" s="16" t="s">
        <v>18</v>
      </c>
      <c r="F41" s="16" t="s">
        <v>393</v>
      </c>
      <c r="G41" s="25">
        <v>48000</v>
      </c>
      <c r="H41" s="25">
        <v>1571.73</v>
      </c>
      <c r="I41" s="25">
        <v>25</v>
      </c>
      <c r="J41" s="25">
        <f t="shared" si="7"/>
        <v>1377.6</v>
      </c>
      <c r="K41" s="25">
        <f t="shared" si="8"/>
        <v>3408</v>
      </c>
      <c r="L41" s="25">
        <f t="shared" si="9"/>
        <v>552</v>
      </c>
      <c r="M41" s="25">
        <f t="shared" si="10"/>
        <v>1459.2</v>
      </c>
      <c r="N41" s="25">
        <f t="shared" si="11"/>
        <v>3403.2</v>
      </c>
      <c r="O41" s="25">
        <f t="shared" si="12"/>
        <v>10200</v>
      </c>
      <c r="P41" s="25">
        <v>25</v>
      </c>
      <c r="Q41" s="25">
        <f t="shared" si="13"/>
        <v>4433.53</v>
      </c>
      <c r="R41" s="25">
        <f t="shared" si="14"/>
        <v>7363.2</v>
      </c>
      <c r="S41" s="84">
        <f t="shared" si="15"/>
        <v>43566.47</v>
      </c>
      <c r="U41" s="110"/>
    </row>
    <row r="42" spans="2:21" s="18" customFormat="1" ht="24.95" customHeight="1" x14ac:dyDescent="0.25">
      <c r="B42" s="88">
        <v>23</v>
      </c>
      <c r="C42" s="31" t="s">
        <v>318</v>
      </c>
      <c r="D42" s="24" t="s">
        <v>28</v>
      </c>
      <c r="E42" s="23" t="s">
        <v>18</v>
      </c>
      <c r="F42" s="23" t="s">
        <v>394</v>
      </c>
      <c r="G42" s="25">
        <v>35000</v>
      </c>
      <c r="H42" s="25">
        <v>0</v>
      </c>
      <c r="I42" s="25">
        <v>25</v>
      </c>
      <c r="J42" s="25">
        <f t="shared" si="7"/>
        <v>1004.5</v>
      </c>
      <c r="K42" s="25">
        <f t="shared" si="8"/>
        <v>2485</v>
      </c>
      <c r="L42" s="25">
        <f t="shared" si="9"/>
        <v>402.5</v>
      </c>
      <c r="M42" s="25">
        <f t="shared" si="10"/>
        <v>1064</v>
      </c>
      <c r="N42" s="25">
        <f t="shared" si="11"/>
        <v>2481.5</v>
      </c>
      <c r="O42" s="25">
        <f t="shared" si="12"/>
        <v>7437.5</v>
      </c>
      <c r="P42" s="25">
        <v>19625.21</v>
      </c>
      <c r="Q42" s="25">
        <f t="shared" si="13"/>
        <v>21693.71</v>
      </c>
      <c r="R42" s="25">
        <f t="shared" si="14"/>
        <v>5369</v>
      </c>
      <c r="S42" s="84">
        <f t="shared" si="15"/>
        <v>13306.29</v>
      </c>
      <c r="U42" s="110"/>
    </row>
    <row r="43" spans="2:21" s="18" customFormat="1" ht="24.95" customHeight="1" x14ac:dyDescent="0.25">
      <c r="B43" s="83">
        <v>24</v>
      </c>
      <c r="C43" s="12" t="s">
        <v>49</v>
      </c>
      <c r="D43" s="15" t="s">
        <v>47</v>
      </c>
      <c r="E43" s="16" t="s">
        <v>18</v>
      </c>
      <c r="F43" s="16" t="s">
        <v>393</v>
      </c>
      <c r="G43" s="19">
        <v>41000</v>
      </c>
      <c r="H43" s="19">
        <v>583.79</v>
      </c>
      <c r="I43" s="19">
        <v>25</v>
      </c>
      <c r="J43" s="25">
        <f t="shared" si="7"/>
        <v>1176.7</v>
      </c>
      <c r="K43" s="25">
        <f t="shared" si="8"/>
        <v>2911</v>
      </c>
      <c r="L43" s="25">
        <f t="shared" si="9"/>
        <v>471.5</v>
      </c>
      <c r="M43" s="25">
        <f t="shared" si="10"/>
        <v>1246.4000000000001</v>
      </c>
      <c r="N43" s="25">
        <f t="shared" si="11"/>
        <v>2906.9</v>
      </c>
      <c r="O43" s="19">
        <f t="shared" si="12"/>
        <v>8712.5</v>
      </c>
      <c r="P43" s="19">
        <f>I43</f>
        <v>25</v>
      </c>
      <c r="Q43" s="19">
        <f t="shared" si="13"/>
        <v>3031.89</v>
      </c>
      <c r="R43" s="19">
        <f t="shared" si="14"/>
        <v>6289.4</v>
      </c>
      <c r="S43" s="87">
        <f t="shared" si="15"/>
        <v>37968.11</v>
      </c>
      <c r="U43" s="110"/>
    </row>
    <row r="44" spans="2:21" s="18" customFormat="1" ht="24.95" customHeight="1" x14ac:dyDescent="0.25">
      <c r="B44" s="88">
        <v>25</v>
      </c>
      <c r="C44" s="31" t="s">
        <v>473</v>
      </c>
      <c r="D44" s="24" t="s">
        <v>474</v>
      </c>
      <c r="E44" s="23" t="s">
        <v>18</v>
      </c>
      <c r="F44" s="23" t="s">
        <v>393</v>
      </c>
      <c r="G44" s="25">
        <v>48000</v>
      </c>
      <c r="H44" s="25">
        <v>1571.73</v>
      </c>
      <c r="I44" s="25">
        <v>25</v>
      </c>
      <c r="J44" s="25">
        <f t="shared" si="7"/>
        <v>1377.6</v>
      </c>
      <c r="K44" s="25">
        <f t="shared" si="8"/>
        <v>3408</v>
      </c>
      <c r="L44" s="25">
        <f t="shared" si="9"/>
        <v>552</v>
      </c>
      <c r="M44" s="25">
        <f t="shared" si="10"/>
        <v>1459.2</v>
      </c>
      <c r="N44" s="25">
        <f t="shared" si="11"/>
        <v>3403.2</v>
      </c>
      <c r="O44" s="25">
        <f t="shared" si="12"/>
        <v>10200</v>
      </c>
      <c r="P44" s="25">
        <v>5091</v>
      </c>
      <c r="Q44" s="25">
        <f t="shared" si="13"/>
        <v>9499.5300000000007</v>
      </c>
      <c r="R44" s="25">
        <f t="shared" si="14"/>
        <v>7363.2</v>
      </c>
      <c r="S44" s="84">
        <f t="shared" si="15"/>
        <v>38500.47</v>
      </c>
      <c r="U44" s="110"/>
    </row>
    <row r="45" spans="2:21" s="18" customFormat="1" ht="24.95" customHeight="1" x14ac:dyDescent="0.25">
      <c r="B45" s="83">
        <v>26</v>
      </c>
      <c r="C45" s="31" t="s">
        <v>726</v>
      </c>
      <c r="D45" s="24" t="s">
        <v>43</v>
      </c>
      <c r="E45" s="23" t="s">
        <v>18</v>
      </c>
      <c r="F45" s="23" t="s">
        <v>393</v>
      </c>
      <c r="G45" s="25">
        <v>40000</v>
      </c>
      <c r="H45" s="25">
        <v>442.65</v>
      </c>
      <c r="I45" s="25">
        <v>25</v>
      </c>
      <c r="J45" s="25">
        <f t="shared" si="7"/>
        <v>1148</v>
      </c>
      <c r="K45" s="25">
        <f t="shared" si="8"/>
        <v>2840</v>
      </c>
      <c r="L45" s="25">
        <f t="shared" si="9"/>
        <v>460</v>
      </c>
      <c r="M45" s="25">
        <f t="shared" si="10"/>
        <v>1216</v>
      </c>
      <c r="N45" s="25">
        <f t="shared" si="11"/>
        <v>2836</v>
      </c>
      <c r="O45" s="25">
        <f t="shared" si="12"/>
        <v>8500</v>
      </c>
      <c r="P45" s="25">
        <v>23247.22</v>
      </c>
      <c r="Q45" s="25">
        <f t="shared" si="13"/>
        <v>26053.87</v>
      </c>
      <c r="R45" s="25">
        <f t="shared" si="14"/>
        <v>6136</v>
      </c>
      <c r="S45" s="84">
        <f t="shared" si="15"/>
        <v>13946.13</v>
      </c>
      <c r="U45" s="110"/>
    </row>
    <row r="46" spans="2:21" s="18" customFormat="1" ht="24.95" customHeight="1" x14ac:dyDescent="0.25">
      <c r="B46" s="88">
        <v>27</v>
      </c>
      <c r="C46" s="31" t="s">
        <v>516</v>
      </c>
      <c r="D46" s="24" t="s">
        <v>45</v>
      </c>
      <c r="E46" s="23" t="s">
        <v>18</v>
      </c>
      <c r="F46" s="23" t="s">
        <v>393</v>
      </c>
      <c r="G46" s="25">
        <v>48000</v>
      </c>
      <c r="H46" s="25">
        <v>1571.73</v>
      </c>
      <c r="I46" s="25">
        <v>25</v>
      </c>
      <c r="J46" s="25">
        <f t="shared" si="7"/>
        <v>1377.6</v>
      </c>
      <c r="K46" s="25">
        <f t="shared" si="8"/>
        <v>3408</v>
      </c>
      <c r="L46" s="25">
        <f t="shared" si="9"/>
        <v>552</v>
      </c>
      <c r="M46" s="25">
        <f t="shared" si="10"/>
        <v>1459.2</v>
      </c>
      <c r="N46" s="25">
        <f t="shared" si="11"/>
        <v>3403.2</v>
      </c>
      <c r="O46" s="25">
        <f t="shared" si="12"/>
        <v>10200</v>
      </c>
      <c r="P46" s="25">
        <v>25</v>
      </c>
      <c r="Q46" s="25">
        <f t="shared" si="13"/>
        <v>4433.53</v>
      </c>
      <c r="R46" s="25">
        <f t="shared" si="14"/>
        <v>7363.2</v>
      </c>
      <c r="S46" s="84">
        <f t="shared" si="15"/>
        <v>43566.47</v>
      </c>
      <c r="U46" s="110"/>
    </row>
    <row r="47" spans="2:21" s="18" customFormat="1" ht="24.95" customHeight="1" x14ac:dyDescent="0.25">
      <c r="B47" s="83">
        <v>28</v>
      </c>
      <c r="C47" s="31" t="s">
        <v>621</v>
      </c>
      <c r="D47" s="24" t="s">
        <v>495</v>
      </c>
      <c r="E47" s="23" t="s">
        <v>18</v>
      </c>
      <c r="F47" s="23" t="s">
        <v>394</v>
      </c>
      <c r="G47" s="25">
        <v>36000</v>
      </c>
      <c r="H47" s="25">
        <v>0</v>
      </c>
      <c r="I47" s="25">
        <v>25</v>
      </c>
      <c r="J47" s="25">
        <f t="shared" si="7"/>
        <v>1033.2</v>
      </c>
      <c r="K47" s="25">
        <f t="shared" si="8"/>
        <v>2556</v>
      </c>
      <c r="L47" s="25">
        <f t="shared" si="9"/>
        <v>414</v>
      </c>
      <c r="M47" s="25">
        <f t="shared" si="10"/>
        <v>1094.4000000000001</v>
      </c>
      <c r="N47" s="25">
        <f t="shared" si="11"/>
        <v>2552.4</v>
      </c>
      <c r="O47" s="25">
        <f t="shared" si="12"/>
        <v>7650</v>
      </c>
      <c r="P47" s="25">
        <v>25</v>
      </c>
      <c r="Q47" s="25">
        <f t="shared" si="13"/>
        <v>2152.6</v>
      </c>
      <c r="R47" s="25">
        <f t="shared" si="14"/>
        <v>5522.4</v>
      </c>
      <c r="S47" s="84">
        <f t="shared" si="15"/>
        <v>33847.4</v>
      </c>
      <c r="U47" s="110"/>
    </row>
    <row r="48" spans="2:21" s="18" customFormat="1" ht="24.95" customHeight="1" x14ac:dyDescent="0.25">
      <c r="B48" s="88">
        <v>29</v>
      </c>
      <c r="C48" s="12" t="s">
        <v>183</v>
      </c>
      <c r="D48" s="15" t="s">
        <v>179</v>
      </c>
      <c r="E48" s="16" t="s">
        <v>18</v>
      </c>
      <c r="F48" s="16" t="s">
        <v>394</v>
      </c>
      <c r="G48" s="25">
        <v>41000</v>
      </c>
      <c r="H48" s="25">
        <v>583.79</v>
      </c>
      <c r="I48" s="25">
        <v>25</v>
      </c>
      <c r="J48" s="25">
        <f t="shared" si="7"/>
        <v>1176.7</v>
      </c>
      <c r="K48" s="25">
        <f t="shared" si="8"/>
        <v>2911</v>
      </c>
      <c r="L48" s="25">
        <f t="shared" si="9"/>
        <v>471.5</v>
      </c>
      <c r="M48" s="25">
        <f t="shared" si="10"/>
        <v>1246.4000000000001</v>
      </c>
      <c r="N48" s="25">
        <f t="shared" si="11"/>
        <v>2906.9</v>
      </c>
      <c r="O48" s="25">
        <f t="shared" si="12"/>
        <v>8712.5</v>
      </c>
      <c r="P48" s="25">
        <v>18596.259999999998</v>
      </c>
      <c r="Q48" s="25">
        <f t="shared" si="13"/>
        <v>21603.15</v>
      </c>
      <c r="R48" s="25">
        <f t="shared" si="14"/>
        <v>6289.4</v>
      </c>
      <c r="S48" s="84">
        <f t="shared" si="15"/>
        <v>19396.849999999999</v>
      </c>
      <c r="U48" s="110"/>
    </row>
    <row r="49" spans="2:21" s="18" customFormat="1" ht="24.95" customHeight="1" x14ac:dyDescent="0.25">
      <c r="B49" s="83">
        <v>30</v>
      </c>
      <c r="C49" s="12" t="s">
        <v>763</v>
      </c>
      <c r="D49" s="15" t="s">
        <v>439</v>
      </c>
      <c r="E49" s="16" t="s">
        <v>18</v>
      </c>
      <c r="F49" s="23" t="s">
        <v>393</v>
      </c>
      <c r="G49" s="25">
        <v>35000</v>
      </c>
      <c r="H49" s="25">
        <v>0</v>
      </c>
      <c r="I49" s="25">
        <v>25</v>
      </c>
      <c r="J49" s="25">
        <f t="shared" si="7"/>
        <v>1004.5</v>
      </c>
      <c r="K49" s="25">
        <f t="shared" si="8"/>
        <v>2485</v>
      </c>
      <c r="L49" s="25">
        <f t="shared" si="9"/>
        <v>402.5</v>
      </c>
      <c r="M49" s="25">
        <f t="shared" si="10"/>
        <v>1064</v>
      </c>
      <c r="N49" s="25">
        <f t="shared" si="11"/>
        <v>2481.5</v>
      </c>
      <c r="O49" s="25">
        <f t="shared" si="12"/>
        <v>7437.5</v>
      </c>
      <c r="P49" s="25">
        <v>25</v>
      </c>
      <c r="Q49" s="25">
        <f t="shared" si="13"/>
        <v>2093.5</v>
      </c>
      <c r="R49" s="25">
        <f t="shared" si="14"/>
        <v>5369</v>
      </c>
      <c r="S49" s="84">
        <f t="shared" si="15"/>
        <v>32906.5</v>
      </c>
      <c r="U49" s="110"/>
    </row>
    <row r="50" spans="2:21" s="18" customFormat="1" ht="24.95" customHeight="1" x14ac:dyDescent="0.25">
      <c r="B50" s="88">
        <v>31</v>
      </c>
      <c r="C50" s="31" t="s">
        <v>34</v>
      </c>
      <c r="D50" s="24" t="s">
        <v>35</v>
      </c>
      <c r="E50" s="23" t="s">
        <v>18</v>
      </c>
      <c r="F50" s="23" t="s">
        <v>393</v>
      </c>
      <c r="G50" s="25">
        <v>72500</v>
      </c>
      <c r="H50" s="25">
        <v>5838.93</v>
      </c>
      <c r="I50" s="25">
        <v>25</v>
      </c>
      <c r="J50" s="25">
        <f t="shared" si="7"/>
        <v>2080.75</v>
      </c>
      <c r="K50" s="25">
        <f t="shared" si="8"/>
        <v>5147.5</v>
      </c>
      <c r="L50" s="25">
        <f t="shared" si="9"/>
        <v>833.75</v>
      </c>
      <c r="M50" s="25">
        <f t="shared" si="10"/>
        <v>2204</v>
      </c>
      <c r="N50" s="25">
        <f t="shared" si="11"/>
        <v>5140.25</v>
      </c>
      <c r="O50" s="25">
        <f t="shared" si="12"/>
        <v>15406.25</v>
      </c>
      <c r="P50" s="25">
        <f>I50</f>
        <v>25</v>
      </c>
      <c r="Q50" s="25">
        <f t="shared" si="13"/>
        <v>10148.68</v>
      </c>
      <c r="R50" s="25">
        <f t="shared" si="14"/>
        <v>11121.5</v>
      </c>
      <c r="S50" s="84">
        <f t="shared" si="15"/>
        <v>62351.32</v>
      </c>
      <c r="U50" s="110"/>
    </row>
    <row r="51" spans="2:21" s="41" customFormat="1" ht="24.95" customHeight="1" x14ac:dyDescent="0.3">
      <c r="B51" s="85" t="s">
        <v>46</v>
      </c>
      <c r="C51" s="21"/>
      <c r="D51" s="21"/>
      <c r="E51" s="21"/>
      <c r="F51" s="21"/>
      <c r="G51" s="22"/>
      <c r="H51" s="22"/>
      <c r="I51" s="22"/>
      <c r="J51" s="22"/>
      <c r="K51" s="22"/>
      <c r="L51" s="22"/>
      <c r="M51" s="22"/>
      <c r="N51" s="22"/>
      <c r="O51" s="30"/>
      <c r="P51" s="30"/>
      <c r="Q51" s="30"/>
      <c r="R51" s="30"/>
      <c r="S51" s="86"/>
      <c r="T51" s="18"/>
      <c r="U51" s="110"/>
    </row>
    <row r="52" spans="2:21" s="18" customFormat="1" ht="24.95" customHeight="1" x14ac:dyDescent="0.25">
      <c r="B52" s="83">
        <v>32</v>
      </c>
      <c r="C52" s="12" t="s">
        <v>196</v>
      </c>
      <c r="D52" s="15" t="s">
        <v>390</v>
      </c>
      <c r="E52" s="16" t="s">
        <v>18</v>
      </c>
      <c r="F52" s="16" t="s">
        <v>394</v>
      </c>
      <c r="G52" s="19">
        <v>40000</v>
      </c>
      <c r="H52" s="19">
        <v>442.65</v>
      </c>
      <c r="I52" s="19">
        <v>25</v>
      </c>
      <c r="J52" s="25">
        <f t="shared" ref="J52:J62" si="16">G52*2.87%</f>
        <v>1148</v>
      </c>
      <c r="K52" s="25">
        <f t="shared" ref="K52:K62" si="17">G52*7.1%</f>
        <v>2840</v>
      </c>
      <c r="L52" s="25">
        <f t="shared" ref="L52:L62" si="18">G52*1.15%</f>
        <v>460</v>
      </c>
      <c r="M52" s="25">
        <f t="shared" ref="M52:M62" si="19">G52*3.04%</f>
        <v>1216</v>
      </c>
      <c r="N52" s="25">
        <f t="shared" ref="N52:N62" si="20">G52*7.09%</f>
        <v>2836</v>
      </c>
      <c r="O52" s="19">
        <f t="shared" ref="O52:O62" si="21">J52+K52+L52+M52+N52</f>
        <v>8500</v>
      </c>
      <c r="P52" s="19">
        <v>16563.310000000001</v>
      </c>
      <c r="Q52" s="19">
        <f t="shared" ref="Q52:Q62" si="22">H52+J52+M52+P52</f>
        <v>19369.96</v>
      </c>
      <c r="R52" s="19">
        <f t="shared" ref="R52:R62" si="23">K52+L52+N52</f>
        <v>6136</v>
      </c>
      <c r="S52" s="87">
        <f t="shared" ref="S52:S62" si="24">G52-Q52</f>
        <v>20630.04</v>
      </c>
      <c r="U52" s="110"/>
    </row>
    <row r="53" spans="2:21" s="18" customFormat="1" ht="24.95" customHeight="1" x14ac:dyDescent="0.25">
      <c r="B53" s="88">
        <v>33</v>
      </c>
      <c r="C53" s="31" t="s">
        <v>383</v>
      </c>
      <c r="D53" s="24" t="s">
        <v>47</v>
      </c>
      <c r="E53" s="23" t="s">
        <v>18</v>
      </c>
      <c r="F53" s="23" t="s">
        <v>394</v>
      </c>
      <c r="G53" s="25">
        <v>40000</v>
      </c>
      <c r="H53" s="25">
        <v>185.33</v>
      </c>
      <c r="I53" s="25">
        <v>25</v>
      </c>
      <c r="J53" s="25">
        <f t="shared" si="16"/>
        <v>1148</v>
      </c>
      <c r="K53" s="25">
        <f t="shared" si="17"/>
        <v>2840</v>
      </c>
      <c r="L53" s="25">
        <f t="shared" si="18"/>
        <v>460</v>
      </c>
      <c r="M53" s="25">
        <f t="shared" si="19"/>
        <v>1216</v>
      </c>
      <c r="N53" s="25">
        <f t="shared" si="20"/>
        <v>2836</v>
      </c>
      <c r="O53" s="25">
        <f t="shared" si="21"/>
        <v>8500</v>
      </c>
      <c r="P53" s="25">
        <v>19324.86</v>
      </c>
      <c r="Q53" s="25">
        <f t="shared" si="22"/>
        <v>21874.19</v>
      </c>
      <c r="R53" s="25">
        <f t="shared" si="23"/>
        <v>6136</v>
      </c>
      <c r="S53" s="84">
        <f t="shared" si="24"/>
        <v>18125.810000000001</v>
      </c>
      <c r="U53" s="110"/>
    </row>
    <row r="54" spans="2:21" s="18" customFormat="1" ht="24.95" customHeight="1" x14ac:dyDescent="0.25">
      <c r="B54" s="83">
        <v>34</v>
      </c>
      <c r="C54" s="31" t="s">
        <v>48</v>
      </c>
      <c r="D54" s="24" t="s">
        <v>26</v>
      </c>
      <c r="E54" s="23" t="s">
        <v>18</v>
      </c>
      <c r="F54" s="23" t="s">
        <v>394</v>
      </c>
      <c r="G54" s="25">
        <v>41000</v>
      </c>
      <c r="H54" s="25">
        <v>326.47000000000003</v>
      </c>
      <c r="I54" s="25">
        <v>25</v>
      </c>
      <c r="J54" s="25">
        <f t="shared" si="16"/>
        <v>1176.7</v>
      </c>
      <c r="K54" s="25">
        <f t="shared" si="17"/>
        <v>2911</v>
      </c>
      <c r="L54" s="25">
        <f t="shared" si="18"/>
        <v>471.5</v>
      </c>
      <c r="M54" s="25">
        <f t="shared" si="19"/>
        <v>1246.4000000000001</v>
      </c>
      <c r="N54" s="25">
        <f t="shared" si="20"/>
        <v>2906.9</v>
      </c>
      <c r="O54" s="25">
        <f t="shared" si="21"/>
        <v>8712.5</v>
      </c>
      <c r="P54" s="25">
        <v>15068.68</v>
      </c>
      <c r="Q54" s="25">
        <f t="shared" si="22"/>
        <v>17818.25</v>
      </c>
      <c r="R54" s="25">
        <f t="shared" si="23"/>
        <v>6289.4</v>
      </c>
      <c r="S54" s="84">
        <f t="shared" si="24"/>
        <v>23181.75</v>
      </c>
      <c r="U54" s="110"/>
    </row>
    <row r="55" spans="2:21" s="18" customFormat="1" ht="24.95" customHeight="1" x14ac:dyDescent="0.25">
      <c r="B55" s="88">
        <v>35</v>
      </c>
      <c r="C55" s="31" t="s">
        <v>50</v>
      </c>
      <c r="D55" s="24" t="s">
        <v>30</v>
      </c>
      <c r="E55" s="23" t="s">
        <v>18</v>
      </c>
      <c r="F55" s="23" t="s">
        <v>393</v>
      </c>
      <c r="G55" s="25">
        <v>28000</v>
      </c>
      <c r="H55" s="25">
        <v>0</v>
      </c>
      <c r="I55" s="25">
        <v>25</v>
      </c>
      <c r="J55" s="25">
        <f t="shared" si="16"/>
        <v>803.6</v>
      </c>
      <c r="K55" s="25">
        <f t="shared" si="17"/>
        <v>1988</v>
      </c>
      <c r="L55" s="25">
        <f t="shared" si="18"/>
        <v>322</v>
      </c>
      <c r="M55" s="25">
        <f t="shared" si="19"/>
        <v>851.2</v>
      </c>
      <c r="N55" s="25">
        <f t="shared" si="20"/>
        <v>1985.2</v>
      </c>
      <c r="O55" s="25">
        <f t="shared" si="21"/>
        <v>5950</v>
      </c>
      <c r="P55" s="25">
        <v>11278.68</v>
      </c>
      <c r="Q55" s="25">
        <f t="shared" si="22"/>
        <v>12933.48</v>
      </c>
      <c r="R55" s="25">
        <f t="shared" si="23"/>
        <v>4295.2</v>
      </c>
      <c r="S55" s="84">
        <f t="shared" si="24"/>
        <v>15066.52</v>
      </c>
      <c r="U55" s="110"/>
    </row>
    <row r="56" spans="2:21" s="18" customFormat="1" ht="24.95" customHeight="1" x14ac:dyDescent="0.25">
      <c r="B56" s="83">
        <v>36</v>
      </c>
      <c r="C56" s="31" t="s">
        <v>482</v>
      </c>
      <c r="D56" s="24" t="s">
        <v>694</v>
      </c>
      <c r="E56" s="23" t="s">
        <v>18</v>
      </c>
      <c r="F56" s="23" t="s">
        <v>394</v>
      </c>
      <c r="G56" s="25">
        <v>41000</v>
      </c>
      <c r="H56" s="25">
        <v>583.79</v>
      </c>
      <c r="I56" s="25">
        <v>25</v>
      </c>
      <c r="J56" s="25">
        <f t="shared" si="16"/>
        <v>1176.7</v>
      </c>
      <c r="K56" s="25">
        <f t="shared" si="17"/>
        <v>2911</v>
      </c>
      <c r="L56" s="25">
        <f t="shared" si="18"/>
        <v>471.5</v>
      </c>
      <c r="M56" s="25">
        <f t="shared" si="19"/>
        <v>1246.4000000000001</v>
      </c>
      <c r="N56" s="25">
        <f t="shared" si="20"/>
        <v>2906.9</v>
      </c>
      <c r="O56" s="25">
        <f t="shared" si="21"/>
        <v>8712.5</v>
      </c>
      <c r="P56" s="25">
        <v>9104.6299999999992</v>
      </c>
      <c r="Q56" s="25">
        <f t="shared" si="22"/>
        <v>12111.52</v>
      </c>
      <c r="R56" s="25">
        <f t="shared" si="23"/>
        <v>6289.4</v>
      </c>
      <c r="S56" s="84">
        <f t="shared" si="24"/>
        <v>28888.48</v>
      </c>
      <c r="U56" s="110"/>
    </row>
    <row r="57" spans="2:21" s="18" customFormat="1" ht="24.95" customHeight="1" x14ac:dyDescent="0.25">
      <c r="B57" s="88">
        <v>37</v>
      </c>
      <c r="C57" s="31" t="s">
        <v>497</v>
      </c>
      <c r="D57" s="24" t="s">
        <v>696</v>
      </c>
      <c r="E57" s="23" t="s">
        <v>18</v>
      </c>
      <c r="F57" s="23" t="s">
        <v>394</v>
      </c>
      <c r="G57" s="25">
        <v>41000</v>
      </c>
      <c r="H57" s="25">
        <v>583.79</v>
      </c>
      <c r="I57" s="25">
        <v>25</v>
      </c>
      <c r="J57" s="25">
        <f t="shared" si="16"/>
        <v>1176.7</v>
      </c>
      <c r="K57" s="25">
        <f t="shared" si="17"/>
        <v>2911</v>
      </c>
      <c r="L57" s="25">
        <f t="shared" si="18"/>
        <v>471.5</v>
      </c>
      <c r="M57" s="25">
        <f t="shared" si="19"/>
        <v>1246.4000000000001</v>
      </c>
      <c r="N57" s="25">
        <f t="shared" si="20"/>
        <v>2906.9</v>
      </c>
      <c r="O57" s="25">
        <f t="shared" si="21"/>
        <v>8712.5</v>
      </c>
      <c r="P57" s="25">
        <v>5591</v>
      </c>
      <c r="Q57" s="25">
        <f t="shared" si="22"/>
        <v>8597.89</v>
      </c>
      <c r="R57" s="25">
        <f t="shared" si="23"/>
        <v>6289.4</v>
      </c>
      <c r="S57" s="84">
        <f t="shared" si="24"/>
        <v>32402.11</v>
      </c>
      <c r="U57" s="110"/>
    </row>
    <row r="58" spans="2:21" s="18" customFormat="1" ht="24.95" customHeight="1" x14ac:dyDescent="0.25">
      <c r="B58" s="83">
        <v>38</v>
      </c>
      <c r="C58" s="52" t="s">
        <v>51</v>
      </c>
      <c r="D58" s="53" t="s">
        <v>30</v>
      </c>
      <c r="E58" s="54" t="s">
        <v>18</v>
      </c>
      <c r="F58" s="54" t="s">
        <v>393</v>
      </c>
      <c r="G58" s="55">
        <v>25000</v>
      </c>
      <c r="H58" s="55">
        <v>0</v>
      </c>
      <c r="I58" s="55">
        <v>25</v>
      </c>
      <c r="J58" s="25">
        <f t="shared" si="16"/>
        <v>717.5</v>
      </c>
      <c r="K58" s="25">
        <f t="shared" si="17"/>
        <v>1775</v>
      </c>
      <c r="L58" s="55">
        <f t="shared" si="18"/>
        <v>287.5</v>
      </c>
      <c r="M58" s="25">
        <f t="shared" si="19"/>
        <v>760</v>
      </c>
      <c r="N58" s="25">
        <f t="shared" si="20"/>
        <v>1772.5</v>
      </c>
      <c r="O58" s="25">
        <f t="shared" si="21"/>
        <v>5312.5</v>
      </c>
      <c r="P58" s="25">
        <f>I58</f>
        <v>25</v>
      </c>
      <c r="Q58" s="25">
        <f t="shared" si="22"/>
        <v>1502.5</v>
      </c>
      <c r="R58" s="25">
        <f t="shared" si="23"/>
        <v>3835</v>
      </c>
      <c r="S58" s="84">
        <f t="shared" si="24"/>
        <v>23497.5</v>
      </c>
      <c r="U58" s="110"/>
    </row>
    <row r="59" spans="2:21" s="18" customFormat="1" ht="24.95" customHeight="1" x14ac:dyDescent="0.25">
      <c r="B59" s="88">
        <v>39</v>
      </c>
      <c r="C59" s="31" t="s">
        <v>709</v>
      </c>
      <c r="D59" s="24" t="s">
        <v>696</v>
      </c>
      <c r="E59" s="23" t="s">
        <v>18</v>
      </c>
      <c r="F59" s="23" t="s">
        <v>394</v>
      </c>
      <c r="G59" s="25">
        <v>35000</v>
      </c>
      <c r="H59" s="25">
        <v>0</v>
      </c>
      <c r="I59" s="25">
        <v>25</v>
      </c>
      <c r="J59" s="25">
        <f t="shared" si="16"/>
        <v>1004.5</v>
      </c>
      <c r="K59" s="25">
        <f t="shared" si="17"/>
        <v>2485</v>
      </c>
      <c r="L59" s="25">
        <f t="shared" si="18"/>
        <v>402.5</v>
      </c>
      <c r="M59" s="25">
        <f t="shared" si="19"/>
        <v>1064</v>
      </c>
      <c r="N59" s="25">
        <f t="shared" si="20"/>
        <v>2481.5</v>
      </c>
      <c r="O59" s="25">
        <f t="shared" si="21"/>
        <v>7437.5</v>
      </c>
      <c r="P59" s="25">
        <f>I59</f>
        <v>25</v>
      </c>
      <c r="Q59" s="25">
        <f t="shared" si="22"/>
        <v>2093.5</v>
      </c>
      <c r="R59" s="25">
        <f t="shared" si="23"/>
        <v>5369</v>
      </c>
      <c r="S59" s="84">
        <f t="shared" si="24"/>
        <v>32906.5</v>
      </c>
      <c r="U59" s="110"/>
    </row>
    <row r="60" spans="2:21" s="18" customFormat="1" ht="24.95" customHeight="1" x14ac:dyDescent="0.25">
      <c r="B60" s="83">
        <v>40</v>
      </c>
      <c r="C60" s="31" t="s">
        <v>863</v>
      </c>
      <c r="D60" s="24" t="s">
        <v>696</v>
      </c>
      <c r="E60" s="23" t="s">
        <v>18</v>
      </c>
      <c r="F60" s="23" t="s">
        <v>393</v>
      </c>
      <c r="G60" s="25">
        <v>41000</v>
      </c>
      <c r="H60" s="25">
        <v>583.79</v>
      </c>
      <c r="I60" s="25">
        <v>25</v>
      </c>
      <c r="J60" s="25">
        <f t="shared" si="16"/>
        <v>1176.7</v>
      </c>
      <c r="K60" s="25">
        <f t="shared" si="17"/>
        <v>2911</v>
      </c>
      <c r="L60" s="25">
        <f t="shared" si="18"/>
        <v>471.5</v>
      </c>
      <c r="M60" s="25">
        <f t="shared" si="19"/>
        <v>1246.4000000000001</v>
      </c>
      <c r="N60" s="25">
        <f t="shared" si="20"/>
        <v>2906.9</v>
      </c>
      <c r="O60" s="25">
        <f t="shared" si="21"/>
        <v>8712.5</v>
      </c>
      <c r="P60" s="25">
        <f>I60</f>
        <v>25</v>
      </c>
      <c r="Q60" s="25">
        <f t="shared" si="22"/>
        <v>3031.89</v>
      </c>
      <c r="R60" s="25">
        <f t="shared" si="23"/>
        <v>6289.4</v>
      </c>
      <c r="S60" s="84">
        <f t="shared" si="24"/>
        <v>37968.11</v>
      </c>
      <c r="U60" s="110"/>
    </row>
    <row r="61" spans="2:21" s="18" customFormat="1" ht="24.95" customHeight="1" x14ac:dyDescent="0.25">
      <c r="B61" s="88">
        <v>41</v>
      </c>
      <c r="C61" s="31" t="s">
        <v>918</v>
      </c>
      <c r="D61" s="24" t="s">
        <v>30</v>
      </c>
      <c r="E61" s="23" t="s">
        <v>18</v>
      </c>
      <c r="F61" s="23" t="s">
        <v>394</v>
      </c>
      <c r="G61" s="25">
        <v>27000</v>
      </c>
      <c r="H61" s="55">
        <v>0</v>
      </c>
      <c r="I61" s="55">
        <v>25</v>
      </c>
      <c r="J61" s="55">
        <f t="shared" si="16"/>
        <v>774.9</v>
      </c>
      <c r="K61" s="55">
        <f t="shared" si="17"/>
        <v>1917</v>
      </c>
      <c r="L61" s="55">
        <f t="shared" si="18"/>
        <v>310.5</v>
      </c>
      <c r="M61" s="55">
        <f t="shared" si="19"/>
        <v>820.8</v>
      </c>
      <c r="N61" s="55">
        <f t="shared" si="20"/>
        <v>1914.3</v>
      </c>
      <c r="O61" s="55">
        <f t="shared" si="21"/>
        <v>5737.5</v>
      </c>
      <c r="P61" s="55">
        <v>3091</v>
      </c>
      <c r="Q61" s="55">
        <f t="shared" si="22"/>
        <v>4686.7</v>
      </c>
      <c r="R61" s="55">
        <f t="shared" si="23"/>
        <v>4141.8</v>
      </c>
      <c r="S61" s="89">
        <f t="shared" si="24"/>
        <v>22313.3</v>
      </c>
      <c r="U61" s="110"/>
    </row>
    <row r="62" spans="2:21" s="18" customFormat="1" ht="24.95" customHeight="1" x14ac:dyDescent="0.25">
      <c r="B62" s="83">
        <v>42</v>
      </c>
      <c r="C62" s="31" t="s">
        <v>1000</v>
      </c>
      <c r="D62" s="24" t="s">
        <v>495</v>
      </c>
      <c r="E62" s="23" t="s">
        <v>18</v>
      </c>
      <c r="F62" s="23" t="s">
        <v>394</v>
      </c>
      <c r="G62" s="25">
        <v>41000</v>
      </c>
      <c r="H62" s="25">
        <v>583.79</v>
      </c>
      <c r="I62" s="25">
        <v>25</v>
      </c>
      <c r="J62" s="25">
        <f t="shared" si="16"/>
        <v>1176.7</v>
      </c>
      <c r="K62" s="25">
        <f t="shared" si="17"/>
        <v>2911</v>
      </c>
      <c r="L62" s="25">
        <f t="shared" si="18"/>
        <v>471.5</v>
      </c>
      <c r="M62" s="25">
        <f t="shared" si="19"/>
        <v>1246.4000000000001</v>
      </c>
      <c r="N62" s="25">
        <f t="shared" si="20"/>
        <v>2906.9</v>
      </c>
      <c r="O62" s="25">
        <f t="shared" si="21"/>
        <v>8712.5</v>
      </c>
      <c r="P62" s="25">
        <v>25</v>
      </c>
      <c r="Q62" s="25">
        <f t="shared" si="22"/>
        <v>3031.89</v>
      </c>
      <c r="R62" s="25">
        <f t="shared" si="23"/>
        <v>6289.4</v>
      </c>
      <c r="S62" s="25">
        <f t="shared" si="24"/>
        <v>37968.11</v>
      </c>
      <c r="U62" s="110"/>
    </row>
    <row r="63" spans="2:21" s="18" customFormat="1" ht="24.95" customHeight="1" x14ac:dyDescent="0.3">
      <c r="B63" s="90" t="s">
        <v>53</v>
      </c>
      <c r="C63" s="56"/>
      <c r="D63" s="56"/>
      <c r="E63" s="56"/>
      <c r="F63" s="56"/>
      <c r="G63" s="57"/>
      <c r="H63" s="57"/>
      <c r="I63" s="57"/>
      <c r="J63" s="57"/>
      <c r="K63" s="57"/>
      <c r="L63" s="57"/>
      <c r="M63" s="57"/>
      <c r="N63" s="57"/>
      <c r="O63" s="71"/>
      <c r="P63" s="71"/>
      <c r="Q63" s="71"/>
      <c r="R63" s="71"/>
      <c r="S63" s="91"/>
      <c r="U63" s="110"/>
    </row>
    <row r="64" spans="2:21" s="18" customFormat="1" ht="24.95" customHeight="1" x14ac:dyDescent="0.25">
      <c r="B64" s="88">
        <v>43</v>
      </c>
      <c r="C64" s="31" t="s">
        <v>57</v>
      </c>
      <c r="D64" s="24" t="s">
        <v>56</v>
      </c>
      <c r="E64" s="23" t="s">
        <v>18</v>
      </c>
      <c r="F64" s="23" t="s">
        <v>393</v>
      </c>
      <c r="G64" s="25">
        <v>60000</v>
      </c>
      <c r="H64" s="25">
        <v>3486.68</v>
      </c>
      <c r="I64" s="25">
        <v>25</v>
      </c>
      <c r="J64" s="25">
        <v>1722</v>
      </c>
      <c r="K64" s="25">
        <f>G64*7.1%</f>
        <v>4260</v>
      </c>
      <c r="L64" s="25">
        <f>G64*1.15%</f>
        <v>690</v>
      </c>
      <c r="M64" s="25">
        <v>1824</v>
      </c>
      <c r="N64" s="25">
        <f>G64*7.09%</f>
        <v>4254</v>
      </c>
      <c r="O64" s="25">
        <f t="shared" ref="O64:O69" si="25">J64+K64+L64+M64+N64</f>
        <v>12750</v>
      </c>
      <c r="P64" s="25">
        <v>15169.87</v>
      </c>
      <c r="Q64" s="25">
        <f t="shared" ref="Q64:Q71" si="26">H64+J64+M64+P64</f>
        <v>22202.55</v>
      </c>
      <c r="R64" s="25">
        <f t="shared" ref="R64:R69" si="27">K64+L64+N64</f>
        <v>9204</v>
      </c>
      <c r="S64" s="84">
        <f t="shared" ref="S64:S71" si="28">G64-Q64</f>
        <v>37797.449999999997</v>
      </c>
      <c r="U64" s="110"/>
    </row>
    <row r="65" spans="2:21" s="18" customFormat="1" ht="24.95" customHeight="1" x14ac:dyDescent="0.25">
      <c r="B65" s="88">
        <v>44</v>
      </c>
      <c r="C65" s="31" t="s">
        <v>58</v>
      </c>
      <c r="D65" s="24" t="s">
        <v>56</v>
      </c>
      <c r="E65" s="23" t="s">
        <v>18</v>
      </c>
      <c r="F65" s="23" t="s">
        <v>393</v>
      </c>
      <c r="G65" s="25">
        <v>70000</v>
      </c>
      <c r="H65" s="25">
        <v>5368.48</v>
      </c>
      <c r="I65" s="25">
        <v>25</v>
      </c>
      <c r="J65" s="25">
        <v>2009</v>
      </c>
      <c r="K65" s="25">
        <f>G65*7.1%</f>
        <v>4970</v>
      </c>
      <c r="L65" s="25">
        <f>G65*1.15%</f>
        <v>805</v>
      </c>
      <c r="M65" s="25">
        <v>2128</v>
      </c>
      <c r="N65" s="25">
        <f>G65*7.09%</f>
        <v>4963</v>
      </c>
      <c r="O65" s="25">
        <f t="shared" si="25"/>
        <v>14875</v>
      </c>
      <c r="P65" s="25">
        <v>30812.880000000001</v>
      </c>
      <c r="Q65" s="25">
        <f t="shared" si="26"/>
        <v>40318.36</v>
      </c>
      <c r="R65" s="25">
        <f t="shared" si="27"/>
        <v>10738</v>
      </c>
      <c r="S65" s="84">
        <f t="shared" si="28"/>
        <v>29681.64</v>
      </c>
      <c r="U65" s="110"/>
    </row>
    <row r="66" spans="2:21" s="18" customFormat="1" ht="24.95" customHeight="1" x14ac:dyDescent="0.25">
      <c r="B66" s="88">
        <v>45</v>
      </c>
      <c r="C66" s="48" t="s">
        <v>496</v>
      </c>
      <c r="D66" s="46" t="s">
        <v>495</v>
      </c>
      <c r="E66" s="23" t="s">
        <v>18</v>
      </c>
      <c r="F66" s="23" t="s">
        <v>393</v>
      </c>
      <c r="G66" s="25">
        <v>31000</v>
      </c>
      <c r="H66" s="25">
        <v>0</v>
      </c>
      <c r="I66" s="25">
        <v>25</v>
      </c>
      <c r="J66" s="25">
        <f>G66*2.87%</f>
        <v>889.7</v>
      </c>
      <c r="K66" s="25">
        <f>G66*7.1%</f>
        <v>2201</v>
      </c>
      <c r="L66" s="25">
        <f>G66*1.15%</f>
        <v>356.5</v>
      </c>
      <c r="M66" s="25">
        <f>G66*3.04%</f>
        <v>942.4</v>
      </c>
      <c r="N66" s="25">
        <f>G66*7.09%</f>
        <v>2197.9</v>
      </c>
      <c r="O66" s="25">
        <f t="shared" si="25"/>
        <v>6587.5</v>
      </c>
      <c r="P66" s="25">
        <v>25</v>
      </c>
      <c r="Q66" s="25">
        <f t="shared" si="26"/>
        <v>1857.1</v>
      </c>
      <c r="R66" s="25">
        <f t="shared" si="27"/>
        <v>4755.3999999999996</v>
      </c>
      <c r="S66" s="84">
        <f t="shared" si="28"/>
        <v>29142.9</v>
      </c>
      <c r="U66" s="110"/>
    </row>
    <row r="67" spans="2:21" s="18" customFormat="1" ht="24.95" customHeight="1" x14ac:dyDescent="0.25">
      <c r="B67" s="88">
        <v>46</v>
      </c>
      <c r="C67" s="31" t="s">
        <v>741</v>
      </c>
      <c r="D67" s="24" t="s">
        <v>26</v>
      </c>
      <c r="E67" s="23" t="s">
        <v>18</v>
      </c>
      <c r="F67" s="23" t="s">
        <v>393</v>
      </c>
      <c r="G67" s="25">
        <v>41000</v>
      </c>
      <c r="H67" s="25">
        <v>326.47000000000003</v>
      </c>
      <c r="I67" s="25">
        <v>25</v>
      </c>
      <c r="J67" s="25">
        <f>G67*2.87%</f>
        <v>1176.7</v>
      </c>
      <c r="K67" s="25">
        <f>G67*7.1%</f>
        <v>2911</v>
      </c>
      <c r="L67" s="25">
        <f>G67*1.15%</f>
        <v>471.5</v>
      </c>
      <c r="M67" s="25">
        <f>G67*3.04%</f>
        <v>1246.4000000000001</v>
      </c>
      <c r="N67" s="25">
        <f>G67*7.09%</f>
        <v>2906.9</v>
      </c>
      <c r="O67" s="25">
        <f t="shared" si="25"/>
        <v>8712.5</v>
      </c>
      <c r="P67" s="25">
        <v>27951.39</v>
      </c>
      <c r="Q67" s="25">
        <f t="shared" si="26"/>
        <v>30700.959999999999</v>
      </c>
      <c r="R67" s="25">
        <f t="shared" si="27"/>
        <v>6289.4</v>
      </c>
      <c r="S67" s="84">
        <f t="shared" si="28"/>
        <v>10299.040000000001</v>
      </c>
      <c r="U67" s="110"/>
    </row>
    <row r="68" spans="2:21" s="18" customFormat="1" ht="24.95" customHeight="1" x14ac:dyDescent="0.25">
      <c r="B68" s="88">
        <v>47</v>
      </c>
      <c r="C68" s="31" t="s">
        <v>687</v>
      </c>
      <c r="D68" s="24" t="s">
        <v>495</v>
      </c>
      <c r="E68" s="23" t="s">
        <v>18</v>
      </c>
      <c r="F68" s="23" t="s">
        <v>393</v>
      </c>
      <c r="G68" s="25">
        <v>41000</v>
      </c>
      <c r="H68" s="25">
        <v>583.79</v>
      </c>
      <c r="I68" s="25">
        <v>25</v>
      </c>
      <c r="J68" s="25">
        <f>G68*2.87%</f>
        <v>1176.7</v>
      </c>
      <c r="K68" s="25">
        <f>G68*7.1%</f>
        <v>2911</v>
      </c>
      <c r="L68" s="25">
        <f>G68*1.15%</f>
        <v>471.5</v>
      </c>
      <c r="M68" s="25">
        <f>G68*3.04%</f>
        <v>1246.4000000000001</v>
      </c>
      <c r="N68" s="25">
        <f>G68*7.09%</f>
        <v>2906.9</v>
      </c>
      <c r="O68" s="25">
        <f t="shared" si="25"/>
        <v>8712.5</v>
      </c>
      <c r="P68" s="25">
        <v>25</v>
      </c>
      <c r="Q68" s="25">
        <f t="shared" si="26"/>
        <v>3031.89</v>
      </c>
      <c r="R68" s="25">
        <f t="shared" si="27"/>
        <v>6289.4</v>
      </c>
      <c r="S68" s="84">
        <f t="shared" si="28"/>
        <v>37968.11</v>
      </c>
      <c r="U68" s="110"/>
    </row>
    <row r="69" spans="2:21" s="18" customFormat="1" ht="24.95" customHeight="1" x14ac:dyDescent="0.25">
      <c r="B69" s="88">
        <v>48</v>
      </c>
      <c r="C69" s="31" t="s">
        <v>762</v>
      </c>
      <c r="D69" s="24" t="s">
        <v>56</v>
      </c>
      <c r="E69" s="23" t="s">
        <v>18</v>
      </c>
      <c r="F69" s="23" t="s">
        <v>394</v>
      </c>
      <c r="G69" s="25">
        <v>75000</v>
      </c>
      <c r="H69" s="25">
        <v>5966.28</v>
      </c>
      <c r="I69" s="25">
        <v>25</v>
      </c>
      <c r="J69" s="25">
        <v>2152.5</v>
      </c>
      <c r="K69" s="25">
        <v>5325</v>
      </c>
      <c r="L69" s="25">
        <v>862.5</v>
      </c>
      <c r="M69" s="25">
        <f>G69*3.04%</f>
        <v>2280</v>
      </c>
      <c r="N69" s="25">
        <v>5317.5</v>
      </c>
      <c r="O69" s="25">
        <f t="shared" si="25"/>
        <v>15937.5</v>
      </c>
      <c r="P69" s="25">
        <v>1740.46</v>
      </c>
      <c r="Q69" s="25">
        <f t="shared" si="26"/>
        <v>12139.24</v>
      </c>
      <c r="R69" s="25">
        <f t="shared" si="27"/>
        <v>11505</v>
      </c>
      <c r="S69" s="84">
        <f t="shared" si="28"/>
        <v>62860.76</v>
      </c>
      <c r="U69" s="110"/>
    </row>
    <row r="70" spans="2:21" s="18" customFormat="1" ht="24.95" customHeight="1" x14ac:dyDescent="0.25">
      <c r="B70" s="88">
        <v>49</v>
      </c>
      <c r="C70" s="31" t="s">
        <v>167</v>
      </c>
      <c r="D70" s="24" t="s">
        <v>495</v>
      </c>
      <c r="E70" s="23" t="s">
        <v>18</v>
      </c>
      <c r="F70" s="23" t="s">
        <v>393</v>
      </c>
      <c r="G70" s="25">
        <v>34000</v>
      </c>
      <c r="H70" s="25">
        <v>0</v>
      </c>
      <c r="I70" s="25">
        <v>25</v>
      </c>
      <c r="J70" s="25">
        <f>G70*2.87%</f>
        <v>975.8</v>
      </c>
      <c r="K70" s="25">
        <f>G70*7.1%</f>
        <v>2414</v>
      </c>
      <c r="L70" s="25">
        <f>G70*1.15%</f>
        <v>391</v>
      </c>
      <c r="M70" s="25">
        <f>G70*3.04%</f>
        <v>1033.5999999999999</v>
      </c>
      <c r="N70" s="25">
        <f>G70*7.09%</f>
        <v>2410.6</v>
      </c>
      <c r="O70" s="25">
        <f>J70+K70+L70+M70+N70</f>
        <v>7225</v>
      </c>
      <c r="P70" s="25">
        <f>I70</f>
        <v>25</v>
      </c>
      <c r="Q70" s="25">
        <f t="shared" si="26"/>
        <v>2034.4</v>
      </c>
      <c r="R70" s="25">
        <f>K70+L70+N70</f>
        <v>5215.6000000000004</v>
      </c>
      <c r="S70" s="84">
        <f t="shared" si="28"/>
        <v>31965.599999999999</v>
      </c>
      <c r="U70" s="110"/>
    </row>
    <row r="71" spans="2:21" s="18" customFormat="1" ht="24.95" customHeight="1" x14ac:dyDescent="0.25">
      <c r="B71" s="88">
        <v>50</v>
      </c>
      <c r="C71" s="12" t="s">
        <v>343</v>
      </c>
      <c r="D71" s="15" t="s">
        <v>28</v>
      </c>
      <c r="E71" s="16" t="s">
        <v>18</v>
      </c>
      <c r="F71" s="16" t="s">
        <v>394</v>
      </c>
      <c r="G71" s="19">
        <v>35000</v>
      </c>
      <c r="H71" s="19">
        <v>0</v>
      </c>
      <c r="I71" s="19">
        <v>25</v>
      </c>
      <c r="J71" s="19">
        <v>1004.5</v>
      </c>
      <c r="K71" s="25">
        <f>G71*7.1%</f>
        <v>2485</v>
      </c>
      <c r="L71" s="25">
        <f>G71*1.15%</f>
        <v>402.5</v>
      </c>
      <c r="M71" s="19">
        <v>1064</v>
      </c>
      <c r="N71" s="25">
        <f>G71*7.09%</f>
        <v>2481.5</v>
      </c>
      <c r="O71" s="19">
        <f>J71+K71+L71+M71+N71</f>
        <v>7437.5</v>
      </c>
      <c r="P71" s="19">
        <v>24030.65</v>
      </c>
      <c r="Q71" s="19">
        <f t="shared" si="26"/>
        <v>26099.15</v>
      </c>
      <c r="R71" s="19">
        <f>K71+L71+N71</f>
        <v>5369</v>
      </c>
      <c r="S71" s="87">
        <f t="shared" si="28"/>
        <v>8900.85</v>
      </c>
      <c r="U71" s="110"/>
    </row>
    <row r="72" spans="2:21" s="18" customFormat="1" ht="24.95" customHeight="1" x14ac:dyDescent="0.3">
      <c r="B72" s="85" t="s">
        <v>60</v>
      </c>
      <c r="C72" s="21"/>
      <c r="D72" s="21"/>
      <c r="E72" s="21"/>
      <c r="F72" s="21"/>
      <c r="G72" s="22"/>
      <c r="H72" s="22"/>
      <c r="I72" s="22"/>
      <c r="J72" s="22"/>
      <c r="K72" s="22"/>
      <c r="L72" s="22"/>
      <c r="M72" s="22"/>
      <c r="N72" s="22"/>
      <c r="O72" s="30"/>
      <c r="P72" s="30"/>
      <c r="Q72" s="30"/>
      <c r="R72" s="30"/>
      <c r="S72" s="86"/>
      <c r="U72" s="110"/>
    </row>
    <row r="73" spans="2:21" s="18" customFormat="1" ht="24.95" customHeight="1" x14ac:dyDescent="0.25">
      <c r="B73" s="83">
        <v>51</v>
      </c>
      <c r="C73" s="31" t="s">
        <v>465</v>
      </c>
      <c r="D73" s="24" t="s">
        <v>261</v>
      </c>
      <c r="E73" s="23" t="s">
        <v>18</v>
      </c>
      <c r="F73" s="23" t="s">
        <v>394</v>
      </c>
      <c r="G73" s="25">
        <v>50000</v>
      </c>
      <c r="H73" s="25">
        <v>1339.36</v>
      </c>
      <c r="I73" s="25">
        <v>25</v>
      </c>
      <c r="J73" s="25">
        <f>G73*2.87%</f>
        <v>1435</v>
      </c>
      <c r="K73" s="25">
        <f>G73*7.1%</f>
        <v>3550</v>
      </c>
      <c r="L73" s="19">
        <v>575</v>
      </c>
      <c r="M73" s="25">
        <f>G73*3.04%</f>
        <v>1520</v>
      </c>
      <c r="N73" s="25">
        <f>G73*7.09%</f>
        <v>3545</v>
      </c>
      <c r="O73" s="25">
        <f>J73+K73+L73+M73+N73</f>
        <v>10625</v>
      </c>
      <c r="P73" s="25">
        <v>34717.94</v>
      </c>
      <c r="Q73" s="25">
        <f>H73+J73+M73+P73</f>
        <v>39012.300000000003</v>
      </c>
      <c r="R73" s="25">
        <f>K73+L73+N73</f>
        <v>7670</v>
      </c>
      <c r="S73" s="84">
        <f>G73-Q73</f>
        <v>10987.7</v>
      </c>
      <c r="U73" s="110"/>
    </row>
    <row r="74" spans="2:21" s="18" customFormat="1" ht="24.95" customHeight="1" x14ac:dyDescent="0.25">
      <c r="B74" s="92">
        <v>52</v>
      </c>
      <c r="C74" s="31" t="s">
        <v>682</v>
      </c>
      <c r="D74" s="24" t="s">
        <v>495</v>
      </c>
      <c r="E74" s="23" t="s">
        <v>18</v>
      </c>
      <c r="F74" s="23" t="s">
        <v>394</v>
      </c>
      <c r="G74" s="25">
        <v>35000</v>
      </c>
      <c r="H74" s="25">
        <v>0</v>
      </c>
      <c r="I74" s="25">
        <v>25</v>
      </c>
      <c r="J74" s="25">
        <f>G74*2.87%</f>
        <v>1004.5</v>
      </c>
      <c r="K74" s="25">
        <f>G74*7.1%</f>
        <v>2485</v>
      </c>
      <c r="L74" s="25">
        <f>G74*1.15%</f>
        <v>402.5</v>
      </c>
      <c r="M74" s="25">
        <f>G74*3.04%</f>
        <v>1064</v>
      </c>
      <c r="N74" s="25">
        <f>G74*7.09%</f>
        <v>2481.5</v>
      </c>
      <c r="O74" s="25">
        <f>J74+K74+L74+M74+N74</f>
        <v>7437.5</v>
      </c>
      <c r="P74" s="25">
        <v>25</v>
      </c>
      <c r="Q74" s="25">
        <f>H74+J74+M74+P74</f>
        <v>2093.5</v>
      </c>
      <c r="R74" s="25">
        <f>K74+L74+N74</f>
        <v>5369</v>
      </c>
      <c r="S74" s="84">
        <f>G74-Q74</f>
        <v>32906.5</v>
      </c>
      <c r="U74" s="110"/>
    </row>
    <row r="75" spans="2:21" s="18" customFormat="1" ht="24.95" customHeight="1" x14ac:dyDescent="0.3">
      <c r="B75" s="93" t="s">
        <v>520</v>
      </c>
      <c r="C75" s="21"/>
      <c r="D75" s="21"/>
      <c r="E75" s="21"/>
      <c r="F75" s="21"/>
      <c r="G75" s="22"/>
      <c r="H75" s="22"/>
      <c r="I75" s="22"/>
      <c r="J75" s="22"/>
      <c r="K75" s="22"/>
      <c r="L75" s="22"/>
      <c r="M75" s="22"/>
      <c r="N75" s="22"/>
      <c r="O75" s="30"/>
      <c r="P75" s="30"/>
      <c r="Q75" s="30"/>
      <c r="R75" s="30"/>
      <c r="S75" s="86"/>
      <c r="U75" s="110"/>
    </row>
    <row r="76" spans="2:21" s="18" customFormat="1" ht="24.95" customHeight="1" x14ac:dyDescent="0.25">
      <c r="B76" s="88">
        <v>53</v>
      </c>
      <c r="C76" s="31" t="s">
        <v>74</v>
      </c>
      <c r="D76" s="24" t="s">
        <v>32</v>
      </c>
      <c r="E76" s="23" t="s">
        <v>18</v>
      </c>
      <c r="F76" s="23" t="s">
        <v>394</v>
      </c>
      <c r="G76" s="25">
        <v>70000</v>
      </c>
      <c r="H76" s="25">
        <v>5368.48</v>
      </c>
      <c r="I76" s="25">
        <v>25</v>
      </c>
      <c r="J76" s="25">
        <f>G76*2.87%</f>
        <v>2009</v>
      </c>
      <c r="K76" s="25">
        <f>G76*7.1%</f>
        <v>4970</v>
      </c>
      <c r="L76" s="25">
        <f>G76*1.15%</f>
        <v>805</v>
      </c>
      <c r="M76" s="25">
        <f>G76*3.04%</f>
        <v>2128</v>
      </c>
      <c r="N76" s="25">
        <f>G76*7.09%</f>
        <v>4963</v>
      </c>
      <c r="O76" s="25">
        <f t="shared" ref="O76:O80" si="29">J76+K76+L76+M76+N76</f>
        <v>14875</v>
      </c>
      <c r="P76" s="25">
        <v>36745.89</v>
      </c>
      <c r="Q76" s="25">
        <f>H76+J76+M76+P76</f>
        <v>46251.37</v>
      </c>
      <c r="R76" s="25">
        <f t="shared" ref="R76:R80" si="30">K76+L76+N76</f>
        <v>10738</v>
      </c>
      <c r="S76" s="84">
        <f>G76-Q76</f>
        <v>23748.63</v>
      </c>
      <c r="U76" s="110"/>
    </row>
    <row r="77" spans="2:21" s="18" customFormat="1" ht="24.95" customHeight="1" x14ac:dyDescent="0.25">
      <c r="B77" s="88">
        <v>54</v>
      </c>
      <c r="C77" s="31" t="s">
        <v>455</v>
      </c>
      <c r="D77" s="24" t="s">
        <v>26</v>
      </c>
      <c r="E77" s="23" t="s">
        <v>18</v>
      </c>
      <c r="F77" s="23" t="s">
        <v>394</v>
      </c>
      <c r="G77" s="25">
        <v>38000</v>
      </c>
      <c r="H77" s="25">
        <v>160.38</v>
      </c>
      <c r="I77" s="25">
        <v>25</v>
      </c>
      <c r="J77" s="25">
        <f>G77*2.87%</f>
        <v>1090.5999999999999</v>
      </c>
      <c r="K77" s="25">
        <f>G77*7.1%</f>
        <v>2698</v>
      </c>
      <c r="L77" s="25">
        <f>G77*1.15%</f>
        <v>437</v>
      </c>
      <c r="M77" s="25">
        <f>G77*3.04%</f>
        <v>1155.2</v>
      </c>
      <c r="N77" s="25">
        <f>G77*7.09%</f>
        <v>2694.2</v>
      </c>
      <c r="O77" s="25">
        <f t="shared" si="29"/>
        <v>8075</v>
      </c>
      <c r="P77" s="25">
        <v>7011</v>
      </c>
      <c r="Q77" s="25">
        <f>H77+J77+M77+P77</f>
        <v>9417.18</v>
      </c>
      <c r="R77" s="25">
        <f t="shared" si="30"/>
        <v>5829.2</v>
      </c>
      <c r="S77" s="84">
        <f>G77-Q77</f>
        <v>28582.82</v>
      </c>
      <c r="U77" s="110"/>
    </row>
    <row r="78" spans="2:21" s="40" customFormat="1" ht="24.95" customHeight="1" x14ac:dyDescent="0.25">
      <c r="B78" s="88">
        <v>55</v>
      </c>
      <c r="C78" s="31" t="s">
        <v>401</v>
      </c>
      <c r="D78" s="24" t="s">
        <v>26</v>
      </c>
      <c r="E78" s="23" t="s">
        <v>18</v>
      </c>
      <c r="F78" s="23" t="s">
        <v>393</v>
      </c>
      <c r="G78" s="25">
        <v>41000</v>
      </c>
      <c r="H78" s="25">
        <v>583.79</v>
      </c>
      <c r="I78" s="25">
        <v>25</v>
      </c>
      <c r="J78" s="25">
        <f>G78*2.87%</f>
        <v>1176.7</v>
      </c>
      <c r="K78" s="25">
        <f>G78*7.1%</f>
        <v>2911</v>
      </c>
      <c r="L78" s="25">
        <f>G78*1.15%</f>
        <v>471.5</v>
      </c>
      <c r="M78" s="25">
        <f>G78*3.04%</f>
        <v>1246.4000000000001</v>
      </c>
      <c r="N78" s="25">
        <f>G78*7.09%</f>
        <v>2906.9</v>
      </c>
      <c r="O78" s="25">
        <f t="shared" si="29"/>
        <v>8712.5</v>
      </c>
      <c r="P78" s="25">
        <v>9943</v>
      </c>
      <c r="Q78" s="25">
        <f>H78+J78+M78+P78</f>
        <v>12949.89</v>
      </c>
      <c r="R78" s="25">
        <f t="shared" si="30"/>
        <v>6289.4</v>
      </c>
      <c r="S78" s="84">
        <f>G78-Q78</f>
        <v>28050.11</v>
      </c>
      <c r="T78" s="18"/>
      <c r="U78" s="110"/>
    </row>
    <row r="79" spans="2:21" s="40" customFormat="1" ht="24.95" customHeight="1" x14ac:dyDescent="0.25">
      <c r="B79" s="88">
        <v>56</v>
      </c>
      <c r="C79" s="31" t="s">
        <v>688</v>
      </c>
      <c r="D79" s="24" t="s">
        <v>495</v>
      </c>
      <c r="E79" s="23" t="s">
        <v>18</v>
      </c>
      <c r="F79" s="23" t="s">
        <v>393</v>
      </c>
      <c r="G79" s="25">
        <v>35000</v>
      </c>
      <c r="H79" s="25">
        <v>0</v>
      </c>
      <c r="I79" s="25">
        <v>25</v>
      </c>
      <c r="J79" s="25">
        <f>G79*2.87%</f>
        <v>1004.5</v>
      </c>
      <c r="K79" s="25">
        <f>G79*7.1%</f>
        <v>2485</v>
      </c>
      <c r="L79" s="25">
        <f>G79*1.15%</f>
        <v>402.5</v>
      </c>
      <c r="M79" s="25">
        <f>G79*3.04%</f>
        <v>1064</v>
      </c>
      <c r="N79" s="25">
        <f>G79*7.09%</f>
        <v>2481.5</v>
      </c>
      <c r="O79" s="25">
        <f t="shared" si="29"/>
        <v>7437.5</v>
      </c>
      <c r="P79" s="25">
        <v>25</v>
      </c>
      <c r="Q79" s="25">
        <f>H79+J79+M79+P79</f>
        <v>2093.5</v>
      </c>
      <c r="R79" s="25">
        <f t="shared" si="30"/>
        <v>5369</v>
      </c>
      <c r="S79" s="84">
        <f>G79-Q79</f>
        <v>32906.5</v>
      </c>
      <c r="T79" s="18"/>
      <c r="U79" s="110"/>
    </row>
    <row r="80" spans="2:21" s="40" customFormat="1" ht="24.95" customHeight="1" x14ac:dyDescent="0.25">
      <c r="B80" s="88">
        <v>57</v>
      </c>
      <c r="C80" s="109" t="s">
        <v>991</v>
      </c>
      <c r="D80" s="24" t="s">
        <v>495</v>
      </c>
      <c r="E80" s="37" t="s">
        <v>18</v>
      </c>
      <c r="F80" s="37" t="s">
        <v>394</v>
      </c>
      <c r="G80" s="25">
        <v>41000</v>
      </c>
      <c r="H80" s="25">
        <v>583.79</v>
      </c>
      <c r="I80" s="35">
        <v>25</v>
      </c>
      <c r="J80" s="25">
        <f>G80*2.87%</f>
        <v>1176.7</v>
      </c>
      <c r="K80" s="35">
        <f>G80*7.1%</f>
        <v>2911</v>
      </c>
      <c r="L80" s="35">
        <f>G80*1.15%</f>
        <v>471.5</v>
      </c>
      <c r="M80" s="25">
        <f>G80*3.04%</f>
        <v>1246.4000000000001</v>
      </c>
      <c r="N80" s="35">
        <f>G80*7.09%</f>
        <v>2906.9</v>
      </c>
      <c r="O80" s="35">
        <f t="shared" si="29"/>
        <v>8712.5</v>
      </c>
      <c r="P80" s="25">
        <v>25</v>
      </c>
      <c r="Q80" s="35">
        <f>H80+J80+M80+P80</f>
        <v>3031.89</v>
      </c>
      <c r="R80" s="35">
        <f t="shared" si="30"/>
        <v>6289.4</v>
      </c>
      <c r="S80" s="94">
        <f>G80-Q80</f>
        <v>37968.11</v>
      </c>
      <c r="T80" s="18"/>
      <c r="U80" s="110"/>
    </row>
    <row r="81" spans="2:21" s="41" customFormat="1" ht="24.95" customHeight="1" x14ac:dyDescent="0.3">
      <c r="B81" s="85" t="s">
        <v>504</v>
      </c>
      <c r="C81" s="21"/>
      <c r="D81" s="21"/>
      <c r="E81" s="21"/>
      <c r="F81" s="21"/>
      <c r="G81" s="22"/>
      <c r="H81" s="22"/>
      <c r="I81" s="22"/>
      <c r="J81" s="22"/>
      <c r="K81" s="22"/>
      <c r="L81" s="22"/>
      <c r="M81" s="22"/>
      <c r="N81" s="22"/>
      <c r="O81" s="30"/>
      <c r="P81" s="30"/>
      <c r="Q81" s="30"/>
      <c r="R81" s="30"/>
      <c r="S81" s="86"/>
      <c r="T81" s="18"/>
      <c r="U81" s="110"/>
    </row>
    <row r="82" spans="2:21" s="41" customFormat="1" ht="24.95" customHeight="1" x14ac:dyDescent="0.25">
      <c r="B82" s="88">
        <v>58</v>
      </c>
      <c r="C82" s="31" t="s">
        <v>479</v>
      </c>
      <c r="D82" s="24" t="s">
        <v>179</v>
      </c>
      <c r="E82" s="23" t="s">
        <v>18</v>
      </c>
      <c r="F82" s="23" t="s">
        <v>394</v>
      </c>
      <c r="G82" s="25">
        <v>55000</v>
      </c>
      <c r="H82" s="25">
        <v>2559.6799999999998</v>
      </c>
      <c r="I82" s="25">
        <v>25</v>
      </c>
      <c r="J82" s="25">
        <f>G82*2.87%</f>
        <v>1578.5</v>
      </c>
      <c r="K82" s="25">
        <f>G82*7.1%</f>
        <v>3905</v>
      </c>
      <c r="L82" s="19">
        <v>632.5</v>
      </c>
      <c r="M82" s="25">
        <f>G82*3.04%</f>
        <v>1672</v>
      </c>
      <c r="N82" s="25">
        <f>G82*7.09%</f>
        <v>3899.5</v>
      </c>
      <c r="O82" s="25">
        <f>J82+K82+L82+M82+N82</f>
        <v>11687.5</v>
      </c>
      <c r="P82" s="25">
        <v>22571.5</v>
      </c>
      <c r="Q82" s="25">
        <f>H82+J82+M82+P82</f>
        <v>28381.68</v>
      </c>
      <c r="R82" s="25">
        <f>K82+L82+N82</f>
        <v>8437</v>
      </c>
      <c r="S82" s="84">
        <f>G82-Q82</f>
        <v>26618.32</v>
      </c>
      <c r="T82" s="18"/>
      <c r="U82" s="110"/>
    </row>
    <row r="83" spans="2:21" s="41" customFormat="1" ht="24.95" customHeight="1" x14ac:dyDescent="0.3">
      <c r="B83" s="93" t="s">
        <v>521</v>
      </c>
      <c r="C83" s="21"/>
      <c r="D83" s="21"/>
      <c r="E83" s="21"/>
      <c r="F83" s="21"/>
      <c r="G83" s="22"/>
      <c r="H83" s="22"/>
      <c r="I83" s="22"/>
      <c r="J83" s="22"/>
      <c r="K83" s="22"/>
      <c r="L83" s="22"/>
      <c r="M83" s="22"/>
      <c r="N83" s="22"/>
      <c r="O83" s="30"/>
      <c r="P83" s="30"/>
      <c r="Q83" s="30"/>
      <c r="R83" s="30"/>
      <c r="S83" s="86"/>
      <c r="T83" s="18"/>
      <c r="U83" s="110"/>
    </row>
    <row r="84" spans="2:21" s="18" customFormat="1" ht="24.95" customHeight="1" x14ac:dyDescent="0.25">
      <c r="B84" s="88">
        <v>59</v>
      </c>
      <c r="C84" s="31" t="s">
        <v>460</v>
      </c>
      <c r="D84" s="24" t="s">
        <v>21</v>
      </c>
      <c r="E84" s="23" t="s">
        <v>18</v>
      </c>
      <c r="F84" s="23" t="s">
        <v>394</v>
      </c>
      <c r="G84" s="25">
        <v>80000</v>
      </c>
      <c r="H84" s="25">
        <v>7400.87</v>
      </c>
      <c r="I84" s="25">
        <v>25</v>
      </c>
      <c r="J84" s="25">
        <f>G84*2.87%</f>
        <v>2296</v>
      </c>
      <c r="K84" s="25">
        <f>G84*7.1%</f>
        <v>5680</v>
      </c>
      <c r="L84" s="19">
        <v>890.22</v>
      </c>
      <c r="M84" s="25">
        <f>G84*3.04%</f>
        <v>2432</v>
      </c>
      <c r="N84" s="25">
        <f>G84*7.09%</f>
        <v>5672</v>
      </c>
      <c r="O84" s="25">
        <f>J84+K84+L84+M84+N84</f>
        <v>16970.22</v>
      </c>
      <c r="P84" s="25">
        <v>34276.17</v>
      </c>
      <c r="Q84" s="25">
        <f>H84+J84+M84+P84</f>
        <v>46405.04</v>
      </c>
      <c r="R84" s="25">
        <f>K84+L84+N84</f>
        <v>12242.22</v>
      </c>
      <c r="S84" s="84">
        <f>G84-Q84</f>
        <v>33594.959999999999</v>
      </c>
      <c r="U84" s="110"/>
    </row>
    <row r="85" spans="2:21" s="18" customFormat="1" ht="24.95" customHeight="1" x14ac:dyDescent="0.25">
      <c r="B85" s="83">
        <v>60</v>
      </c>
      <c r="C85" s="31" t="s">
        <v>969</v>
      </c>
      <c r="D85" s="24" t="s">
        <v>26</v>
      </c>
      <c r="E85" s="23" t="s">
        <v>18</v>
      </c>
      <c r="F85" s="23" t="s">
        <v>394</v>
      </c>
      <c r="G85" s="25">
        <v>41000</v>
      </c>
      <c r="H85" s="25">
        <v>583.79</v>
      </c>
      <c r="I85" s="25">
        <v>25</v>
      </c>
      <c r="J85" s="25">
        <f>G85*2.87%</f>
        <v>1176.7</v>
      </c>
      <c r="K85" s="25">
        <f>G85*7.1%</f>
        <v>2911</v>
      </c>
      <c r="L85" s="25">
        <f>G85*1.15%</f>
        <v>471.5</v>
      </c>
      <c r="M85" s="25">
        <f>G85*3.04%</f>
        <v>1246.4000000000001</v>
      </c>
      <c r="N85" s="25">
        <f>G85*7.09%</f>
        <v>2906.9</v>
      </c>
      <c r="O85" s="25">
        <f>J85+K85+L85+M85+N85</f>
        <v>8712.5</v>
      </c>
      <c r="P85" s="25">
        <v>25</v>
      </c>
      <c r="Q85" s="25">
        <f>H85+J85+M85+P85</f>
        <v>3031.89</v>
      </c>
      <c r="R85" s="25">
        <f>K85+L85+N85</f>
        <v>6289.4</v>
      </c>
      <c r="S85" s="84">
        <f>G85-Q85</f>
        <v>37968.11</v>
      </c>
      <c r="U85" s="110"/>
    </row>
    <row r="86" spans="2:21" s="7" customFormat="1" ht="24.95" customHeight="1" x14ac:dyDescent="0.3">
      <c r="B86" s="93" t="s">
        <v>522</v>
      </c>
      <c r="C86" s="21"/>
      <c r="D86" s="21"/>
      <c r="E86" s="21"/>
      <c r="F86" s="21"/>
      <c r="G86" s="22"/>
      <c r="H86" s="22"/>
      <c r="I86" s="22"/>
      <c r="J86" s="22"/>
      <c r="K86" s="22"/>
      <c r="L86" s="22"/>
      <c r="M86" s="22"/>
      <c r="N86" s="22"/>
      <c r="O86" s="30"/>
      <c r="P86" s="30"/>
      <c r="Q86" s="30"/>
      <c r="R86" s="30"/>
      <c r="S86" s="86"/>
      <c r="T86" s="18"/>
      <c r="U86" s="110"/>
    </row>
    <row r="87" spans="2:21" s="7" customFormat="1" ht="24.95" customHeight="1" x14ac:dyDescent="0.25">
      <c r="B87" s="83">
        <v>61</v>
      </c>
      <c r="C87" s="12" t="s">
        <v>64</v>
      </c>
      <c r="D87" s="15" t="s">
        <v>63</v>
      </c>
      <c r="E87" s="16" t="s">
        <v>18</v>
      </c>
      <c r="F87" s="16" t="s">
        <v>394</v>
      </c>
      <c r="G87" s="25">
        <v>78000</v>
      </c>
      <c r="H87" s="25">
        <v>6187.73</v>
      </c>
      <c r="I87" s="25">
        <v>25</v>
      </c>
      <c r="J87" s="25">
        <f>G87*2.87%</f>
        <v>2238.6</v>
      </c>
      <c r="K87" s="25">
        <f>G87*7.1%</f>
        <v>5538</v>
      </c>
      <c r="L87" s="19">
        <v>890.22</v>
      </c>
      <c r="M87" s="25">
        <f>G87*3.04%</f>
        <v>2371.1999999999998</v>
      </c>
      <c r="N87" s="25">
        <f>G87*7.09%</f>
        <v>5530.2</v>
      </c>
      <c r="O87" s="25">
        <f>J87+K87+L87+M87+N87</f>
        <v>16568.22</v>
      </c>
      <c r="P87" s="25">
        <v>3455.92</v>
      </c>
      <c r="Q87" s="25">
        <f>H87+J87+M87+P87</f>
        <v>14253.45</v>
      </c>
      <c r="R87" s="25">
        <f>K87+L87+N87</f>
        <v>11958.42</v>
      </c>
      <c r="S87" s="84">
        <f>G87-Q87</f>
        <v>63746.55</v>
      </c>
      <c r="T87" s="18"/>
      <c r="U87" s="110"/>
    </row>
    <row r="88" spans="2:21" s="7" customFormat="1" ht="24.95" customHeight="1" x14ac:dyDescent="0.25">
      <c r="B88" s="83">
        <v>62</v>
      </c>
      <c r="C88" s="31" t="s">
        <v>456</v>
      </c>
      <c r="D88" s="24" t="s">
        <v>26</v>
      </c>
      <c r="E88" s="23" t="s">
        <v>18</v>
      </c>
      <c r="F88" s="23" t="s">
        <v>394</v>
      </c>
      <c r="G88" s="25">
        <v>41000</v>
      </c>
      <c r="H88" s="25">
        <v>583.79</v>
      </c>
      <c r="I88" s="25">
        <v>25</v>
      </c>
      <c r="J88" s="25">
        <v>1176.7</v>
      </c>
      <c r="K88" s="25">
        <f>G88*7.1%</f>
        <v>2911</v>
      </c>
      <c r="L88" s="25">
        <f>G88*1.15%</f>
        <v>471.5</v>
      </c>
      <c r="M88" s="25">
        <v>1246.4000000000001</v>
      </c>
      <c r="N88" s="25">
        <f>G88*7.09%</f>
        <v>2906.9</v>
      </c>
      <c r="O88" s="25">
        <f>J88+K88+L88+M88+N88</f>
        <v>8712.5</v>
      </c>
      <c r="P88" s="25">
        <v>25</v>
      </c>
      <c r="Q88" s="25">
        <f>H88+J88+M88+P88</f>
        <v>3031.89</v>
      </c>
      <c r="R88" s="25">
        <f>K88+L88+N88</f>
        <v>6289.4</v>
      </c>
      <c r="S88" s="84">
        <f>G88-Q88</f>
        <v>37968.11</v>
      </c>
      <c r="T88" s="18"/>
      <c r="U88" s="110"/>
    </row>
    <row r="89" spans="2:21" s="7" customFormat="1" ht="24.95" customHeight="1" x14ac:dyDescent="0.25">
      <c r="B89" s="83">
        <v>63</v>
      </c>
      <c r="C89" s="31" t="s">
        <v>65</v>
      </c>
      <c r="D89" s="24" t="s">
        <v>26</v>
      </c>
      <c r="E89" s="23" t="s">
        <v>18</v>
      </c>
      <c r="F89" s="23" t="s">
        <v>394</v>
      </c>
      <c r="G89" s="25">
        <v>41000</v>
      </c>
      <c r="H89" s="25">
        <v>583.79</v>
      </c>
      <c r="I89" s="25">
        <v>25</v>
      </c>
      <c r="J89" s="25">
        <v>1176.7</v>
      </c>
      <c r="K89" s="25">
        <f>G89*7.1%</f>
        <v>2911</v>
      </c>
      <c r="L89" s="25">
        <f>G89*1.15%</f>
        <v>471.5</v>
      </c>
      <c r="M89" s="25">
        <v>1246.4000000000001</v>
      </c>
      <c r="N89" s="25">
        <f>G89*7.09%</f>
        <v>2906.9</v>
      </c>
      <c r="O89" s="25">
        <f>J89+K89+L89+M89+N89</f>
        <v>8712.5</v>
      </c>
      <c r="P89" s="25">
        <v>13922.43</v>
      </c>
      <c r="Q89" s="25">
        <f>H89+J89+M89+P89</f>
        <v>16929.32</v>
      </c>
      <c r="R89" s="25">
        <f>K89+L89+N89</f>
        <v>6289.4</v>
      </c>
      <c r="S89" s="84">
        <f>G89-Q89</f>
        <v>24070.68</v>
      </c>
      <c r="T89" s="18"/>
      <c r="U89" s="110"/>
    </row>
    <row r="90" spans="2:21" s="13" customFormat="1" ht="24.95" customHeight="1" x14ac:dyDescent="0.3">
      <c r="B90" s="85" t="s">
        <v>505</v>
      </c>
      <c r="C90" s="21"/>
      <c r="D90" s="21"/>
      <c r="E90" s="21"/>
      <c r="F90" s="21"/>
      <c r="G90" s="22"/>
      <c r="H90" s="22"/>
      <c r="I90" s="22"/>
      <c r="J90" s="22"/>
      <c r="K90" s="22"/>
      <c r="L90" s="22"/>
      <c r="M90" s="22"/>
      <c r="N90" s="22"/>
      <c r="O90" s="30"/>
      <c r="P90" s="30"/>
      <c r="Q90" s="30"/>
      <c r="R90" s="30"/>
      <c r="S90" s="86"/>
      <c r="T90" s="18"/>
      <c r="U90" s="110"/>
    </row>
    <row r="91" spans="2:21" s="7" customFormat="1" ht="24.95" customHeight="1" x14ac:dyDescent="0.25">
      <c r="B91" s="83">
        <v>64</v>
      </c>
      <c r="C91" s="12" t="s">
        <v>740</v>
      </c>
      <c r="D91" s="15" t="s">
        <v>695</v>
      </c>
      <c r="E91" s="16" t="s">
        <v>18</v>
      </c>
      <c r="F91" s="16" t="s">
        <v>394</v>
      </c>
      <c r="G91" s="19">
        <v>135000</v>
      </c>
      <c r="H91" s="19">
        <v>20338.240000000002</v>
      </c>
      <c r="I91" s="25">
        <v>25</v>
      </c>
      <c r="J91" s="25">
        <f>G91*2.87%</f>
        <v>3874.5</v>
      </c>
      <c r="K91" s="25">
        <f>G91*7.1%</f>
        <v>9585</v>
      </c>
      <c r="L91" s="19">
        <v>890.22</v>
      </c>
      <c r="M91" s="25">
        <f>G91*3.04%</f>
        <v>4104</v>
      </c>
      <c r="N91" s="25">
        <f>G91*7.09%</f>
        <v>9571.5</v>
      </c>
      <c r="O91" s="25">
        <f>J91+K91+L91+M91+N91</f>
        <v>28025.22</v>
      </c>
      <c r="P91" s="25">
        <v>125</v>
      </c>
      <c r="Q91" s="25">
        <f>H91+J91+M91+P91</f>
        <v>28441.74</v>
      </c>
      <c r="R91" s="25">
        <f>K91+L91+N91</f>
        <v>20046.72</v>
      </c>
      <c r="S91" s="84">
        <f>G91-Q91</f>
        <v>106558.26</v>
      </c>
      <c r="T91" s="18"/>
      <c r="U91" s="110"/>
    </row>
    <row r="92" spans="2:21" s="7" customFormat="1" ht="24.95" customHeight="1" x14ac:dyDescent="0.25">
      <c r="B92" s="83">
        <v>65</v>
      </c>
      <c r="C92" s="12" t="s">
        <v>66</v>
      </c>
      <c r="D92" s="15" t="s">
        <v>67</v>
      </c>
      <c r="E92" s="16" t="s">
        <v>18</v>
      </c>
      <c r="F92" s="16" t="s">
        <v>394</v>
      </c>
      <c r="G92" s="19">
        <v>41000</v>
      </c>
      <c r="H92" s="19">
        <v>583.79</v>
      </c>
      <c r="I92" s="19">
        <v>25</v>
      </c>
      <c r="J92" s="19">
        <v>1176.7</v>
      </c>
      <c r="K92" s="25">
        <f>G92*7.1%</f>
        <v>2911</v>
      </c>
      <c r="L92" s="25">
        <f>G92*1.15%</f>
        <v>471.5</v>
      </c>
      <c r="M92" s="19">
        <v>1246.4000000000001</v>
      </c>
      <c r="N92" s="25">
        <f>G92*7.09%</f>
        <v>2906.9</v>
      </c>
      <c r="O92" s="19">
        <f>J92+K92+L92+M92+N92</f>
        <v>8712.5</v>
      </c>
      <c r="P92" s="19">
        <f>I92</f>
        <v>25</v>
      </c>
      <c r="Q92" s="19">
        <f>H92+J92+M92+P92</f>
        <v>3031.89</v>
      </c>
      <c r="R92" s="19">
        <f>K92+L92+N92</f>
        <v>6289.4</v>
      </c>
      <c r="S92" s="87">
        <f>G92-Q92</f>
        <v>37968.11</v>
      </c>
      <c r="T92" s="18"/>
      <c r="U92" s="110"/>
    </row>
    <row r="93" spans="2:21" s="7" customFormat="1" ht="24.95" customHeight="1" x14ac:dyDescent="0.25">
      <c r="B93" s="83">
        <v>66</v>
      </c>
      <c r="C93" s="12" t="s">
        <v>69</v>
      </c>
      <c r="D93" s="15" t="s">
        <v>24</v>
      </c>
      <c r="E93" s="16" t="s">
        <v>18</v>
      </c>
      <c r="F93" s="16" t="s">
        <v>394</v>
      </c>
      <c r="G93" s="19">
        <v>41000</v>
      </c>
      <c r="H93" s="19">
        <v>583.79</v>
      </c>
      <c r="I93" s="19">
        <v>25</v>
      </c>
      <c r="J93" s="19">
        <v>1176.7</v>
      </c>
      <c r="K93" s="25">
        <f>G93*7.1%</f>
        <v>2911</v>
      </c>
      <c r="L93" s="25">
        <f>G93*1.15%</f>
        <v>471.5</v>
      </c>
      <c r="M93" s="19">
        <v>1246.4000000000001</v>
      </c>
      <c r="N93" s="25">
        <f>G93*7.09%</f>
        <v>2906.9</v>
      </c>
      <c r="O93" s="19">
        <f>J93+K93+L93+M93+N93</f>
        <v>8712.5</v>
      </c>
      <c r="P93" s="19">
        <v>25</v>
      </c>
      <c r="Q93" s="19">
        <f>H93+J93+M93+P93</f>
        <v>3031.89</v>
      </c>
      <c r="R93" s="19">
        <f>K93+L93+N93</f>
        <v>6289.4</v>
      </c>
      <c r="S93" s="87">
        <f>G93-Q93</f>
        <v>37968.11</v>
      </c>
      <c r="T93" s="18"/>
      <c r="U93" s="110"/>
    </row>
    <row r="94" spans="2:21" s="7" customFormat="1" ht="24.95" customHeight="1" x14ac:dyDescent="0.25">
      <c r="B94" s="83">
        <v>67</v>
      </c>
      <c r="C94" s="12" t="s">
        <v>735</v>
      </c>
      <c r="D94" s="15" t="s">
        <v>28</v>
      </c>
      <c r="E94" s="16" t="s">
        <v>18</v>
      </c>
      <c r="F94" s="16" t="s">
        <v>394</v>
      </c>
      <c r="G94" s="19">
        <v>40000</v>
      </c>
      <c r="H94" s="19">
        <v>442.65</v>
      </c>
      <c r="I94" s="19">
        <v>25</v>
      </c>
      <c r="J94" s="19">
        <v>1148</v>
      </c>
      <c r="K94" s="25">
        <f>G94*7.1%</f>
        <v>2840</v>
      </c>
      <c r="L94" s="25">
        <f>G94*1.15%</f>
        <v>460</v>
      </c>
      <c r="M94" s="19">
        <v>1216</v>
      </c>
      <c r="N94" s="25">
        <f>G94*7.09%</f>
        <v>2836</v>
      </c>
      <c r="O94" s="19">
        <f>J94+K94+L94+M94+N94</f>
        <v>8500</v>
      </c>
      <c r="P94" s="19">
        <f>I94</f>
        <v>25</v>
      </c>
      <c r="Q94" s="19">
        <f>H94+J94+M94+P94</f>
        <v>2831.65</v>
      </c>
      <c r="R94" s="19">
        <f>K94+L94+N94</f>
        <v>6136</v>
      </c>
      <c r="S94" s="87">
        <f>G94-Q94</f>
        <v>37168.35</v>
      </c>
      <c r="T94" s="18"/>
      <c r="U94" s="110"/>
    </row>
    <row r="95" spans="2:21" s="13" customFormat="1" ht="24.95" customHeight="1" x14ac:dyDescent="0.3">
      <c r="B95" s="85" t="s">
        <v>72</v>
      </c>
      <c r="C95" s="21"/>
      <c r="D95" s="21"/>
      <c r="E95" s="21"/>
      <c r="F95" s="21"/>
      <c r="G95" s="22"/>
      <c r="H95" s="22"/>
      <c r="I95" s="22"/>
      <c r="J95" s="22"/>
      <c r="K95" s="22"/>
      <c r="L95" s="22"/>
      <c r="M95" s="22"/>
      <c r="N95" s="22"/>
      <c r="O95" s="30"/>
      <c r="P95" s="30"/>
      <c r="Q95" s="30"/>
      <c r="R95" s="30"/>
      <c r="S95" s="86"/>
      <c r="T95" s="18"/>
      <c r="U95" s="110"/>
    </row>
    <row r="96" spans="2:21" s="7" customFormat="1" ht="24.95" customHeight="1" x14ac:dyDescent="0.25">
      <c r="B96" s="83">
        <v>68</v>
      </c>
      <c r="C96" s="12" t="s">
        <v>70</v>
      </c>
      <c r="D96" s="15" t="s">
        <v>695</v>
      </c>
      <c r="E96" s="16" t="s">
        <v>18</v>
      </c>
      <c r="F96" s="16" t="s">
        <v>394</v>
      </c>
      <c r="G96" s="19">
        <v>110000</v>
      </c>
      <c r="H96" s="25">
        <v>14028.75</v>
      </c>
      <c r="I96" s="25">
        <v>25</v>
      </c>
      <c r="J96" s="25">
        <f>G96*2.87%</f>
        <v>3157</v>
      </c>
      <c r="K96" s="25">
        <f>G96*7.1%</f>
        <v>7810</v>
      </c>
      <c r="L96" s="19">
        <v>890.22</v>
      </c>
      <c r="M96" s="25">
        <f>G96*3.04%</f>
        <v>3344</v>
      </c>
      <c r="N96" s="25">
        <f>G96*7.09%</f>
        <v>7799</v>
      </c>
      <c r="O96" s="25">
        <f>J96+K96+L96+M96+N96</f>
        <v>23000.22</v>
      </c>
      <c r="P96" s="25">
        <v>22893.61</v>
      </c>
      <c r="Q96" s="25">
        <f>H96+J96+M96+P96</f>
        <v>43423.360000000001</v>
      </c>
      <c r="R96" s="25">
        <f>K96+L96+N96</f>
        <v>16499.22</v>
      </c>
      <c r="S96" s="84">
        <f>G96-Q96</f>
        <v>66576.639999999999</v>
      </c>
      <c r="T96" s="18"/>
      <c r="U96" s="110"/>
    </row>
    <row r="97" spans="2:21" s="7" customFormat="1" ht="24.95" customHeight="1" x14ac:dyDescent="0.25">
      <c r="B97" s="83">
        <v>69</v>
      </c>
      <c r="C97" s="12" t="s">
        <v>71</v>
      </c>
      <c r="D97" s="15" t="s">
        <v>689</v>
      </c>
      <c r="E97" s="16" t="s">
        <v>18</v>
      </c>
      <c r="F97" s="16" t="s">
        <v>394</v>
      </c>
      <c r="G97" s="19">
        <v>85000</v>
      </c>
      <c r="H97" s="19">
        <v>8576.99</v>
      </c>
      <c r="I97" s="19">
        <v>25</v>
      </c>
      <c r="J97" s="25">
        <f>G97*2.87%</f>
        <v>2439.5</v>
      </c>
      <c r="K97" s="25">
        <f>G97*7.1%</f>
        <v>6035</v>
      </c>
      <c r="L97" s="19">
        <v>890.22</v>
      </c>
      <c r="M97" s="25">
        <f>G97*3.04%</f>
        <v>2584</v>
      </c>
      <c r="N97" s="25">
        <f>G97*7.09%</f>
        <v>6026.5</v>
      </c>
      <c r="O97" s="19">
        <f>J97+K97+L97+M97+N97</f>
        <v>17975.22</v>
      </c>
      <c r="P97" s="19">
        <v>25</v>
      </c>
      <c r="Q97" s="19">
        <f>H97+J97+M97+P97</f>
        <v>13625.49</v>
      </c>
      <c r="R97" s="19">
        <f>K97+L97+N97</f>
        <v>12951.72</v>
      </c>
      <c r="S97" s="87">
        <f>G97-Q97</f>
        <v>71374.509999999995</v>
      </c>
      <c r="T97" s="18"/>
      <c r="U97" s="110"/>
    </row>
    <row r="98" spans="2:21" s="13" customFormat="1" ht="24.95" customHeight="1" x14ac:dyDescent="0.3">
      <c r="B98" s="93" t="s">
        <v>952</v>
      </c>
      <c r="C98" s="21"/>
      <c r="D98" s="21"/>
      <c r="E98" s="21"/>
      <c r="F98" s="21"/>
      <c r="G98" s="22"/>
      <c r="H98" s="22"/>
      <c r="I98" s="22"/>
      <c r="J98" s="22"/>
      <c r="K98" s="22"/>
      <c r="L98" s="22"/>
      <c r="M98" s="22"/>
      <c r="N98" s="22"/>
      <c r="O98" s="30"/>
      <c r="P98" s="30"/>
      <c r="Q98" s="30"/>
      <c r="R98" s="30"/>
      <c r="S98" s="86"/>
      <c r="T98" s="18"/>
      <c r="U98" s="110"/>
    </row>
    <row r="99" spans="2:21" s="18" customFormat="1" ht="24.95" customHeight="1" x14ac:dyDescent="0.25">
      <c r="B99" s="88">
        <v>70</v>
      </c>
      <c r="C99" s="33" t="s">
        <v>438</v>
      </c>
      <c r="D99" s="34" t="s">
        <v>439</v>
      </c>
      <c r="E99" s="37" t="s">
        <v>18</v>
      </c>
      <c r="F99" s="37" t="s">
        <v>394</v>
      </c>
      <c r="G99" s="35">
        <v>41000</v>
      </c>
      <c r="H99" s="35">
        <v>583.79</v>
      </c>
      <c r="I99" s="35">
        <v>25</v>
      </c>
      <c r="J99" s="35">
        <f>G99*2.87%</f>
        <v>1176.7</v>
      </c>
      <c r="K99" s="35">
        <f>G99*7.1%</f>
        <v>2911</v>
      </c>
      <c r="L99" s="25">
        <f>G99*1.15%</f>
        <v>471.5</v>
      </c>
      <c r="M99" s="35">
        <f>G99*3.04%</f>
        <v>1246.4000000000001</v>
      </c>
      <c r="N99" s="35">
        <f>G99*7.09%</f>
        <v>2906.9</v>
      </c>
      <c r="O99" s="35">
        <f t="shared" ref="O99:O120" si="31">J99+K99+L99+M99+N99</f>
        <v>8712.5</v>
      </c>
      <c r="P99" s="35">
        <v>4351</v>
      </c>
      <c r="Q99" s="35">
        <f t="shared" ref="Q99:Q120" si="32">H99+J99+M99+P99</f>
        <v>7357.89</v>
      </c>
      <c r="R99" s="35">
        <f t="shared" ref="R99:R120" si="33">K99+L99+N99</f>
        <v>6289.4</v>
      </c>
      <c r="S99" s="94">
        <f t="shared" ref="S99:S120" si="34">G99-Q99</f>
        <v>33642.11</v>
      </c>
      <c r="U99" s="110"/>
    </row>
    <row r="100" spans="2:21" s="7" customFormat="1" ht="24.95" customHeight="1" x14ac:dyDescent="0.25">
      <c r="B100" s="88">
        <v>71</v>
      </c>
      <c r="C100" s="49" t="s">
        <v>75</v>
      </c>
      <c r="D100" s="15" t="s">
        <v>55</v>
      </c>
      <c r="E100" s="16" t="s">
        <v>18</v>
      </c>
      <c r="F100" s="16" t="s">
        <v>393</v>
      </c>
      <c r="G100" s="19">
        <v>85000</v>
      </c>
      <c r="H100" s="19">
        <v>8148.13</v>
      </c>
      <c r="I100" s="19">
        <v>25</v>
      </c>
      <c r="J100" s="19">
        <v>2439.5</v>
      </c>
      <c r="K100" s="19">
        <v>6035</v>
      </c>
      <c r="L100" s="19">
        <v>890.22</v>
      </c>
      <c r="M100" s="19">
        <v>2584</v>
      </c>
      <c r="N100" s="19">
        <v>6026.5</v>
      </c>
      <c r="O100" s="19">
        <f t="shared" si="31"/>
        <v>17975.22</v>
      </c>
      <c r="P100" s="19">
        <v>8031.49</v>
      </c>
      <c r="Q100" s="19">
        <f t="shared" si="32"/>
        <v>21203.119999999999</v>
      </c>
      <c r="R100" s="19">
        <f t="shared" si="33"/>
        <v>12951.72</v>
      </c>
      <c r="S100" s="87">
        <f t="shared" si="34"/>
        <v>63796.88</v>
      </c>
      <c r="T100" s="18"/>
      <c r="U100" s="110"/>
    </row>
    <row r="101" spans="2:21" s="7" customFormat="1" ht="24.95" customHeight="1" x14ac:dyDescent="0.25">
      <c r="B101" s="88">
        <v>72</v>
      </c>
      <c r="C101" s="12" t="s">
        <v>754</v>
      </c>
      <c r="D101" s="15" t="s">
        <v>55</v>
      </c>
      <c r="E101" s="16" t="s">
        <v>18</v>
      </c>
      <c r="F101" s="16" t="s">
        <v>394</v>
      </c>
      <c r="G101" s="19">
        <v>80000</v>
      </c>
      <c r="H101" s="19">
        <v>6972</v>
      </c>
      <c r="I101" s="19">
        <v>25</v>
      </c>
      <c r="J101" s="19">
        <v>2296</v>
      </c>
      <c r="K101" s="19">
        <v>5680</v>
      </c>
      <c r="L101" s="19">
        <v>890.22</v>
      </c>
      <c r="M101" s="19">
        <v>2432</v>
      </c>
      <c r="N101" s="19">
        <v>5672</v>
      </c>
      <c r="O101" s="19">
        <f t="shared" si="31"/>
        <v>16970.22</v>
      </c>
      <c r="P101" s="19">
        <v>5406.46</v>
      </c>
      <c r="Q101" s="19">
        <f t="shared" si="32"/>
        <v>17106.46</v>
      </c>
      <c r="R101" s="19">
        <f t="shared" si="33"/>
        <v>12242.22</v>
      </c>
      <c r="S101" s="87">
        <f t="shared" si="34"/>
        <v>62893.54</v>
      </c>
      <c r="T101" s="18"/>
      <c r="U101" s="110"/>
    </row>
    <row r="102" spans="2:21" s="7" customFormat="1" ht="24.95" customHeight="1" x14ac:dyDescent="0.25">
      <c r="B102" s="88">
        <v>73</v>
      </c>
      <c r="C102" s="12" t="s">
        <v>76</v>
      </c>
      <c r="D102" s="15" t="s">
        <v>55</v>
      </c>
      <c r="E102" s="16" t="s">
        <v>18</v>
      </c>
      <c r="F102" s="16" t="s">
        <v>393</v>
      </c>
      <c r="G102" s="19">
        <v>80000</v>
      </c>
      <c r="H102" s="19">
        <v>7400.87</v>
      </c>
      <c r="I102" s="19">
        <v>25</v>
      </c>
      <c r="J102" s="19">
        <v>2296</v>
      </c>
      <c r="K102" s="19">
        <v>5680</v>
      </c>
      <c r="L102" s="19">
        <v>890.22</v>
      </c>
      <c r="M102" s="19">
        <v>2432</v>
      </c>
      <c r="N102" s="19">
        <v>5672</v>
      </c>
      <c r="O102" s="19">
        <f t="shared" si="31"/>
        <v>16970.22</v>
      </c>
      <c r="P102" s="19">
        <v>66</v>
      </c>
      <c r="Q102" s="19">
        <f t="shared" si="32"/>
        <v>12194.87</v>
      </c>
      <c r="R102" s="19">
        <f t="shared" si="33"/>
        <v>12242.22</v>
      </c>
      <c r="S102" s="87">
        <f t="shared" si="34"/>
        <v>67805.13</v>
      </c>
      <c r="T102" s="18"/>
      <c r="U102" s="110"/>
    </row>
    <row r="103" spans="2:21" s="7" customFormat="1" ht="24.95" customHeight="1" x14ac:dyDescent="0.25">
      <c r="B103" s="88">
        <v>74</v>
      </c>
      <c r="C103" s="12" t="s">
        <v>869</v>
      </c>
      <c r="D103" s="15" t="s">
        <v>55</v>
      </c>
      <c r="E103" s="16" t="s">
        <v>18</v>
      </c>
      <c r="F103" s="16" t="s">
        <v>394</v>
      </c>
      <c r="G103" s="19">
        <v>65000</v>
      </c>
      <c r="H103" s="19">
        <v>4427.58</v>
      </c>
      <c r="I103" s="19">
        <v>25</v>
      </c>
      <c r="J103" s="19">
        <v>1865.5</v>
      </c>
      <c r="K103" s="25">
        <f t="shared" ref="K103:K120" si="35">G103*7.1%</f>
        <v>4615</v>
      </c>
      <c r="L103" s="25">
        <f t="shared" ref="L103:L120" si="36">G103*1.15%</f>
        <v>747.5</v>
      </c>
      <c r="M103" s="19">
        <v>1976</v>
      </c>
      <c r="N103" s="25">
        <f t="shared" ref="N103:N120" si="37">G103*7.09%</f>
        <v>4608.5</v>
      </c>
      <c r="O103" s="19">
        <f t="shared" si="31"/>
        <v>13812.5</v>
      </c>
      <c r="P103" s="19">
        <v>20165.47</v>
      </c>
      <c r="Q103" s="19">
        <f t="shared" si="32"/>
        <v>28434.55</v>
      </c>
      <c r="R103" s="19">
        <f t="shared" si="33"/>
        <v>9971</v>
      </c>
      <c r="S103" s="87">
        <f t="shared" si="34"/>
        <v>36565.449999999997</v>
      </c>
      <c r="T103" s="18"/>
      <c r="U103" s="110"/>
    </row>
    <row r="104" spans="2:21" s="7" customFormat="1" ht="24.95" customHeight="1" x14ac:dyDescent="0.25">
      <c r="B104" s="88">
        <v>75</v>
      </c>
      <c r="C104" s="12" t="s">
        <v>78</v>
      </c>
      <c r="D104" s="15" t="s">
        <v>55</v>
      </c>
      <c r="E104" s="16" t="s">
        <v>18</v>
      </c>
      <c r="F104" s="16" t="s">
        <v>393</v>
      </c>
      <c r="G104" s="19">
        <v>70000</v>
      </c>
      <c r="H104" s="19">
        <v>5368.48</v>
      </c>
      <c r="I104" s="19">
        <v>25</v>
      </c>
      <c r="J104" s="19">
        <v>2009</v>
      </c>
      <c r="K104" s="25">
        <f t="shared" si="35"/>
        <v>4970</v>
      </c>
      <c r="L104" s="25">
        <f t="shared" si="36"/>
        <v>805</v>
      </c>
      <c r="M104" s="19">
        <v>2128</v>
      </c>
      <c r="N104" s="25">
        <f t="shared" si="37"/>
        <v>4963</v>
      </c>
      <c r="O104" s="19">
        <f t="shared" si="31"/>
        <v>14875</v>
      </c>
      <c r="P104" s="19">
        <v>2191</v>
      </c>
      <c r="Q104" s="19">
        <f t="shared" si="32"/>
        <v>11696.48</v>
      </c>
      <c r="R104" s="19">
        <f t="shared" si="33"/>
        <v>10738</v>
      </c>
      <c r="S104" s="87">
        <f t="shared" si="34"/>
        <v>58303.519999999997</v>
      </c>
      <c r="T104" s="18"/>
      <c r="U104" s="110"/>
    </row>
    <row r="105" spans="2:21" s="7" customFormat="1" ht="24.95" customHeight="1" x14ac:dyDescent="0.25">
      <c r="B105" s="88">
        <v>76</v>
      </c>
      <c r="C105" s="31" t="s">
        <v>79</v>
      </c>
      <c r="D105" s="24" t="s">
        <v>62</v>
      </c>
      <c r="E105" s="23" t="s">
        <v>18</v>
      </c>
      <c r="F105" s="23" t="s">
        <v>394</v>
      </c>
      <c r="G105" s="25">
        <v>45000</v>
      </c>
      <c r="H105" s="25">
        <v>1148.33</v>
      </c>
      <c r="I105" s="25">
        <v>25</v>
      </c>
      <c r="J105" s="25">
        <v>1291.5</v>
      </c>
      <c r="K105" s="25">
        <f t="shared" si="35"/>
        <v>3195</v>
      </c>
      <c r="L105" s="25">
        <f t="shared" si="36"/>
        <v>517.5</v>
      </c>
      <c r="M105" s="25">
        <v>1368</v>
      </c>
      <c r="N105" s="25">
        <f t="shared" si="37"/>
        <v>3190.5</v>
      </c>
      <c r="O105" s="25">
        <f t="shared" si="31"/>
        <v>9562.5</v>
      </c>
      <c r="P105" s="25">
        <v>30240.84</v>
      </c>
      <c r="Q105" s="25">
        <f t="shared" si="32"/>
        <v>34048.67</v>
      </c>
      <c r="R105" s="25">
        <f t="shared" si="33"/>
        <v>6903</v>
      </c>
      <c r="S105" s="84">
        <f t="shared" si="34"/>
        <v>10951.33</v>
      </c>
      <c r="T105" s="18"/>
      <c r="U105" s="110"/>
    </row>
    <row r="106" spans="2:21" s="7" customFormat="1" ht="24.95" customHeight="1" x14ac:dyDescent="0.25">
      <c r="B106" s="88">
        <v>77</v>
      </c>
      <c r="C106" s="31" t="s">
        <v>87</v>
      </c>
      <c r="D106" s="24" t="s">
        <v>431</v>
      </c>
      <c r="E106" s="23" t="s">
        <v>18</v>
      </c>
      <c r="F106" s="23" t="s">
        <v>393</v>
      </c>
      <c r="G106" s="25">
        <v>43000</v>
      </c>
      <c r="H106" s="25">
        <v>866.06</v>
      </c>
      <c r="I106" s="25">
        <v>25</v>
      </c>
      <c r="J106" s="25">
        <v>1234.0999999999999</v>
      </c>
      <c r="K106" s="25">
        <f t="shared" si="35"/>
        <v>3053</v>
      </c>
      <c r="L106" s="25">
        <f t="shared" si="36"/>
        <v>494.5</v>
      </c>
      <c r="M106" s="25">
        <v>1307.2</v>
      </c>
      <c r="N106" s="25">
        <f t="shared" si="37"/>
        <v>3048.7</v>
      </c>
      <c r="O106" s="25">
        <f t="shared" si="31"/>
        <v>9137.5</v>
      </c>
      <c r="P106" s="25">
        <v>25</v>
      </c>
      <c r="Q106" s="25">
        <f t="shared" si="32"/>
        <v>3432.36</v>
      </c>
      <c r="R106" s="25">
        <f t="shared" si="33"/>
        <v>6596.2</v>
      </c>
      <c r="S106" s="84">
        <f t="shared" si="34"/>
        <v>39567.64</v>
      </c>
      <c r="T106" s="18"/>
      <c r="U106" s="110"/>
    </row>
    <row r="107" spans="2:21" s="18" customFormat="1" ht="24.95" customHeight="1" x14ac:dyDescent="0.25">
      <c r="B107" s="88">
        <v>78</v>
      </c>
      <c r="C107" s="31" t="s">
        <v>80</v>
      </c>
      <c r="D107" s="24" t="s">
        <v>24</v>
      </c>
      <c r="E107" s="23" t="s">
        <v>18</v>
      </c>
      <c r="F107" s="23" t="s">
        <v>394</v>
      </c>
      <c r="G107" s="25">
        <v>41000</v>
      </c>
      <c r="H107" s="25">
        <v>583.79</v>
      </c>
      <c r="I107" s="25">
        <v>25</v>
      </c>
      <c r="J107" s="25">
        <v>1176.7</v>
      </c>
      <c r="K107" s="25">
        <f t="shared" si="35"/>
        <v>2911</v>
      </c>
      <c r="L107" s="25">
        <f t="shared" si="36"/>
        <v>471.5</v>
      </c>
      <c r="M107" s="25">
        <v>1246.4000000000001</v>
      </c>
      <c r="N107" s="25">
        <f t="shared" si="37"/>
        <v>2906.9</v>
      </c>
      <c r="O107" s="25">
        <f t="shared" si="31"/>
        <v>8712.5</v>
      </c>
      <c r="P107" s="25">
        <v>19935.509999999998</v>
      </c>
      <c r="Q107" s="25">
        <f t="shared" si="32"/>
        <v>22942.400000000001</v>
      </c>
      <c r="R107" s="25">
        <f t="shared" si="33"/>
        <v>6289.4</v>
      </c>
      <c r="S107" s="84">
        <f t="shared" si="34"/>
        <v>18057.599999999999</v>
      </c>
      <c r="U107" s="110"/>
    </row>
    <row r="108" spans="2:21" s="18" customFormat="1" ht="24.95" customHeight="1" x14ac:dyDescent="0.25">
      <c r="B108" s="88">
        <v>79</v>
      </c>
      <c r="C108" s="31" t="s">
        <v>81</v>
      </c>
      <c r="D108" s="24" t="s">
        <v>24</v>
      </c>
      <c r="E108" s="23" t="s">
        <v>18</v>
      </c>
      <c r="F108" s="23" t="s">
        <v>393</v>
      </c>
      <c r="G108" s="25">
        <v>41000</v>
      </c>
      <c r="H108" s="25">
        <v>583.79</v>
      </c>
      <c r="I108" s="25">
        <v>25</v>
      </c>
      <c r="J108" s="25">
        <v>1176.7</v>
      </c>
      <c r="K108" s="25">
        <f t="shared" si="35"/>
        <v>2911</v>
      </c>
      <c r="L108" s="25">
        <f t="shared" si="36"/>
        <v>471.5</v>
      </c>
      <c r="M108" s="25">
        <v>1246.4000000000001</v>
      </c>
      <c r="N108" s="25">
        <f t="shared" si="37"/>
        <v>2906.9</v>
      </c>
      <c r="O108" s="25">
        <f t="shared" si="31"/>
        <v>8712.5</v>
      </c>
      <c r="P108" s="25">
        <v>5591</v>
      </c>
      <c r="Q108" s="25">
        <f t="shared" si="32"/>
        <v>8597.89</v>
      </c>
      <c r="R108" s="25">
        <f t="shared" si="33"/>
        <v>6289.4</v>
      </c>
      <c r="S108" s="84">
        <f t="shared" si="34"/>
        <v>32402.11</v>
      </c>
      <c r="U108" s="110"/>
    </row>
    <row r="109" spans="2:21" s="18" customFormat="1" ht="24.95" customHeight="1" x14ac:dyDescent="0.25">
      <c r="B109" s="88">
        <v>80</v>
      </c>
      <c r="C109" s="31" t="s">
        <v>82</v>
      </c>
      <c r="D109" s="24" t="s">
        <v>24</v>
      </c>
      <c r="E109" s="23" t="s">
        <v>18</v>
      </c>
      <c r="F109" s="23" t="s">
        <v>394</v>
      </c>
      <c r="G109" s="25">
        <v>41000</v>
      </c>
      <c r="H109" s="25">
        <v>583.79</v>
      </c>
      <c r="I109" s="25">
        <v>25</v>
      </c>
      <c r="J109" s="25">
        <v>1176.7</v>
      </c>
      <c r="K109" s="25">
        <f t="shared" si="35"/>
        <v>2911</v>
      </c>
      <c r="L109" s="25">
        <f t="shared" si="36"/>
        <v>471.5</v>
      </c>
      <c r="M109" s="25">
        <v>1246.4000000000001</v>
      </c>
      <c r="N109" s="25">
        <f t="shared" si="37"/>
        <v>2906.9</v>
      </c>
      <c r="O109" s="25">
        <f t="shared" si="31"/>
        <v>8712.5</v>
      </c>
      <c r="P109" s="25">
        <v>12684.08</v>
      </c>
      <c r="Q109" s="25">
        <f t="shared" si="32"/>
        <v>15690.97</v>
      </c>
      <c r="R109" s="25">
        <f t="shared" si="33"/>
        <v>6289.4</v>
      </c>
      <c r="S109" s="84">
        <f t="shared" si="34"/>
        <v>25309.03</v>
      </c>
      <c r="U109" s="110"/>
    </row>
    <row r="110" spans="2:21" s="18" customFormat="1" ht="24.95" customHeight="1" x14ac:dyDescent="0.25">
      <c r="B110" s="88">
        <v>81</v>
      </c>
      <c r="C110" s="31" t="s">
        <v>83</v>
      </c>
      <c r="D110" s="24" t="s">
        <v>24</v>
      </c>
      <c r="E110" s="23" t="s">
        <v>18</v>
      </c>
      <c r="F110" s="23" t="s">
        <v>393</v>
      </c>
      <c r="G110" s="25">
        <v>41000</v>
      </c>
      <c r="H110" s="25">
        <v>583.79</v>
      </c>
      <c r="I110" s="25">
        <v>25</v>
      </c>
      <c r="J110" s="25">
        <v>1176.7</v>
      </c>
      <c r="K110" s="25">
        <f t="shared" si="35"/>
        <v>2911</v>
      </c>
      <c r="L110" s="25">
        <f t="shared" si="36"/>
        <v>471.5</v>
      </c>
      <c r="M110" s="25">
        <v>1246.4000000000001</v>
      </c>
      <c r="N110" s="25">
        <f t="shared" si="37"/>
        <v>2906.9</v>
      </c>
      <c r="O110" s="25">
        <f t="shared" si="31"/>
        <v>8712.5</v>
      </c>
      <c r="P110" s="25">
        <v>14819.89</v>
      </c>
      <c r="Q110" s="25">
        <f t="shared" si="32"/>
        <v>17826.78</v>
      </c>
      <c r="R110" s="25">
        <f t="shared" si="33"/>
        <v>6289.4</v>
      </c>
      <c r="S110" s="84">
        <f t="shared" si="34"/>
        <v>23173.22</v>
      </c>
      <c r="U110" s="110"/>
    </row>
    <row r="111" spans="2:21" s="18" customFormat="1" ht="24.95" customHeight="1" x14ac:dyDescent="0.25">
      <c r="B111" s="88">
        <v>82</v>
      </c>
      <c r="C111" s="31" t="s">
        <v>84</v>
      </c>
      <c r="D111" s="24" t="s">
        <v>24</v>
      </c>
      <c r="E111" s="23" t="s">
        <v>18</v>
      </c>
      <c r="F111" s="23" t="s">
        <v>394</v>
      </c>
      <c r="G111" s="25">
        <v>41000</v>
      </c>
      <c r="H111" s="25">
        <v>583.79</v>
      </c>
      <c r="I111" s="25">
        <v>25</v>
      </c>
      <c r="J111" s="25">
        <v>1176.7</v>
      </c>
      <c r="K111" s="25">
        <f t="shared" si="35"/>
        <v>2911</v>
      </c>
      <c r="L111" s="25">
        <f t="shared" si="36"/>
        <v>471.5</v>
      </c>
      <c r="M111" s="25">
        <v>1246.4000000000001</v>
      </c>
      <c r="N111" s="25">
        <f t="shared" si="37"/>
        <v>2906.9</v>
      </c>
      <c r="O111" s="25">
        <f t="shared" si="31"/>
        <v>8712.5</v>
      </c>
      <c r="P111" s="25">
        <v>8091</v>
      </c>
      <c r="Q111" s="25">
        <f t="shared" si="32"/>
        <v>11097.89</v>
      </c>
      <c r="R111" s="25">
        <f t="shared" si="33"/>
        <v>6289.4</v>
      </c>
      <c r="S111" s="84">
        <f t="shared" si="34"/>
        <v>29902.11</v>
      </c>
      <c r="U111" s="110"/>
    </row>
    <row r="112" spans="2:21" s="18" customFormat="1" ht="24.95" customHeight="1" x14ac:dyDescent="0.25">
      <c r="B112" s="88">
        <v>83</v>
      </c>
      <c r="C112" s="31" t="s">
        <v>85</v>
      </c>
      <c r="D112" s="24" t="s">
        <v>24</v>
      </c>
      <c r="E112" s="23" t="s">
        <v>18</v>
      </c>
      <c r="F112" s="23" t="s">
        <v>394</v>
      </c>
      <c r="G112" s="25">
        <v>41000</v>
      </c>
      <c r="H112" s="25">
        <v>583.79</v>
      </c>
      <c r="I112" s="25">
        <v>25</v>
      </c>
      <c r="J112" s="25">
        <v>1176.7</v>
      </c>
      <c r="K112" s="25">
        <f t="shared" si="35"/>
        <v>2911</v>
      </c>
      <c r="L112" s="25">
        <f t="shared" si="36"/>
        <v>471.5</v>
      </c>
      <c r="M112" s="25">
        <v>1246.4000000000001</v>
      </c>
      <c r="N112" s="25">
        <f t="shared" si="37"/>
        <v>2906.9</v>
      </c>
      <c r="O112" s="25">
        <f t="shared" si="31"/>
        <v>8712.5</v>
      </c>
      <c r="P112" s="25">
        <v>5051</v>
      </c>
      <c r="Q112" s="25">
        <f t="shared" si="32"/>
        <v>8057.89</v>
      </c>
      <c r="R112" s="25">
        <f t="shared" si="33"/>
        <v>6289.4</v>
      </c>
      <c r="S112" s="84">
        <f t="shared" si="34"/>
        <v>32942.11</v>
      </c>
      <c r="U112" s="110"/>
    </row>
    <row r="113" spans="2:21" s="18" customFormat="1" ht="24.95" customHeight="1" x14ac:dyDescent="0.25">
      <c r="B113" s="88">
        <v>84</v>
      </c>
      <c r="C113" s="31" t="s">
        <v>86</v>
      </c>
      <c r="D113" s="24" t="s">
        <v>62</v>
      </c>
      <c r="E113" s="23" t="s">
        <v>18</v>
      </c>
      <c r="F113" s="23" t="s">
        <v>393</v>
      </c>
      <c r="G113" s="25">
        <v>40000</v>
      </c>
      <c r="H113" s="25">
        <v>442.65</v>
      </c>
      <c r="I113" s="25">
        <v>25</v>
      </c>
      <c r="J113" s="25">
        <v>1148</v>
      </c>
      <c r="K113" s="25">
        <f t="shared" si="35"/>
        <v>2840</v>
      </c>
      <c r="L113" s="25">
        <f t="shared" si="36"/>
        <v>460</v>
      </c>
      <c r="M113" s="25">
        <v>1216</v>
      </c>
      <c r="N113" s="25">
        <f t="shared" si="37"/>
        <v>2836</v>
      </c>
      <c r="O113" s="25">
        <f t="shared" si="31"/>
        <v>8500</v>
      </c>
      <c r="P113" s="25">
        <v>25</v>
      </c>
      <c r="Q113" s="25">
        <f t="shared" si="32"/>
        <v>2831.65</v>
      </c>
      <c r="R113" s="25">
        <f t="shared" si="33"/>
        <v>6136</v>
      </c>
      <c r="S113" s="84">
        <f t="shared" si="34"/>
        <v>37168.35</v>
      </c>
      <c r="U113" s="110"/>
    </row>
    <row r="114" spans="2:21" s="18" customFormat="1" ht="24.95" customHeight="1" x14ac:dyDescent="0.25">
      <c r="B114" s="88">
        <v>85</v>
      </c>
      <c r="C114" s="31" t="s">
        <v>88</v>
      </c>
      <c r="D114" s="24" t="s">
        <v>29</v>
      </c>
      <c r="E114" s="23" t="s">
        <v>18</v>
      </c>
      <c r="F114" s="23" t="s">
        <v>393</v>
      </c>
      <c r="G114" s="25">
        <v>41000</v>
      </c>
      <c r="H114" s="25">
        <v>583.79</v>
      </c>
      <c r="I114" s="25">
        <v>25</v>
      </c>
      <c r="J114" s="25">
        <v>1176.7</v>
      </c>
      <c r="K114" s="25">
        <f t="shared" si="35"/>
        <v>2911</v>
      </c>
      <c r="L114" s="25">
        <f t="shared" si="36"/>
        <v>471.5</v>
      </c>
      <c r="M114" s="25">
        <v>1246.4000000000001</v>
      </c>
      <c r="N114" s="25">
        <f t="shared" si="37"/>
        <v>2906.9</v>
      </c>
      <c r="O114" s="25">
        <f t="shared" si="31"/>
        <v>8712.5</v>
      </c>
      <c r="P114" s="25">
        <v>7091</v>
      </c>
      <c r="Q114" s="25">
        <f t="shared" si="32"/>
        <v>10097.89</v>
      </c>
      <c r="R114" s="25">
        <f t="shared" si="33"/>
        <v>6289.4</v>
      </c>
      <c r="S114" s="84">
        <f t="shared" si="34"/>
        <v>30902.11</v>
      </c>
      <c r="U114" s="110"/>
    </row>
    <row r="115" spans="2:21" s="18" customFormat="1" ht="24.95" customHeight="1" x14ac:dyDescent="0.25">
      <c r="B115" s="88">
        <v>86</v>
      </c>
      <c r="C115" s="31" t="s">
        <v>89</v>
      </c>
      <c r="D115" s="24" t="s">
        <v>26</v>
      </c>
      <c r="E115" s="23" t="s">
        <v>18</v>
      </c>
      <c r="F115" s="23" t="s">
        <v>393</v>
      </c>
      <c r="G115" s="25">
        <v>41000</v>
      </c>
      <c r="H115" s="25">
        <v>583.79</v>
      </c>
      <c r="I115" s="25">
        <v>25</v>
      </c>
      <c r="J115" s="25">
        <v>1176.7</v>
      </c>
      <c r="K115" s="25">
        <f t="shared" si="35"/>
        <v>2911</v>
      </c>
      <c r="L115" s="25">
        <f t="shared" si="36"/>
        <v>471.5</v>
      </c>
      <c r="M115" s="25">
        <v>1246.4000000000001</v>
      </c>
      <c r="N115" s="25">
        <f t="shared" si="37"/>
        <v>2906.9</v>
      </c>
      <c r="O115" s="25">
        <f t="shared" si="31"/>
        <v>8712.5</v>
      </c>
      <c r="P115" s="25">
        <v>16788.25</v>
      </c>
      <c r="Q115" s="25">
        <f t="shared" si="32"/>
        <v>19795.14</v>
      </c>
      <c r="R115" s="25">
        <f t="shared" si="33"/>
        <v>6289.4</v>
      </c>
      <c r="S115" s="84">
        <f t="shared" si="34"/>
        <v>21204.86</v>
      </c>
      <c r="U115" s="110"/>
    </row>
    <row r="116" spans="2:21" s="18" customFormat="1" ht="24.95" customHeight="1" x14ac:dyDescent="0.25">
      <c r="B116" s="88">
        <v>87</v>
      </c>
      <c r="C116" s="31" t="s">
        <v>90</v>
      </c>
      <c r="D116" s="24" t="s">
        <v>26</v>
      </c>
      <c r="E116" s="23" t="s">
        <v>18</v>
      </c>
      <c r="F116" s="23" t="s">
        <v>393</v>
      </c>
      <c r="G116" s="25">
        <v>41000</v>
      </c>
      <c r="H116" s="25">
        <v>583.79</v>
      </c>
      <c r="I116" s="25">
        <v>25</v>
      </c>
      <c r="J116" s="25">
        <v>1176.7</v>
      </c>
      <c r="K116" s="25">
        <f t="shared" si="35"/>
        <v>2911</v>
      </c>
      <c r="L116" s="25">
        <f t="shared" si="36"/>
        <v>471.5</v>
      </c>
      <c r="M116" s="25">
        <v>1246.4000000000001</v>
      </c>
      <c r="N116" s="25">
        <f t="shared" si="37"/>
        <v>2906.9</v>
      </c>
      <c r="O116" s="25">
        <f t="shared" si="31"/>
        <v>8712.5</v>
      </c>
      <c r="P116" s="25">
        <v>21638.23</v>
      </c>
      <c r="Q116" s="25">
        <f t="shared" si="32"/>
        <v>24645.119999999999</v>
      </c>
      <c r="R116" s="25">
        <f t="shared" si="33"/>
        <v>6289.4</v>
      </c>
      <c r="S116" s="84">
        <f t="shared" si="34"/>
        <v>16354.88</v>
      </c>
      <c r="U116" s="110"/>
    </row>
    <row r="117" spans="2:21" s="7" customFormat="1" ht="24.95" customHeight="1" x14ac:dyDescent="0.25">
      <c r="B117" s="88">
        <v>88</v>
      </c>
      <c r="C117" s="12" t="s">
        <v>329</v>
      </c>
      <c r="D117" s="15" t="s">
        <v>26</v>
      </c>
      <c r="E117" s="16" t="s">
        <v>18</v>
      </c>
      <c r="F117" s="16" t="s">
        <v>394</v>
      </c>
      <c r="G117" s="19">
        <v>41000</v>
      </c>
      <c r="H117" s="19">
        <v>583.79</v>
      </c>
      <c r="I117" s="19">
        <v>25</v>
      </c>
      <c r="J117" s="19">
        <v>1176.7</v>
      </c>
      <c r="K117" s="25">
        <f t="shared" si="35"/>
        <v>2911</v>
      </c>
      <c r="L117" s="25">
        <f t="shared" si="36"/>
        <v>471.5</v>
      </c>
      <c r="M117" s="19">
        <v>1246.4000000000001</v>
      </c>
      <c r="N117" s="25">
        <f t="shared" si="37"/>
        <v>2906.9</v>
      </c>
      <c r="O117" s="19">
        <f t="shared" si="31"/>
        <v>8712.5</v>
      </c>
      <c r="P117" s="19">
        <v>9091</v>
      </c>
      <c r="Q117" s="19">
        <f t="shared" si="32"/>
        <v>12097.89</v>
      </c>
      <c r="R117" s="19">
        <f t="shared" si="33"/>
        <v>6289.4</v>
      </c>
      <c r="S117" s="87">
        <f t="shared" si="34"/>
        <v>28902.11</v>
      </c>
      <c r="T117" s="18"/>
      <c r="U117" s="110"/>
    </row>
    <row r="118" spans="2:21" s="7" customFormat="1" ht="24.95" customHeight="1" x14ac:dyDescent="0.25">
      <c r="B118" s="88">
        <v>89</v>
      </c>
      <c r="C118" s="31" t="s">
        <v>386</v>
      </c>
      <c r="D118" s="24" t="s">
        <v>28</v>
      </c>
      <c r="E118" s="23" t="s">
        <v>18</v>
      </c>
      <c r="F118" s="23" t="s">
        <v>394</v>
      </c>
      <c r="G118" s="25">
        <v>41000</v>
      </c>
      <c r="H118" s="25">
        <v>583.79</v>
      </c>
      <c r="I118" s="25">
        <v>25</v>
      </c>
      <c r="J118" s="25">
        <v>1176.7</v>
      </c>
      <c r="K118" s="25">
        <f t="shared" si="35"/>
        <v>2911</v>
      </c>
      <c r="L118" s="25">
        <f t="shared" si="36"/>
        <v>471.5</v>
      </c>
      <c r="M118" s="25">
        <v>1246.4000000000001</v>
      </c>
      <c r="N118" s="25">
        <f t="shared" si="37"/>
        <v>2906.9</v>
      </c>
      <c r="O118" s="25">
        <f t="shared" si="31"/>
        <v>8712.5</v>
      </c>
      <c r="P118" s="25">
        <v>16535.07</v>
      </c>
      <c r="Q118" s="25">
        <f t="shared" si="32"/>
        <v>19541.96</v>
      </c>
      <c r="R118" s="25">
        <f t="shared" si="33"/>
        <v>6289.4</v>
      </c>
      <c r="S118" s="84">
        <f t="shared" si="34"/>
        <v>21458.04</v>
      </c>
      <c r="T118" s="18"/>
      <c r="U118" s="110"/>
    </row>
    <row r="119" spans="2:21" s="14" customFormat="1" ht="24.95" customHeight="1" x14ac:dyDescent="0.25">
      <c r="B119" s="88">
        <v>90</v>
      </c>
      <c r="C119" s="31" t="s">
        <v>429</v>
      </c>
      <c r="D119" s="24" t="s">
        <v>26</v>
      </c>
      <c r="E119" s="23" t="s">
        <v>18</v>
      </c>
      <c r="F119" s="23" t="s">
        <v>393</v>
      </c>
      <c r="G119" s="25">
        <v>41000</v>
      </c>
      <c r="H119" s="25">
        <v>583.79</v>
      </c>
      <c r="I119" s="25">
        <v>25</v>
      </c>
      <c r="J119" s="25">
        <f>G119*2.87%</f>
        <v>1176.7</v>
      </c>
      <c r="K119" s="25">
        <f t="shared" si="35"/>
        <v>2911</v>
      </c>
      <c r="L119" s="25">
        <f t="shared" si="36"/>
        <v>471.5</v>
      </c>
      <c r="M119" s="25">
        <f>G119*3.04%</f>
        <v>1246.4000000000001</v>
      </c>
      <c r="N119" s="25">
        <f t="shared" si="37"/>
        <v>2906.9</v>
      </c>
      <c r="O119" s="25">
        <f>J119+K119+L119+M119+N119</f>
        <v>8712.5</v>
      </c>
      <c r="P119" s="25">
        <f>I119</f>
        <v>25</v>
      </c>
      <c r="Q119" s="25">
        <f t="shared" si="32"/>
        <v>3031.89</v>
      </c>
      <c r="R119" s="25">
        <f>K119+L119+N119</f>
        <v>6289.4</v>
      </c>
      <c r="S119" s="84">
        <f t="shared" si="34"/>
        <v>37968.11</v>
      </c>
      <c r="T119" s="18"/>
      <c r="U119" s="110"/>
    </row>
    <row r="120" spans="2:21" s="18" customFormat="1" ht="24.95" customHeight="1" x14ac:dyDescent="0.25">
      <c r="B120" s="88">
        <v>91</v>
      </c>
      <c r="C120" s="109" t="s">
        <v>998</v>
      </c>
      <c r="D120" s="15" t="s">
        <v>495</v>
      </c>
      <c r="E120" s="23" t="s">
        <v>18</v>
      </c>
      <c r="F120" s="23" t="s">
        <v>394</v>
      </c>
      <c r="G120" s="35">
        <v>35000</v>
      </c>
      <c r="H120" s="25">
        <v>0</v>
      </c>
      <c r="I120" s="25">
        <v>25</v>
      </c>
      <c r="J120" s="25">
        <f>G120*2.87%</f>
        <v>1004.5</v>
      </c>
      <c r="K120" s="25">
        <f t="shared" si="35"/>
        <v>2485</v>
      </c>
      <c r="L120" s="25">
        <f t="shared" si="36"/>
        <v>402.5</v>
      </c>
      <c r="M120" s="25">
        <f>G120*3.04%</f>
        <v>1064</v>
      </c>
      <c r="N120" s="25">
        <f t="shared" si="37"/>
        <v>2481.5</v>
      </c>
      <c r="O120" s="25">
        <f t="shared" si="31"/>
        <v>7437.5</v>
      </c>
      <c r="P120" s="25">
        <v>9641</v>
      </c>
      <c r="Q120" s="25">
        <f t="shared" si="32"/>
        <v>11709.5</v>
      </c>
      <c r="R120" s="25">
        <f t="shared" si="33"/>
        <v>5369</v>
      </c>
      <c r="S120" s="25">
        <f t="shared" si="34"/>
        <v>23290.5</v>
      </c>
      <c r="U120" s="110"/>
    </row>
    <row r="121" spans="2:21" s="13" customFormat="1" ht="24.95" customHeight="1" x14ac:dyDescent="0.3">
      <c r="B121" s="85" t="s">
        <v>91</v>
      </c>
      <c r="C121" s="21"/>
      <c r="D121" s="21"/>
      <c r="E121" s="21"/>
      <c r="F121" s="21"/>
      <c r="G121" s="22"/>
      <c r="H121" s="22"/>
      <c r="I121" s="22"/>
      <c r="J121" s="22"/>
      <c r="K121" s="22"/>
      <c r="L121" s="22"/>
      <c r="M121" s="22"/>
      <c r="N121" s="22"/>
      <c r="O121" s="30"/>
      <c r="P121" s="30"/>
      <c r="Q121" s="30"/>
      <c r="R121" s="30"/>
      <c r="S121" s="86"/>
      <c r="T121" s="18"/>
      <c r="U121" s="110"/>
    </row>
    <row r="122" spans="2:21" s="18" customFormat="1" ht="24.95" customHeight="1" x14ac:dyDescent="0.25">
      <c r="B122" s="88">
        <v>92</v>
      </c>
      <c r="C122" s="31" t="s">
        <v>92</v>
      </c>
      <c r="D122" s="24" t="s">
        <v>73</v>
      </c>
      <c r="E122" s="23" t="s">
        <v>18</v>
      </c>
      <c r="F122" s="23" t="s">
        <v>394</v>
      </c>
      <c r="G122" s="25">
        <v>70000</v>
      </c>
      <c r="H122" s="25">
        <v>5025.38</v>
      </c>
      <c r="I122" s="25">
        <v>25</v>
      </c>
      <c r="J122" s="25">
        <v>2009</v>
      </c>
      <c r="K122" s="25">
        <f>G122*7.1%</f>
        <v>4970</v>
      </c>
      <c r="L122" s="25">
        <f>G122*1.15%</f>
        <v>805</v>
      </c>
      <c r="M122" s="25">
        <f>G122*3.04%</f>
        <v>2128</v>
      </c>
      <c r="N122" s="25">
        <f>G122*7.09%</f>
        <v>4963</v>
      </c>
      <c r="O122" s="25">
        <f>J122+K122+L122+M122+N122</f>
        <v>14875</v>
      </c>
      <c r="P122" s="25">
        <v>1740.46</v>
      </c>
      <c r="Q122" s="25">
        <f>H122+J122+M122+P122</f>
        <v>10902.84</v>
      </c>
      <c r="R122" s="25">
        <f>K122+L122+N122</f>
        <v>10738</v>
      </c>
      <c r="S122" s="84">
        <f>G122-Q122</f>
        <v>59097.16</v>
      </c>
      <c r="U122" s="110"/>
    </row>
    <row r="123" spans="2:21" s="18" customFormat="1" ht="24.95" customHeight="1" x14ac:dyDescent="0.25">
      <c r="B123" s="88">
        <v>93</v>
      </c>
      <c r="C123" s="31" t="s">
        <v>93</v>
      </c>
      <c r="D123" s="24" t="s">
        <v>94</v>
      </c>
      <c r="E123" s="23" t="s">
        <v>18</v>
      </c>
      <c r="F123" s="23" t="s">
        <v>393</v>
      </c>
      <c r="G123" s="25">
        <v>48000</v>
      </c>
      <c r="H123" s="25">
        <v>1571.73</v>
      </c>
      <c r="I123" s="25">
        <v>25</v>
      </c>
      <c r="J123" s="25">
        <v>1377.6</v>
      </c>
      <c r="K123" s="25">
        <f>G123*7.1%</f>
        <v>3408</v>
      </c>
      <c r="L123" s="25">
        <f>G123*1.15%</f>
        <v>552</v>
      </c>
      <c r="M123" s="25">
        <f>G123*3.04%</f>
        <v>1459.2</v>
      </c>
      <c r="N123" s="25">
        <f>G123*7.09%</f>
        <v>3403.2</v>
      </c>
      <c r="O123" s="25">
        <f>J123+K123+L123+M123+N123</f>
        <v>10200</v>
      </c>
      <c r="P123" s="25">
        <v>8392.06</v>
      </c>
      <c r="Q123" s="25">
        <f>H123+J123+M123+P123</f>
        <v>12800.59</v>
      </c>
      <c r="R123" s="25">
        <f>K123+L123+N123</f>
        <v>7363.2</v>
      </c>
      <c r="S123" s="84">
        <f>G123-Q123</f>
        <v>35199.410000000003</v>
      </c>
      <c r="U123" s="110"/>
    </row>
    <row r="124" spans="2:21" s="7" customFormat="1" ht="24.95" customHeight="1" x14ac:dyDescent="0.25">
      <c r="B124" s="88">
        <v>94</v>
      </c>
      <c r="C124" s="31" t="s">
        <v>95</v>
      </c>
      <c r="D124" s="24" t="s">
        <v>26</v>
      </c>
      <c r="E124" s="23" t="s">
        <v>18</v>
      </c>
      <c r="F124" s="23" t="s">
        <v>394</v>
      </c>
      <c r="G124" s="25">
        <v>41000</v>
      </c>
      <c r="H124" s="25">
        <v>583.79</v>
      </c>
      <c r="I124" s="25">
        <v>25</v>
      </c>
      <c r="J124" s="25">
        <v>1176.7</v>
      </c>
      <c r="K124" s="25">
        <f>G124*7.1%</f>
        <v>2911</v>
      </c>
      <c r="L124" s="25">
        <f>G124*1.15%</f>
        <v>471.5</v>
      </c>
      <c r="M124" s="25">
        <f>G124*3.04%</f>
        <v>1246.4000000000001</v>
      </c>
      <c r="N124" s="25">
        <f>G124*7.09%</f>
        <v>2906.9</v>
      </c>
      <c r="O124" s="25">
        <f>J124+K124+L124+M124+N124</f>
        <v>8712.5</v>
      </c>
      <c r="P124" s="25">
        <v>13346.38</v>
      </c>
      <c r="Q124" s="25">
        <f>H124+J124+M124+P124</f>
        <v>16353.27</v>
      </c>
      <c r="R124" s="25">
        <f>K124+L124+N124</f>
        <v>6289.4</v>
      </c>
      <c r="S124" s="84">
        <f>G124-Q124</f>
        <v>24646.73</v>
      </c>
      <c r="T124" s="18"/>
      <c r="U124" s="110"/>
    </row>
    <row r="125" spans="2:21" s="45" customFormat="1" ht="24.95" customHeight="1" x14ac:dyDescent="0.25">
      <c r="B125" s="88">
        <v>95</v>
      </c>
      <c r="C125" s="31" t="s">
        <v>755</v>
      </c>
      <c r="D125" s="24" t="s">
        <v>73</v>
      </c>
      <c r="E125" s="23" t="s">
        <v>18</v>
      </c>
      <c r="F125" s="23" t="s">
        <v>394</v>
      </c>
      <c r="G125" s="25">
        <v>90000</v>
      </c>
      <c r="H125" s="25">
        <v>9324.25</v>
      </c>
      <c r="I125" s="25">
        <v>25</v>
      </c>
      <c r="J125" s="25">
        <v>2583</v>
      </c>
      <c r="K125" s="25">
        <v>6390</v>
      </c>
      <c r="L125" s="19">
        <v>890.22</v>
      </c>
      <c r="M125" s="25">
        <f>G125*3.04%</f>
        <v>2736</v>
      </c>
      <c r="N125" s="25">
        <v>6381</v>
      </c>
      <c r="O125" s="25">
        <f>J125+K125+L125+M125+N125</f>
        <v>18980.22</v>
      </c>
      <c r="P125" s="25">
        <v>3970.73</v>
      </c>
      <c r="Q125" s="25">
        <f>H125+J125+M125+P125</f>
        <v>18613.98</v>
      </c>
      <c r="R125" s="25">
        <f>K125+L125+N125</f>
        <v>13661.22</v>
      </c>
      <c r="S125" s="84">
        <f>G125-Q125</f>
        <v>71386.02</v>
      </c>
      <c r="T125" s="18"/>
      <c r="U125" s="110"/>
    </row>
    <row r="126" spans="2:21" s="45" customFormat="1" ht="24.95" customHeight="1" x14ac:dyDescent="0.25">
      <c r="B126" s="88">
        <v>96</v>
      </c>
      <c r="C126" s="31" t="s">
        <v>864</v>
      </c>
      <c r="D126" s="24" t="s">
        <v>495</v>
      </c>
      <c r="E126" s="23" t="s">
        <v>18</v>
      </c>
      <c r="F126" s="23" t="s">
        <v>394</v>
      </c>
      <c r="G126" s="25">
        <v>41000</v>
      </c>
      <c r="H126" s="25">
        <v>583.79</v>
      </c>
      <c r="I126" s="25">
        <v>25</v>
      </c>
      <c r="J126" s="25">
        <f>G126*2.87%</f>
        <v>1176.7</v>
      </c>
      <c r="K126" s="25">
        <f>G126*7.1%</f>
        <v>2911</v>
      </c>
      <c r="L126" s="25">
        <f>G126*1.15%</f>
        <v>471.5</v>
      </c>
      <c r="M126" s="25">
        <f>G126*3.04%</f>
        <v>1246.4000000000001</v>
      </c>
      <c r="N126" s="25">
        <f>G126*7.09%</f>
        <v>2906.9</v>
      </c>
      <c r="O126" s="25">
        <f>J126+K126+L126+M126+N126</f>
        <v>8712.5</v>
      </c>
      <c r="P126" s="25">
        <f>I126</f>
        <v>25</v>
      </c>
      <c r="Q126" s="25">
        <f>H126+J126+M126+P126</f>
        <v>3031.89</v>
      </c>
      <c r="R126" s="25">
        <f>K126+L126+N126</f>
        <v>6289.4</v>
      </c>
      <c r="S126" s="84">
        <f>G126-Q126</f>
        <v>37968.11</v>
      </c>
      <c r="T126" s="18"/>
      <c r="U126" s="110"/>
    </row>
    <row r="127" spans="2:21" s="13" customFormat="1" ht="24.95" customHeight="1" x14ac:dyDescent="0.3">
      <c r="B127" s="85" t="s">
        <v>506</v>
      </c>
      <c r="C127" s="21"/>
      <c r="D127" s="21"/>
      <c r="E127" s="21"/>
      <c r="F127" s="21"/>
      <c r="G127" s="22"/>
      <c r="H127" s="22"/>
      <c r="I127" s="22"/>
      <c r="J127" s="22"/>
      <c r="K127" s="22"/>
      <c r="L127" s="22"/>
      <c r="M127" s="22"/>
      <c r="N127" s="22"/>
      <c r="O127" s="30"/>
      <c r="P127" s="30"/>
      <c r="Q127" s="30"/>
      <c r="R127" s="30"/>
      <c r="S127" s="86"/>
      <c r="T127" s="18"/>
      <c r="U127" s="110"/>
    </row>
    <row r="128" spans="2:21" s="7" customFormat="1" ht="24.95" customHeight="1" x14ac:dyDescent="0.25">
      <c r="B128" s="83">
        <v>97</v>
      </c>
      <c r="C128" s="31" t="s">
        <v>96</v>
      </c>
      <c r="D128" s="24" t="s">
        <v>73</v>
      </c>
      <c r="E128" s="23" t="s">
        <v>18</v>
      </c>
      <c r="F128" s="23" t="s">
        <v>393</v>
      </c>
      <c r="G128" s="25">
        <v>85000</v>
      </c>
      <c r="H128" s="25">
        <v>8148.13</v>
      </c>
      <c r="I128" s="25">
        <v>25</v>
      </c>
      <c r="J128" s="25">
        <f t="shared" ref="J128:J161" si="38">G128*2.87%</f>
        <v>2439.5</v>
      </c>
      <c r="K128" s="25">
        <v>6035</v>
      </c>
      <c r="L128" s="19">
        <v>890.22</v>
      </c>
      <c r="M128" s="25">
        <f t="shared" ref="M128:M161" si="39">G128*3.04%</f>
        <v>2584</v>
      </c>
      <c r="N128" s="25">
        <v>6026.5</v>
      </c>
      <c r="O128" s="25">
        <f t="shared" ref="O128:O157" si="40">J128+K128+L128+M128+N128</f>
        <v>17975.22</v>
      </c>
      <c r="P128" s="25">
        <v>34867.61</v>
      </c>
      <c r="Q128" s="25">
        <f t="shared" ref="Q128:Q161" si="41">H128+J128+M128+P128</f>
        <v>48039.24</v>
      </c>
      <c r="R128" s="25">
        <f t="shared" ref="R128:R159" si="42">K128+L128+N128</f>
        <v>12951.72</v>
      </c>
      <c r="S128" s="84">
        <f t="shared" ref="S128:S161" si="43">G128-Q128</f>
        <v>36960.76</v>
      </c>
      <c r="T128" s="18"/>
      <c r="U128" s="110"/>
    </row>
    <row r="129" spans="2:21" s="7" customFormat="1" ht="24.95" customHeight="1" x14ac:dyDescent="0.25">
      <c r="B129" s="83">
        <v>98</v>
      </c>
      <c r="C129" s="31" t="s">
        <v>97</v>
      </c>
      <c r="D129" s="24" t="s">
        <v>98</v>
      </c>
      <c r="E129" s="23" t="s">
        <v>18</v>
      </c>
      <c r="F129" s="23" t="s">
        <v>393</v>
      </c>
      <c r="G129" s="25">
        <v>70000</v>
      </c>
      <c r="H129" s="25">
        <v>5025.38</v>
      </c>
      <c r="I129" s="25">
        <v>25</v>
      </c>
      <c r="J129" s="25">
        <f t="shared" si="38"/>
        <v>2009</v>
      </c>
      <c r="K129" s="25">
        <v>4970</v>
      </c>
      <c r="L129" s="25">
        <f>G129*1.15%</f>
        <v>805</v>
      </c>
      <c r="M129" s="25">
        <f t="shared" si="39"/>
        <v>2128</v>
      </c>
      <c r="N129" s="25">
        <v>4963</v>
      </c>
      <c r="O129" s="25">
        <f t="shared" si="40"/>
        <v>14875</v>
      </c>
      <c r="P129" s="25">
        <v>39141.550000000003</v>
      </c>
      <c r="Q129" s="25">
        <f t="shared" si="41"/>
        <v>48303.93</v>
      </c>
      <c r="R129" s="25">
        <f t="shared" si="42"/>
        <v>10738</v>
      </c>
      <c r="S129" s="84">
        <f t="shared" si="43"/>
        <v>21696.07</v>
      </c>
      <c r="T129" s="18"/>
      <c r="U129" s="110"/>
    </row>
    <row r="130" spans="2:21" s="7" customFormat="1" ht="24.95" customHeight="1" x14ac:dyDescent="0.25">
      <c r="B130" s="83">
        <v>99</v>
      </c>
      <c r="C130" s="31" t="s">
        <v>182</v>
      </c>
      <c r="D130" s="24" t="s">
        <v>26</v>
      </c>
      <c r="E130" s="23" t="s">
        <v>18</v>
      </c>
      <c r="F130" s="23" t="s">
        <v>394</v>
      </c>
      <c r="G130" s="25">
        <v>36000</v>
      </c>
      <c r="H130" s="25">
        <v>0</v>
      </c>
      <c r="I130" s="25">
        <v>25</v>
      </c>
      <c r="J130" s="25">
        <f t="shared" si="38"/>
        <v>1033.2</v>
      </c>
      <c r="K130" s="25">
        <f t="shared" ref="K130:K161" si="44">G130*7.1%</f>
        <v>2556</v>
      </c>
      <c r="L130" s="25">
        <f>G130*1.15%</f>
        <v>414</v>
      </c>
      <c r="M130" s="25">
        <f t="shared" si="39"/>
        <v>1094.4000000000001</v>
      </c>
      <c r="N130" s="25">
        <f t="shared" ref="N130:N161" si="45">G130*7.09%</f>
        <v>2552.4</v>
      </c>
      <c r="O130" s="25">
        <f t="shared" si="40"/>
        <v>7650</v>
      </c>
      <c r="P130" s="25">
        <v>8181.62</v>
      </c>
      <c r="Q130" s="25">
        <f t="shared" si="41"/>
        <v>10309.219999999999</v>
      </c>
      <c r="R130" s="25">
        <f t="shared" si="42"/>
        <v>5522.4</v>
      </c>
      <c r="S130" s="84">
        <f t="shared" si="43"/>
        <v>25690.78</v>
      </c>
      <c r="T130" s="18"/>
      <c r="U130" s="110"/>
    </row>
    <row r="131" spans="2:21" s="7" customFormat="1" ht="24.95" customHeight="1" x14ac:dyDescent="0.25">
      <c r="B131" s="83">
        <v>100</v>
      </c>
      <c r="C131" s="31" t="s">
        <v>99</v>
      </c>
      <c r="D131" s="24" t="s">
        <v>73</v>
      </c>
      <c r="E131" s="23" t="s">
        <v>18</v>
      </c>
      <c r="F131" s="23" t="s">
        <v>394</v>
      </c>
      <c r="G131" s="25">
        <v>75000</v>
      </c>
      <c r="H131" s="25">
        <v>6309.38</v>
      </c>
      <c r="I131" s="25">
        <v>25</v>
      </c>
      <c r="J131" s="25">
        <f t="shared" si="38"/>
        <v>2152.5</v>
      </c>
      <c r="K131" s="25">
        <f t="shared" si="44"/>
        <v>5325</v>
      </c>
      <c r="L131" s="25">
        <v>862.5</v>
      </c>
      <c r="M131" s="25">
        <f t="shared" si="39"/>
        <v>2280</v>
      </c>
      <c r="N131" s="25">
        <f t="shared" si="45"/>
        <v>5317.5</v>
      </c>
      <c r="O131" s="25">
        <f t="shared" si="40"/>
        <v>15937.5</v>
      </c>
      <c r="P131" s="25">
        <v>7841</v>
      </c>
      <c r="Q131" s="25">
        <f t="shared" si="41"/>
        <v>18582.88</v>
      </c>
      <c r="R131" s="25">
        <f t="shared" si="42"/>
        <v>11505</v>
      </c>
      <c r="S131" s="84">
        <f t="shared" si="43"/>
        <v>56417.120000000003</v>
      </c>
      <c r="T131" s="18"/>
      <c r="U131" s="110"/>
    </row>
    <row r="132" spans="2:21" s="7" customFormat="1" ht="24.95" customHeight="1" x14ac:dyDescent="0.25">
      <c r="B132" s="83">
        <v>101</v>
      </c>
      <c r="C132" s="31" t="s">
        <v>100</v>
      </c>
      <c r="D132" s="24" t="s">
        <v>73</v>
      </c>
      <c r="E132" s="23" t="s">
        <v>18</v>
      </c>
      <c r="F132" s="23" t="s">
        <v>393</v>
      </c>
      <c r="G132" s="25">
        <v>70000</v>
      </c>
      <c r="H132" s="25">
        <v>5368.48</v>
      </c>
      <c r="I132" s="25">
        <v>25</v>
      </c>
      <c r="J132" s="25">
        <f t="shared" si="38"/>
        <v>2009</v>
      </c>
      <c r="K132" s="25">
        <f t="shared" si="44"/>
        <v>4970</v>
      </c>
      <c r="L132" s="25">
        <f t="shared" ref="L132:L161" si="46">G132*1.15%</f>
        <v>805</v>
      </c>
      <c r="M132" s="25">
        <f t="shared" si="39"/>
        <v>2128</v>
      </c>
      <c r="N132" s="25">
        <f t="shared" si="45"/>
        <v>4963</v>
      </c>
      <c r="O132" s="25">
        <f t="shared" si="40"/>
        <v>14875</v>
      </c>
      <c r="P132" s="25">
        <v>30278.59</v>
      </c>
      <c r="Q132" s="25">
        <f t="shared" si="41"/>
        <v>39784.07</v>
      </c>
      <c r="R132" s="25">
        <f t="shared" si="42"/>
        <v>10738</v>
      </c>
      <c r="S132" s="84">
        <f t="shared" si="43"/>
        <v>30215.93</v>
      </c>
      <c r="T132" s="18"/>
      <c r="U132" s="110"/>
    </row>
    <row r="133" spans="2:21" s="7" customFormat="1" ht="24.95" customHeight="1" x14ac:dyDescent="0.25">
      <c r="B133" s="83">
        <v>102</v>
      </c>
      <c r="C133" s="31" t="s">
        <v>743</v>
      </c>
      <c r="D133" s="24" t="s">
        <v>73</v>
      </c>
      <c r="E133" s="23" t="s">
        <v>18</v>
      </c>
      <c r="F133" s="23" t="s">
        <v>394</v>
      </c>
      <c r="G133" s="25">
        <v>70000</v>
      </c>
      <c r="H133" s="25">
        <v>5368.48</v>
      </c>
      <c r="I133" s="25">
        <v>25</v>
      </c>
      <c r="J133" s="25">
        <f t="shared" si="38"/>
        <v>2009</v>
      </c>
      <c r="K133" s="25">
        <f t="shared" si="44"/>
        <v>4970</v>
      </c>
      <c r="L133" s="25">
        <f t="shared" si="46"/>
        <v>805</v>
      </c>
      <c r="M133" s="25">
        <f t="shared" si="39"/>
        <v>2128</v>
      </c>
      <c r="N133" s="25">
        <f t="shared" si="45"/>
        <v>4963</v>
      </c>
      <c r="O133" s="25">
        <f t="shared" si="40"/>
        <v>14875</v>
      </c>
      <c r="P133" s="25">
        <v>10091</v>
      </c>
      <c r="Q133" s="25">
        <f t="shared" si="41"/>
        <v>19596.48</v>
      </c>
      <c r="R133" s="25">
        <f t="shared" si="42"/>
        <v>10738</v>
      </c>
      <c r="S133" s="84">
        <f t="shared" si="43"/>
        <v>50403.519999999997</v>
      </c>
      <c r="T133" s="18"/>
      <c r="U133" s="110"/>
    </row>
    <row r="134" spans="2:21" s="7" customFormat="1" ht="24.95" customHeight="1" x14ac:dyDescent="0.25">
      <c r="B134" s="83">
        <v>103</v>
      </c>
      <c r="C134" s="31" t="s">
        <v>101</v>
      </c>
      <c r="D134" s="24" t="s">
        <v>73</v>
      </c>
      <c r="E134" s="23" t="s">
        <v>18</v>
      </c>
      <c r="F134" s="23" t="s">
        <v>394</v>
      </c>
      <c r="G134" s="25">
        <v>70000</v>
      </c>
      <c r="H134" s="25">
        <v>5025.38</v>
      </c>
      <c r="I134" s="25">
        <v>25</v>
      </c>
      <c r="J134" s="25">
        <f t="shared" si="38"/>
        <v>2009</v>
      </c>
      <c r="K134" s="25">
        <f t="shared" si="44"/>
        <v>4970</v>
      </c>
      <c r="L134" s="25">
        <f t="shared" si="46"/>
        <v>805</v>
      </c>
      <c r="M134" s="25">
        <f t="shared" si="39"/>
        <v>2128</v>
      </c>
      <c r="N134" s="25">
        <f t="shared" si="45"/>
        <v>4963</v>
      </c>
      <c r="O134" s="25">
        <f t="shared" si="40"/>
        <v>14875</v>
      </c>
      <c r="P134" s="25">
        <v>38344.06</v>
      </c>
      <c r="Q134" s="25">
        <f t="shared" si="41"/>
        <v>47506.44</v>
      </c>
      <c r="R134" s="25">
        <f t="shared" si="42"/>
        <v>10738</v>
      </c>
      <c r="S134" s="84">
        <f t="shared" si="43"/>
        <v>22493.56</v>
      </c>
      <c r="T134" s="18"/>
      <c r="U134" s="110"/>
    </row>
    <row r="135" spans="2:21" s="7" customFormat="1" ht="24.95" customHeight="1" x14ac:dyDescent="0.25">
      <c r="B135" s="83">
        <v>104</v>
      </c>
      <c r="C135" s="31" t="s">
        <v>102</v>
      </c>
      <c r="D135" s="24" t="s">
        <v>73</v>
      </c>
      <c r="E135" s="23" t="s">
        <v>18</v>
      </c>
      <c r="F135" s="23" t="s">
        <v>393</v>
      </c>
      <c r="G135" s="25">
        <v>70000</v>
      </c>
      <c r="H135" s="25">
        <v>5368.48</v>
      </c>
      <c r="I135" s="25">
        <v>25</v>
      </c>
      <c r="J135" s="25">
        <f t="shared" si="38"/>
        <v>2009</v>
      </c>
      <c r="K135" s="25">
        <f t="shared" si="44"/>
        <v>4970</v>
      </c>
      <c r="L135" s="25">
        <f t="shared" si="46"/>
        <v>805</v>
      </c>
      <c r="M135" s="25">
        <f t="shared" si="39"/>
        <v>2128</v>
      </c>
      <c r="N135" s="25">
        <f t="shared" si="45"/>
        <v>4963</v>
      </c>
      <c r="O135" s="25">
        <f t="shared" si="40"/>
        <v>14875</v>
      </c>
      <c r="P135" s="25">
        <v>25</v>
      </c>
      <c r="Q135" s="25">
        <f t="shared" si="41"/>
        <v>9530.48</v>
      </c>
      <c r="R135" s="25">
        <f t="shared" si="42"/>
        <v>10738</v>
      </c>
      <c r="S135" s="84">
        <f t="shared" si="43"/>
        <v>60469.52</v>
      </c>
      <c r="T135" s="18"/>
      <c r="U135" s="110"/>
    </row>
    <row r="136" spans="2:21" s="7" customFormat="1" ht="24.95" customHeight="1" x14ac:dyDescent="0.25">
      <c r="B136" s="83">
        <v>105</v>
      </c>
      <c r="C136" s="31" t="s">
        <v>103</v>
      </c>
      <c r="D136" s="24" t="s">
        <v>73</v>
      </c>
      <c r="E136" s="23" t="s">
        <v>18</v>
      </c>
      <c r="F136" s="23" t="s">
        <v>393</v>
      </c>
      <c r="G136" s="25">
        <v>70000</v>
      </c>
      <c r="H136" s="25">
        <v>5025.38</v>
      </c>
      <c r="I136" s="25">
        <v>25</v>
      </c>
      <c r="J136" s="25">
        <f t="shared" si="38"/>
        <v>2009</v>
      </c>
      <c r="K136" s="25">
        <f t="shared" si="44"/>
        <v>4970</v>
      </c>
      <c r="L136" s="25">
        <f t="shared" si="46"/>
        <v>805</v>
      </c>
      <c r="M136" s="25">
        <f t="shared" si="39"/>
        <v>2128</v>
      </c>
      <c r="N136" s="25">
        <f t="shared" si="45"/>
        <v>4963</v>
      </c>
      <c r="O136" s="25">
        <f t="shared" si="40"/>
        <v>14875</v>
      </c>
      <c r="P136" s="25">
        <v>22522.04</v>
      </c>
      <c r="Q136" s="25">
        <f t="shared" si="41"/>
        <v>31684.42</v>
      </c>
      <c r="R136" s="25">
        <f t="shared" si="42"/>
        <v>10738</v>
      </c>
      <c r="S136" s="84">
        <f t="shared" si="43"/>
        <v>38315.58</v>
      </c>
      <c r="T136" s="18"/>
      <c r="U136" s="110"/>
    </row>
    <row r="137" spans="2:21" s="7" customFormat="1" ht="24.95" customHeight="1" x14ac:dyDescent="0.25">
      <c r="B137" s="83">
        <v>106</v>
      </c>
      <c r="C137" s="31" t="s">
        <v>815</v>
      </c>
      <c r="D137" s="24" t="s">
        <v>73</v>
      </c>
      <c r="E137" s="23" t="s">
        <v>18</v>
      </c>
      <c r="F137" s="23" t="s">
        <v>394</v>
      </c>
      <c r="G137" s="25">
        <v>70000</v>
      </c>
      <c r="H137" s="25">
        <v>5368.48</v>
      </c>
      <c r="I137" s="25">
        <v>25</v>
      </c>
      <c r="J137" s="25">
        <f t="shared" si="38"/>
        <v>2009</v>
      </c>
      <c r="K137" s="25">
        <f t="shared" si="44"/>
        <v>4970</v>
      </c>
      <c r="L137" s="25">
        <f t="shared" si="46"/>
        <v>805</v>
      </c>
      <c r="M137" s="25">
        <f t="shared" si="39"/>
        <v>2128</v>
      </c>
      <c r="N137" s="25">
        <f t="shared" si="45"/>
        <v>4963</v>
      </c>
      <c r="O137" s="25">
        <f t="shared" si="40"/>
        <v>14875</v>
      </c>
      <c r="P137" s="25">
        <v>31359.75</v>
      </c>
      <c r="Q137" s="25">
        <f t="shared" si="41"/>
        <v>40865.230000000003</v>
      </c>
      <c r="R137" s="25">
        <f t="shared" si="42"/>
        <v>10738</v>
      </c>
      <c r="S137" s="84">
        <f t="shared" si="43"/>
        <v>29134.77</v>
      </c>
      <c r="T137" s="18"/>
      <c r="U137" s="110"/>
    </row>
    <row r="138" spans="2:21" s="7" customFormat="1" ht="24.95" customHeight="1" x14ac:dyDescent="0.25">
      <c r="B138" s="83">
        <v>107</v>
      </c>
      <c r="C138" s="31" t="s">
        <v>104</v>
      </c>
      <c r="D138" s="24" t="s">
        <v>73</v>
      </c>
      <c r="E138" s="23" t="s">
        <v>18</v>
      </c>
      <c r="F138" s="23" t="s">
        <v>394</v>
      </c>
      <c r="G138" s="25">
        <v>70000</v>
      </c>
      <c r="H138" s="25">
        <v>5368.48</v>
      </c>
      <c r="I138" s="25">
        <v>25</v>
      </c>
      <c r="J138" s="25">
        <f t="shared" si="38"/>
        <v>2009</v>
      </c>
      <c r="K138" s="25">
        <f t="shared" si="44"/>
        <v>4970</v>
      </c>
      <c r="L138" s="25">
        <f t="shared" si="46"/>
        <v>805</v>
      </c>
      <c r="M138" s="25">
        <f t="shared" si="39"/>
        <v>2128</v>
      </c>
      <c r="N138" s="25">
        <f t="shared" si="45"/>
        <v>4963</v>
      </c>
      <c r="O138" s="25">
        <f t="shared" si="40"/>
        <v>14875</v>
      </c>
      <c r="P138" s="25">
        <v>34674.589999999997</v>
      </c>
      <c r="Q138" s="25">
        <f t="shared" si="41"/>
        <v>44180.07</v>
      </c>
      <c r="R138" s="25">
        <f t="shared" si="42"/>
        <v>10738</v>
      </c>
      <c r="S138" s="84">
        <f t="shared" si="43"/>
        <v>25819.93</v>
      </c>
      <c r="T138" s="18"/>
      <c r="U138" s="110"/>
    </row>
    <row r="139" spans="2:21" s="7" customFormat="1" ht="24.95" customHeight="1" x14ac:dyDescent="0.25">
      <c r="B139" s="83">
        <v>108</v>
      </c>
      <c r="C139" s="31" t="s">
        <v>105</v>
      </c>
      <c r="D139" s="24" t="s">
        <v>73</v>
      </c>
      <c r="E139" s="23" t="s">
        <v>18</v>
      </c>
      <c r="F139" s="23" t="s">
        <v>394</v>
      </c>
      <c r="G139" s="25">
        <v>60000</v>
      </c>
      <c r="H139" s="25">
        <v>3486.68</v>
      </c>
      <c r="I139" s="25">
        <v>25</v>
      </c>
      <c r="J139" s="25">
        <f t="shared" si="38"/>
        <v>1722</v>
      </c>
      <c r="K139" s="25">
        <f t="shared" si="44"/>
        <v>4260</v>
      </c>
      <c r="L139" s="25">
        <f t="shared" si="46"/>
        <v>690</v>
      </c>
      <c r="M139" s="25">
        <f t="shared" si="39"/>
        <v>1824</v>
      </c>
      <c r="N139" s="25">
        <f t="shared" si="45"/>
        <v>4254</v>
      </c>
      <c r="O139" s="25">
        <f t="shared" si="40"/>
        <v>12750</v>
      </c>
      <c r="P139" s="25">
        <v>12780.41</v>
      </c>
      <c r="Q139" s="25">
        <f t="shared" si="41"/>
        <v>19813.09</v>
      </c>
      <c r="R139" s="25">
        <f t="shared" si="42"/>
        <v>9204</v>
      </c>
      <c r="S139" s="84">
        <f t="shared" si="43"/>
        <v>40186.910000000003</v>
      </c>
      <c r="T139" s="18"/>
      <c r="U139" s="110"/>
    </row>
    <row r="140" spans="2:21" s="7" customFormat="1" ht="24.95" customHeight="1" x14ac:dyDescent="0.25">
      <c r="B140" s="83">
        <v>109</v>
      </c>
      <c r="C140" s="31" t="s">
        <v>106</v>
      </c>
      <c r="D140" s="24" t="s">
        <v>73</v>
      </c>
      <c r="E140" s="23" t="s">
        <v>18</v>
      </c>
      <c r="F140" s="23" t="s">
        <v>394</v>
      </c>
      <c r="G140" s="25">
        <v>60000</v>
      </c>
      <c r="H140" s="25">
        <v>3486.68</v>
      </c>
      <c r="I140" s="25">
        <v>25</v>
      </c>
      <c r="J140" s="25">
        <f t="shared" si="38"/>
        <v>1722</v>
      </c>
      <c r="K140" s="25">
        <f t="shared" si="44"/>
        <v>4260</v>
      </c>
      <c r="L140" s="25">
        <f t="shared" si="46"/>
        <v>690</v>
      </c>
      <c r="M140" s="25">
        <f t="shared" si="39"/>
        <v>1824</v>
      </c>
      <c r="N140" s="25">
        <f t="shared" si="45"/>
        <v>4254</v>
      </c>
      <c r="O140" s="25">
        <f t="shared" si="40"/>
        <v>12750</v>
      </c>
      <c r="P140" s="25">
        <v>10315.530000000001</v>
      </c>
      <c r="Q140" s="25">
        <f t="shared" si="41"/>
        <v>17348.21</v>
      </c>
      <c r="R140" s="25">
        <f t="shared" si="42"/>
        <v>9204</v>
      </c>
      <c r="S140" s="84">
        <f t="shared" si="43"/>
        <v>42651.79</v>
      </c>
      <c r="T140" s="18"/>
      <c r="U140" s="110"/>
    </row>
    <row r="141" spans="2:21" s="18" customFormat="1" ht="24.95" customHeight="1" x14ac:dyDescent="0.25">
      <c r="B141" s="83">
        <v>110</v>
      </c>
      <c r="C141" s="31" t="s">
        <v>107</v>
      </c>
      <c r="D141" s="24" t="s">
        <v>73</v>
      </c>
      <c r="E141" s="23" t="s">
        <v>18</v>
      </c>
      <c r="F141" s="23" t="s">
        <v>394</v>
      </c>
      <c r="G141" s="25">
        <v>60000</v>
      </c>
      <c r="H141" s="25">
        <v>2800.49</v>
      </c>
      <c r="I141" s="25">
        <v>25</v>
      </c>
      <c r="J141" s="25">
        <f t="shared" si="38"/>
        <v>1722</v>
      </c>
      <c r="K141" s="25">
        <f t="shared" si="44"/>
        <v>4260</v>
      </c>
      <c r="L141" s="25">
        <f t="shared" si="46"/>
        <v>690</v>
      </c>
      <c r="M141" s="25">
        <f t="shared" si="39"/>
        <v>1824</v>
      </c>
      <c r="N141" s="25">
        <f t="shared" si="45"/>
        <v>4254</v>
      </c>
      <c r="O141" s="25">
        <f t="shared" si="40"/>
        <v>12750</v>
      </c>
      <c r="P141" s="25">
        <v>3455.92</v>
      </c>
      <c r="Q141" s="25">
        <f t="shared" si="41"/>
        <v>9802.41</v>
      </c>
      <c r="R141" s="25">
        <f t="shared" si="42"/>
        <v>9204</v>
      </c>
      <c r="S141" s="84">
        <f t="shared" si="43"/>
        <v>50197.59</v>
      </c>
      <c r="U141" s="110"/>
    </row>
    <row r="142" spans="2:21" s="18" customFormat="1" ht="24.95" customHeight="1" x14ac:dyDescent="0.25">
      <c r="B142" s="83">
        <v>111</v>
      </c>
      <c r="C142" s="31" t="s">
        <v>108</v>
      </c>
      <c r="D142" s="24" t="s">
        <v>73</v>
      </c>
      <c r="E142" s="23" t="s">
        <v>18</v>
      </c>
      <c r="F142" s="23" t="s">
        <v>394</v>
      </c>
      <c r="G142" s="25">
        <v>60000</v>
      </c>
      <c r="H142" s="25">
        <v>3143.58</v>
      </c>
      <c r="I142" s="25">
        <v>25</v>
      </c>
      <c r="J142" s="25">
        <f t="shared" si="38"/>
        <v>1722</v>
      </c>
      <c r="K142" s="25">
        <f t="shared" si="44"/>
        <v>4260</v>
      </c>
      <c r="L142" s="25">
        <f t="shared" si="46"/>
        <v>690</v>
      </c>
      <c r="M142" s="25">
        <f t="shared" si="39"/>
        <v>1824</v>
      </c>
      <c r="N142" s="25">
        <f t="shared" si="45"/>
        <v>4254</v>
      </c>
      <c r="O142" s="25">
        <f t="shared" si="40"/>
        <v>12750</v>
      </c>
      <c r="P142" s="25">
        <v>12890.85</v>
      </c>
      <c r="Q142" s="25">
        <f t="shared" si="41"/>
        <v>19580.43</v>
      </c>
      <c r="R142" s="25">
        <f t="shared" si="42"/>
        <v>9204</v>
      </c>
      <c r="S142" s="84">
        <f t="shared" si="43"/>
        <v>40419.57</v>
      </c>
      <c r="U142" s="110"/>
    </row>
    <row r="143" spans="2:21" s="18" customFormat="1" ht="24.75" customHeight="1" x14ac:dyDescent="0.25">
      <c r="B143" s="83">
        <v>112</v>
      </c>
      <c r="C143" s="31" t="s">
        <v>61</v>
      </c>
      <c r="D143" s="24" t="s">
        <v>62</v>
      </c>
      <c r="E143" s="23" t="s">
        <v>18</v>
      </c>
      <c r="F143" s="23" t="s">
        <v>394</v>
      </c>
      <c r="G143" s="25">
        <v>48000</v>
      </c>
      <c r="H143" s="25">
        <v>1571.73</v>
      </c>
      <c r="I143" s="25">
        <v>25</v>
      </c>
      <c r="J143" s="25">
        <f t="shared" si="38"/>
        <v>1377.6</v>
      </c>
      <c r="K143" s="25">
        <f t="shared" si="44"/>
        <v>3408</v>
      </c>
      <c r="L143" s="25">
        <f t="shared" si="46"/>
        <v>552</v>
      </c>
      <c r="M143" s="25">
        <f t="shared" si="39"/>
        <v>1459.2</v>
      </c>
      <c r="N143" s="25">
        <f t="shared" si="45"/>
        <v>3403.2</v>
      </c>
      <c r="O143" s="25">
        <f t="shared" si="40"/>
        <v>10200</v>
      </c>
      <c r="P143" s="25">
        <v>16041.85</v>
      </c>
      <c r="Q143" s="25">
        <f t="shared" si="41"/>
        <v>20450.38</v>
      </c>
      <c r="R143" s="25">
        <f t="shared" si="42"/>
        <v>7363.2</v>
      </c>
      <c r="S143" s="84">
        <f t="shared" si="43"/>
        <v>27549.62</v>
      </c>
      <c r="U143" s="110"/>
    </row>
    <row r="144" spans="2:21" s="18" customFormat="1" ht="24.95" customHeight="1" x14ac:dyDescent="0.25">
      <c r="B144" s="83">
        <v>113</v>
      </c>
      <c r="C144" s="31" t="s">
        <v>109</v>
      </c>
      <c r="D144" s="24" t="s">
        <v>24</v>
      </c>
      <c r="E144" s="23" t="s">
        <v>18</v>
      </c>
      <c r="F144" s="23" t="s">
        <v>394</v>
      </c>
      <c r="G144" s="25">
        <v>41000</v>
      </c>
      <c r="H144" s="25">
        <v>583.79</v>
      </c>
      <c r="I144" s="25">
        <v>25</v>
      </c>
      <c r="J144" s="25">
        <f t="shared" si="38"/>
        <v>1176.7</v>
      </c>
      <c r="K144" s="25">
        <f t="shared" si="44"/>
        <v>2911</v>
      </c>
      <c r="L144" s="25">
        <f t="shared" si="46"/>
        <v>471.5</v>
      </c>
      <c r="M144" s="25">
        <f t="shared" si="39"/>
        <v>1246.4000000000001</v>
      </c>
      <c r="N144" s="25">
        <f t="shared" si="45"/>
        <v>2906.9</v>
      </c>
      <c r="O144" s="25">
        <f t="shared" si="40"/>
        <v>8712.5</v>
      </c>
      <c r="P144" s="25">
        <v>17600.8</v>
      </c>
      <c r="Q144" s="25">
        <f t="shared" si="41"/>
        <v>20607.689999999999</v>
      </c>
      <c r="R144" s="25">
        <f t="shared" si="42"/>
        <v>6289.4</v>
      </c>
      <c r="S144" s="84">
        <f t="shared" si="43"/>
        <v>20392.310000000001</v>
      </c>
      <c r="U144" s="110"/>
    </row>
    <row r="145" spans="2:21" s="7" customFormat="1" ht="24.95" customHeight="1" x14ac:dyDescent="0.25">
      <c r="B145" s="83">
        <v>114</v>
      </c>
      <c r="C145" s="31" t="s">
        <v>110</v>
      </c>
      <c r="D145" s="24" t="s">
        <v>24</v>
      </c>
      <c r="E145" s="23" t="s">
        <v>18</v>
      </c>
      <c r="F145" s="23" t="s">
        <v>394</v>
      </c>
      <c r="G145" s="25">
        <v>41000</v>
      </c>
      <c r="H145" s="25">
        <v>583.79</v>
      </c>
      <c r="I145" s="25">
        <v>25</v>
      </c>
      <c r="J145" s="25">
        <f t="shared" si="38"/>
        <v>1176.7</v>
      </c>
      <c r="K145" s="25">
        <f t="shared" si="44"/>
        <v>2911</v>
      </c>
      <c r="L145" s="25">
        <f t="shared" si="46"/>
        <v>471.5</v>
      </c>
      <c r="M145" s="25">
        <f t="shared" si="39"/>
        <v>1246.4000000000001</v>
      </c>
      <c r="N145" s="25">
        <f t="shared" si="45"/>
        <v>2906.9</v>
      </c>
      <c r="O145" s="25">
        <f t="shared" si="40"/>
        <v>8712.5</v>
      </c>
      <c r="P145" s="25">
        <v>10770.89</v>
      </c>
      <c r="Q145" s="25">
        <f t="shared" si="41"/>
        <v>13777.78</v>
      </c>
      <c r="R145" s="25">
        <f t="shared" si="42"/>
        <v>6289.4</v>
      </c>
      <c r="S145" s="84">
        <f t="shared" si="43"/>
        <v>27222.22</v>
      </c>
      <c r="T145" s="18"/>
      <c r="U145" s="110"/>
    </row>
    <row r="146" spans="2:21" s="7" customFormat="1" ht="24.95" customHeight="1" x14ac:dyDescent="0.25">
      <c r="B146" s="83">
        <v>115</v>
      </c>
      <c r="C146" s="31" t="s">
        <v>111</v>
      </c>
      <c r="D146" s="24" t="s">
        <v>24</v>
      </c>
      <c r="E146" s="23" t="s">
        <v>18</v>
      </c>
      <c r="F146" s="23" t="s">
        <v>393</v>
      </c>
      <c r="G146" s="25">
        <v>41000</v>
      </c>
      <c r="H146" s="25">
        <v>583.79</v>
      </c>
      <c r="I146" s="25">
        <v>25</v>
      </c>
      <c r="J146" s="25">
        <f t="shared" si="38"/>
        <v>1176.7</v>
      </c>
      <c r="K146" s="25">
        <f t="shared" si="44"/>
        <v>2911</v>
      </c>
      <c r="L146" s="25">
        <f t="shared" si="46"/>
        <v>471.5</v>
      </c>
      <c r="M146" s="25">
        <f t="shared" si="39"/>
        <v>1246.4000000000001</v>
      </c>
      <c r="N146" s="25">
        <f t="shared" si="45"/>
        <v>2906.9</v>
      </c>
      <c r="O146" s="25">
        <f t="shared" si="40"/>
        <v>8712.5</v>
      </c>
      <c r="P146" s="25">
        <v>4051</v>
      </c>
      <c r="Q146" s="25">
        <f t="shared" si="41"/>
        <v>7057.89</v>
      </c>
      <c r="R146" s="25">
        <f t="shared" si="42"/>
        <v>6289.4</v>
      </c>
      <c r="S146" s="84">
        <f t="shared" si="43"/>
        <v>33942.11</v>
      </c>
      <c r="T146" s="18"/>
      <c r="U146" s="110"/>
    </row>
    <row r="147" spans="2:21" s="7" customFormat="1" ht="24.95" customHeight="1" x14ac:dyDescent="0.25">
      <c r="B147" s="83">
        <v>116</v>
      </c>
      <c r="C147" s="31" t="s">
        <v>112</v>
      </c>
      <c r="D147" s="24" t="s">
        <v>24</v>
      </c>
      <c r="E147" s="23" t="s">
        <v>18</v>
      </c>
      <c r="F147" s="23" t="s">
        <v>394</v>
      </c>
      <c r="G147" s="25">
        <v>41000</v>
      </c>
      <c r="H147" s="25">
        <v>326.47000000000003</v>
      </c>
      <c r="I147" s="25">
        <v>25</v>
      </c>
      <c r="J147" s="25">
        <f t="shared" si="38"/>
        <v>1176.7</v>
      </c>
      <c r="K147" s="25">
        <f t="shared" si="44"/>
        <v>2911</v>
      </c>
      <c r="L147" s="25">
        <f t="shared" si="46"/>
        <v>471.5</v>
      </c>
      <c r="M147" s="25">
        <f t="shared" si="39"/>
        <v>1246.4000000000001</v>
      </c>
      <c r="N147" s="25">
        <f t="shared" si="45"/>
        <v>2906.9</v>
      </c>
      <c r="O147" s="25">
        <f t="shared" si="40"/>
        <v>8712.5</v>
      </c>
      <c r="P147" s="25">
        <v>13081.51</v>
      </c>
      <c r="Q147" s="25">
        <f t="shared" si="41"/>
        <v>15831.08</v>
      </c>
      <c r="R147" s="25">
        <f t="shared" si="42"/>
        <v>6289.4</v>
      </c>
      <c r="S147" s="84">
        <f t="shared" si="43"/>
        <v>25168.92</v>
      </c>
      <c r="T147" s="18"/>
      <c r="U147" s="110"/>
    </row>
    <row r="148" spans="2:21" s="7" customFormat="1" ht="24.95" customHeight="1" x14ac:dyDescent="0.25">
      <c r="B148" s="83">
        <v>117</v>
      </c>
      <c r="C148" s="31" t="s">
        <v>113</v>
      </c>
      <c r="D148" s="24" t="s">
        <v>114</v>
      </c>
      <c r="E148" s="23" t="s">
        <v>18</v>
      </c>
      <c r="F148" s="23" t="s">
        <v>394</v>
      </c>
      <c r="G148" s="25">
        <v>48000</v>
      </c>
      <c r="H148" s="25">
        <v>1571.73</v>
      </c>
      <c r="I148" s="25">
        <v>25</v>
      </c>
      <c r="J148" s="25">
        <f t="shared" si="38"/>
        <v>1377.6</v>
      </c>
      <c r="K148" s="25">
        <f t="shared" si="44"/>
        <v>3408</v>
      </c>
      <c r="L148" s="25">
        <f t="shared" si="46"/>
        <v>552</v>
      </c>
      <c r="M148" s="25">
        <f t="shared" si="39"/>
        <v>1459.2</v>
      </c>
      <c r="N148" s="25">
        <f t="shared" si="45"/>
        <v>3403.2</v>
      </c>
      <c r="O148" s="25">
        <f t="shared" si="40"/>
        <v>10200</v>
      </c>
      <c r="P148" s="25">
        <v>23566.58</v>
      </c>
      <c r="Q148" s="25">
        <f t="shared" si="41"/>
        <v>27975.11</v>
      </c>
      <c r="R148" s="25">
        <f t="shared" si="42"/>
        <v>7363.2</v>
      </c>
      <c r="S148" s="84">
        <f t="shared" si="43"/>
        <v>20024.89</v>
      </c>
      <c r="T148" s="18"/>
      <c r="U148" s="110"/>
    </row>
    <row r="149" spans="2:21" s="7" customFormat="1" ht="24.95" customHeight="1" x14ac:dyDescent="0.25">
      <c r="B149" s="83">
        <v>118</v>
      </c>
      <c r="C149" s="31" t="s">
        <v>115</v>
      </c>
      <c r="D149" s="24" t="s">
        <v>114</v>
      </c>
      <c r="E149" s="23" t="s">
        <v>18</v>
      </c>
      <c r="F149" s="23" t="s">
        <v>394</v>
      </c>
      <c r="G149" s="25">
        <v>48000</v>
      </c>
      <c r="H149" s="25">
        <v>1314.41</v>
      </c>
      <c r="I149" s="25">
        <v>25</v>
      </c>
      <c r="J149" s="25">
        <f t="shared" si="38"/>
        <v>1377.6</v>
      </c>
      <c r="K149" s="25">
        <f t="shared" si="44"/>
        <v>3408</v>
      </c>
      <c r="L149" s="25">
        <f t="shared" si="46"/>
        <v>552</v>
      </c>
      <c r="M149" s="25">
        <f t="shared" si="39"/>
        <v>1459.2</v>
      </c>
      <c r="N149" s="25">
        <f t="shared" si="45"/>
        <v>3403.2</v>
      </c>
      <c r="O149" s="25">
        <f t="shared" si="40"/>
        <v>10200</v>
      </c>
      <c r="P149" s="25">
        <v>17171.330000000002</v>
      </c>
      <c r="Q149" s="25">
        <f t="shared" si="41"/>
        <v>21322.54</v>
      </c>
      <c r="R149" s="25">
        <f t="shared" si="42"/>
        <v>7363.2</v>
      </c>
      <c r="S149" s="84">
        <f t="shared" si="43"/>
        <v>26677.46</v>
      </c>
      <c r="T149" s="18"/>
      <c r="U149" s="110"/>
    </row>
    <row r="150" spans="2:21" s="20" customFormat="1" ht="24.95" customHeight="1" x14ac:dyDescent="0.25">
      <c r="B150" s="83">
        <v>119</v>
      </c>
      <c r="C150" s="31" t="s">
        <v>120</v>
      </c>
      <c r="D150" s="24" t="s">
        <v>26</v>
      </c>
      <c r="E150" s="23" t="s">
        <v>18</v>
      </c>
      <c r="F150" s="23" t="s">
        <v>393</v>
      </c>
      <c r="G150" s="25">
        <v>41000</v>
      </c>
      <c r="H150" s="25">
        <v>583.79</v>
      </c>
      <c r="I150" s="25">
        <v>25</v>
      </c>
      <c r="J150" s="25">
        <f t="shared" si="38"/>
        <v>1176.7</v>
      </c>
      <c r="K150" s="25">
        <f t="shared" si="44"/>
        <v>2911</v>
      </c>
      <c r="L150" s="25">
        <f t="shared" si="46"/>
        <v>471.5</v>
      </c>
      <c r="M150" s="25">
        <f t="shared" si="39"/>
        <v>1246.4000000000001</v>
      </c>
      <c r="N150" s="25">
        <f t="shared" si="45"/>
        <v>2906.9</v>
      </c>
      <c r="O150" s="25">
        <f t="shared" si="40"/>
        <v>8712.5</v>
      </c>
      <c r="P150" s="25">
        <v>25</v>
      </c>
      <c r="Q150" s="25">
        <f t="shared" si="41"/>
        <v>3031.89</v>
      </c>
      <c r="R150" s="25">
        <f t="shared" si="42"/>
        <v>6289.4</v>
      </c>
      <c r="S150" s="84">
        <f t="shared" si="43"/>
        <v>37968.11</v>
      </c>
      <c r="T150" s="18"/>
      <c r="U150" s="110"/>
    </row>
    <row r="151" spans="2:21" s="20" customFormat="1" ht="24.95" customHeight="1" x14ac:dyDescent="0.25">
      <c r="B151" s="83">
        <v>120</v>
      </c>
      <c r="C151" s="31" t="s">
        <v>121</v>
      </c>
      <c r="D151" s="24" t="s">
        <v>26</v>
      </c>
      <c r="E151" s="23" t="s">
        <v>18</v>
      </c>
      <c r="F151" s="23" t="s">
        <v>394</v>
      </c>
      <c r="G151" s="25">
        <v>41000</v>
      </c>
      <c r="H151" s="25">
        <v>583.79</v>
      </c>
      <c r="I151" s="25">
        <v>25</v>
      </c>
      <c r="J151" s="25">
        <f t="shared" si="38"/>
        <v>1176.7</v>
      </c>
      <c r="K151" s="25">
        <f t="shared" si="44"/>
        <v>2911</v>
      </c>
      <c r="L151" s="25">
        <f t="shared" si="46"/>
        <v>471.5</v>
      </c>
      <c r="M151" s="25">
        <f t="shared" si="39"/>
        <v>1246.4000000000001</v>
      </c>
      <c r="N151" s="25">
        <f t="shared" si="45"/>
        <v>2906.9</v>
      </c>
      <c r="O151" s="25">
        <f t="shared" si="40"/>
        <v>8712.5</v>
      </c>
      <c r="P151" s="25">
        <v>14723.63</v>
      </c>
      <c r="Q151" s="25">
        <f t="shared" si="41"/>
        <v>17730.52</v>
      </c>
      <c r="R151" s="25">
        <f t="shared" si="42"/>
        <v>6289.4</v>
      </c>
      <c r="S151" s="84">
        <f t="shared" si="43"/>
        <v>23269.48</v>
      </c>
      <c r="T151" s="18"/>
      <c r="U151" s="110"/>
    </row>
    <row r="152" spans="2:21" s="7" customFormat="1" ht="24.95" customHeight="1" x14ac:dyDescent="0.25">
      <c r="B152" s="83">
        <v>121</v>
      </c>
      <c r="C152" s="31" t="s">
        <v>428</v>
      </c>
      <c r="D152" s="24" t="s">
        <v>28</v>
      </c>
      <c r="E152" s="23" t="s">
        <v>18</v>
      </c>
      <c r="F152" s="23" t="s">
        <v>394</v>
      </c>
      <c r="G152" s="25">
        <v>41000</v>
      </c>
      <c r="H152" s="25">
        <v>583.79</v>
      </c>
      <c r="I152" s="25">
        <v>25</v>
      </c>
      <c r="J152" s="25">
        <f t="shared" si="38"/>
        <v>1176.7</v>
      </c>
      <c r="K152" s="25">
        <f t="shared" si="44"/>
        <v>2911</v>
      </c>
      <c r="L152" s="25">
        <f t="shared" si="46"/>
        <v>471.5</v>
      </c>
      <c r="M152" s="25">
        <f t="shared" si="39"/>
        <v>1246.4000000000001</v>
      </c>
      <c r="N152" s="25">
        <f t="shared" si="45"/>
        <v>2906.9</v>
      </c>
      <c r="O152" s="25">
        <f t="shared" si="40"/>
        <v>8712.5</v>
      </c>
      <c r="P152" s="25">
        <v>16061.57</v>
      </c>
      <c r="Q152" s="25">
        <f t="shared" si="41"/>
        <v>19068.46</v>
      </c>
      <c r="R152" s="25">
        <f t="shared" si="42"/>
        <v>6289.4</v>
      </c>
      <c r="S152" s="84">
        <f t="shared" si="43"/>
        <v>21931.54</v>
      </c>
      <c r="T152" s="18"/>
      <c r="U152" s="110"/>
    </row>
    <row r="153" spans="2:21" s="7" customFormat="1" ht="24.95" customHeight="1" x14ac:dyDescent="0.25">
      <c r="B153" s="83">
        <v>122</v>
      </c>
      <c r="C153" s="31" t="s">
        <v>117</v>
      </c>
      <c r="D153" s="24" t="s">
        <v>29</v>
      </c>
      <c r="E153" s="23" t="s">
        <v>18</v>
      </c>
      <c r="F153" s="23" t="s">
        <v>393</v>
      </c>
      <c r="G153" s="25">
        <v>41000</v>
      </c>
      <c r="H153" s="25">
        <v>69.150000000000006</v>
      </c>
      <c r="I153" s="25">
        <v>25</v>
      </c>
      <c r="J153" s="25">
        <f t="shared" si="38"/>
        <v>1176.7</v>
      </c>
      <c r="K153" s="25">
        <f t="shared" si="44"/>
        <v>2911</v>
      </c>
      <c r="L153" s="25">
        <f t="shared" si="46"/>
        <v>471.5</v>
      </c>
      <c r="M153" s="25">
        <f t="shared" si="39"/>
        <v>1246.4000000000001</v>
      </c>
      <c r="N153" s="25">
        <f t="shared" si="45"/>
        <v>2906.9</v>
      </c>
      <c r="O153" s="25">
        <f t="shared" si="40"/>
        <v>8712.5</v>
      </c>
      <c r="P153" s="25">
        <v>3455.92</v>
      </c>
      <c r="Q153" s="25">
        <f t="shared" si="41"/>
        <v>5948.17</v>
      </c>
      <c r="R153" s="25">
        <f t="shared" si="42"/>
        <v>6289.4</v>
      </c>
      <c r="S153" s="84">
        <f t="shared" si="43"/>
        <v>35051.83</v>
      </c>
      <c r="T153" s="18"/>
      <c r="U153" s="110"/>
    </row>
    <row r="154" spans="2:21" s="18" customFormat="1" ht="24.95" customHeight="1" x14ac:dyDescent="0.25">
      <c r="B154" s="83">
        <v>123</v>
      </c>
      <c r="C154" s="31" t="s">
        <v>756</v>
      </c>
      <c r="D154" s="24" t="s">
        <v>26</v>
      </c>
      <c r="E154" s="23" t="s">
        <v>18</v>
      </c>
      <c r="F154" s="23" t="s">
        <v>394</v>
      </c>
      <c r="G154" s="25">
        <v>41000</v>
      </c>
      <c r="H154" s="25">
        <v>326.47000000000003</v>
      </c>
      <c r="I154" s="25">
        <v>25</v>
      </c>
      <c r="J154" s="25">
        <f t="shared" si="38"/>
        <v>1176.7</v>
      </c>
      <c r="K154" s="25">
        <f t="shared" si="44"/>
        <v>2911</v>
      </c>
      <c r="L154" s="25">
        <f t="shared" si="46"/>
        <v>471.5</v>
      </c>
      <c r="M154" s="25">
        <f t="shared" si="39"/>
        <v>1246.4000000000001</v>
      </c>
      <c r="N154" s="25">
        <f t="shared" si="45"/>
        <v>2906.9</v>
      </c>
      <c r="O154" s="25">
        <f t="shared" si="40"/>
        <v>8712.5</v>
      </c>
      <c r="P154" s="25">
        <v>1740.46</v>
      </c>
      <c r="Q154" s="25">
        <f t="shared" si="41"/>
        <v>4490.03</v>
      </c>
      <c r="R154" s="25">
        <f t="shared" si="42"/>
        <v>6289.4</v>
      </c>
      <c r="S154" s="84">
        <f t="shared" si="43"/>
        <v>36509.97</v>
      </c>
      <c r="U154" s="110"/>
    </row>
    <row r="155" spans="2:21" s="18" customFormat="1" ht="24.95" customHeight="1" x14ac:dyDescent="0.25">
      <c r="B155" s="83">
        <v>124</v>
      </c>
      <c r="C155" s="31" t="s">
        <v>503</v>
      </c>
      <c r="D155" s="24" t="s">
        <v>26</v>
      </c>
      <c r="E155" s="23" t="s">
        <v>18</v>
      </c>
      <c r="F155" s="23" t="s">
        <v>394</v>
      </c>
      <c r="G155" s="25">
        <v>41000</v>
      </c>
      <c r="H155" s="25">
        <v>583.79</v>
      </c>
      <c r="I155" s="25">
        <v>25</v>
      </c>
      <c r="J155" s="25">
        <f t="shared" si="38"/>
        <v>1176.7</v>
      </c>
      <c r="K155" s="25">
        <f t="shared" si="44"/>
        <v>2911</v>
      </c>
      <c r="L155" s="25">
        <f t="shared" si="46"/>
        <v>471.5</v>
      </c>
      <c r="M155" s="25">
        <f t="shared" si="39"/>
        <v>1246.4000000000001</v>
      </c>
      <c r="N155" s="25">
        <f t="shared" si="45"/>
        <v>2906.9</v>
      </c>
      <c r="O155" s="25">
        <f t="shared" si="40"/>
        <v>8712.5</v>
      </c>
      <c r="P155" s="25">
        <v>5091</v>
      </c>
      <c r="Q155" s="25">
        <f t="shared" si="41"/>
        <v>8097.89</v>
      </c>
      <c r="R155" s="25">
        <f t="shared" si="42"/>
        <v>6289.4</v>
      </c>
      <c r="S155" s="84">
        <f t="shared" si="43"/>
        <v>32902.11</v>
      </c>
      <c r="U155" s="110"/>
    </row>
    <row r="156" spans="2:21" s="18" customFormat="1" ht="24.95" customHeight="1" x14ac:dyDescent="0.25">
      <c r="B156" s="83">
        <v>125</v>
      </c>
      <c r="C156" s="31" t="s">
        <v>59</v>
      </c>
      <c r="D156" s="24" t="s">
        <v>56</v>
      </c>
      <c r="E156" s="23" t="s">
        <v>18</v>
      </c>
      <c r="F156" s="23" t="s">
        <v>394</v>
      </c>
      <c r="G156" s="25">
        <v>65000</v>
      </c>
      <c r="H156" s="25">
        <v>4084.48</v>
      </c>
      <c r="I156" s="25">
        <v>25</v>
      </c>
      <c r="J156" s="25">
        <f t="shared" si="38"/>
        <v>1865.5</v>
      </c>
      <c r="K156" s="25">
        <f t="shared" si="44"/>
        <v>4615</v>
      </c>
      <c r="L156" s="25">
        <f t="shared" si="46"/>
        <v>747.5</v>
      </c>
      <c r="M156" s="25">
        <f t="shared" si="39"/>
        <v>1976</v>
      </c>
      <c r="N156" s="25">
        <f t="shared" si="45"/>
        <v>4608.5</v>
      </c>
      <c r="O156" s="25">
        <f t="shared" si="40"/>
        <v>13812.5</v>
      </c>
      <c r="P156" s="25">
        <v>1740.46</v>
      </c>
      <c r="Q156" s="25">
        <f t="shared" si="41"/>
        <v>9666.44</v>
      </c>
      <c r="R156" s="25">
        <f t="shared" si="42"/>
        <v>9971</v>
      </c>
      <c r="S156" s="84">
        <f t="shared" si="43"/>
        <v>55333.56</v>
      </c>
      <c r="U156" s="110"/>
    </row>
    <row r="157" spans="2:21" s="14" customFormat="1" ht="24.95" customHeight="1" x14ac:dyDescent="0.25">
      <c r="B157" s="83">
        <v>126</v>
      </c>
      <c r="C157" s="31" t="s">
        <v>77</v>
      </c>
      <c r="D157" s="24" t="s">
        <v>55</v>
      </c>
      <c r="E157" s="23" t="s">
        <v>18</v>
      </c>
      <c r="F157" s="23" t="s">
        <v>394</v>
      </c>
      <c r="G157" s="25">
        <v>70000</v>
      </c>
      <c r="H157" s="25">
        <v>5368.48</v>
      </c>
      <c r="I157" s="25">
        <v>25</v>
      </c>
      <c r="J157" s="25">
        <f t="shared" si="38"/>
        <v>2009</v>
      </c>
      <c r="K157" s="25">
        <f t="shared" si="44"/>
        <v>4970</v>
      </c>
      <c r="L157" s="25">
        <f t="shared" si="46"/>
        <v>805</v>
      </c>
      <c r="M157" s="25">
        <f t="shared" si="39"/>
        <v>2128</v>
      </c>
      <c r="N157" s="25">
        <f t="shared" si="45"/>
        <v>4963</v>
      </c>
      <c r="O157" s="25">
        <f t="shared" si="40"/>
        <v>14875</v>
      </c>
      <c r="P157" s="25">
        <v>25</v>
      </c>
      <c r="Q157" s="25">
        <f t="shared" si="41"/>
        <v>9530.48</v>
      </c>
      <c r="R157" s="25">
        <f t="shared" si="42"/>
        <v>10738</v>
      </c>
      <c r="S157" s="84">
        <f t="shared" si="43"/>
        <v>60469.52</v>
      </c>
      <c r="T157" s="18"/>
      <c r="U157" s="110"/>
    </row>
    <row r="158" spans="2:21" s="41" customFormat="1" ht="24.95" customHeight="1" x14ac:dyDescent="0.25">
      <c r="B158" s="83">
        <v>127</v>
      </c>
      <c r="C158" s="31" t="s">
        <v>970</v>
      </c>
      <c r="D158" s="24" t="s">
        <v>26</v>
      </c>
      <c r="E158" s="23" t="s">
        <v>18</v>
      </c>
      <c r="F158" s="23" t="s">
        <v>394</v>
      </c>
      <c r="G158" s="25">
        <v>41000</v>
      </c>
      <c r="H158" s="25">
        <v>583.79</v>
      </c>
      <c r="I158" s="25">
        <v>25</v>
      </c>
      <c r="J158" s="25">
        <f t="shared" si="38"/>
        <v>1176.7</v>
      </c>
      <c r="K158" s="25">
        <f t="shared" si="44"/>
        <v>2911</v>
      </c>
      <c r="L158" s="25">
        <f t="shared" si="46"/>
        <v>471.5</v>
      </c>
      <c r="M158" s="25">
        <f t="shared" si="39"/>
        <v>1246.4000000000001</v>
      </c>
      <c r="N158" s="25">
        <f t="shared" si="45"/>
        <v>2906.9</v>
      </c>
      <c r="O158" s="25">
        <f t="shared" ref="O158:O159" si="47">J158+K158+L158+M158+N158</f>
        <v>8712.5</v>
      </c>
      <c r="P158" s="25">
        <v>25</v>
      </c>
      <c r="Q158" s="25">
        <f t="shared" si="41"/>
        <v>3031.89</v>
      </c>
      <c r="R158" s="25">
        <f t="shared" si="42"/>
        <v>6289.4</v>
      </c>
      <c r="S158" s="84">
        <f t="shared" si="43"/>
        <v>37968.11</v>
      </c>
      <c r="T158" s="18"/>
      <c r="U158" s="110"/>
    </row>
    <row r="159" spans="2:21" s="41" customFormat="1" ht="24.95" customHeight="1" x14ac:dyDescent="0.25">
      <c r="B159" s="83">
        <v>128</v>
      </c>
      <c r="C159" s="31" t="s">
        <v>971</v>
      </c>
      <c r="D159" s="24" t="s">
        <v>26</v>
      </c>
      <c r="E159" s="23" t="s">
        <v>18</v>
      </c>
      <c r="F159" s="23" t="s">
        <v>394</v>
      </c>
      <c r="G159" s="25">
        <v>41000</v>
      </c>
      <c r="H159" s="25">
        <v>583.79</v>
      </c>
      <c r="I159" s="25">
        <v>25</v>
      </c>
      <c r="J159" s="25">
        <f t="shared" si="38"/>
        <v>1176.7</v>
      </c>
      <c r="K159" s="25">
        <f t="shared" si="44"/>
        <v>2911</v>
      </c>
      <c r="L159" s="25">
        <f t="shared" si="46"/>
        <v>471.5</v>
      </c>
      <c r="M159" s="25">
        <f t="shared" si="39"/>
        <v>1246.4000000000001</v>
      </c>
      <c r="N159" s="25">
        <f t="shared" si="45"/>
        <v>2906.9</v>
      </c>
      <c r="O159" s="25">
        <f t="shared" si="47"/>
        <v>8712.5</v>
      </c>
      <c r="P159" s="25">
        <v>25</v>
      </c>
      <c r="Q159" s="25">
        <f t="shared" si="41"/>
        <v>3031.89</v>
      </c>
      <c r="R159" s="25">
        <f t="shared" si="42"/>
        <v>6289.4</v>
      </c>
      <c r="S159" s="84">
        <f t="shared" si="43"/>
        <v>37968.11</v>
      </c>
      <c r="T159" s="18"/>
      <c r="U159" s="110"/>
    </row>
    <row r="160" spans="2:21" s="41" customFormat="1" ht="24.95" customHeight="1" x14ac:dyDescent="0.25">
      <c r="B160" s="83">
        <v>129</v>
      </c>
      <c r="C160" s="31" t="s">
        <v>861</v>
      </c>
      <c r="D160" s="24" t="s">
        <v>137</v>
      </c>
      <c r="E160" s="23" t="s">
        <v>18</v>
      </c>
      <c r="F160" s="23" t="s">
        <v>393</v>
      </c>
      <c r="G160" s="60">
        <v>31000</v>
      </c>
      <c r="H160" s="25">
        <v>0</v>
      </c>
      <c r="I160" s="25">
        <v>25</v>
      </c>
      <c r="J160" s="60">
        <f t="shared" si="38"/>
        <v>889.7</v>
      </c>
      <c r="K160" s="60">
        <f t="shared" si="44"/>
        <v>2201</v>
      </c>
      <c r="L160" s="60">
        <f t="shared" si="46"/>
        <v>356.5</v>
      </c>
      <c r="M160" s="60">
        <f t="shared" si="39"/>
        <v>942.4</v>
      </c>
      <c r="N160" s="60">
        <f t="shared" si="45"/>
        <v>2197.9</v>
      </c>
      <c r="O160" s="25">
        <f t="shared" ref="O160:O161" si="48">J160+K160+L160+M160+N160</f>
        <v>6587.5</v>
      </c>
      <c r="P160" s="25">
        <f>I160</f>
        <v>25</v>
      </c>
      <c r="Q160" s="25">
        <f t="shared" si="41"/>
        <v>1857.1</v>
      </c>
      <c r="R160" s="25">
        <f>K160+L160+N160</f>
        <v>4755.3999999999996</v>
      </c>
      <c r="S160" s="84">
        <f t="shared" si="43"/>
        <v>29142.9</v>
      </c>
      <c r="T160" s="18"/>
      <c r="U160" s="110"/>
    </row>
    <row r="161" spans="2:21" s="140" customFormat="1" ht="24.95" customHeight="1" x14ac:dyDescent="0.25">
      <c r="B161" s="139">
        <v>130</v>
      </c>
      <c r="C161" s="134" t="s">
        <v>1009</v>
      </c>
      <c r="D161" s="135" t="s">
        <v>73</v>
      </c>
      <c r="E161" s="133" t="s">
        <v>18</v>
      </c>
      <c r="F161" s="133" t="s">
        <v>394</v>
      </c>
      <c r="G161" s="136">
        <v>55000</v>
      </c>
      <c r="H161" s="136">
        <v>2559.6799999999998</v>
      </c>
      <c r="I161" s="136">
        <v>25</v>
      </c>
      <c r="J161" s="136">
        <f t="shared" si="38"/>
        <v>1578.5</v>
      </c>
      <c r="K161" s="136">
        <f t="shared" si="44"/>
        <v>3905</v>
      </c>
      <c r="L161" s="136">
        <f t="shared" si="46"/>
        <v>632.5</v>
      </c>
      <c r="M161" s="136">
        <f t="shared" si="39"/>
        <v>1672</v>
      </c>
      <c r="N161" s="136">
        <f t="shared" si="45"/>
        <v>3899.5</v>
      </c>
      <c r="O161" s="136">
        <f t="shared" si="48"/>
        <v>11687.5</v>
      </c>
      <c r="P161" s="136">
        <f t="shared" ref="P161" si="49">I161</f>
        <v>25</v>
      </c>
      <c r="Q161" s="136">
        <f t="shared" si="41"/>
        <v>5835.18</v>
      </c>
      <c r="R161" s="136">
        <f t="shared" ref="R161" si="50">K161+L161+N161</f>
        <v>8437</v>
      </c>
      <c r="S161" s="136">
        <f t="shared" si="43"/>
        <v>49164.82</v>
      </c>
      <c r="T161" s="137"/>
      <c r="U161" s="138"/>
    </row>
    <row r="162" spans="2:21" s="7" customFormat="1" ht="24.95" customHeight="1" x14ac:dyDescent="0.3">
      <c r="B162" s="93" t="s">
        <v>523</v>
      </c>
      <c r="C162" s="21"/>
      <c r="D162" s="21"/>
      <c r="E162" s="21"/>
      <c r="F162" s="21"/>
      <c r="G162" s="22"/>
      <c r="H162" s="22"/>
      <c r="I162" s="22"/>
      <c r="J162" s="22"/>
      <c r="K162" s="22"/>
      <c r="L162" s="22"/>
      <c r="M162" s="22"/>
      <c r="N162" s="22"/>
      <c r="O162" s="30"/>
      <c r="P162" s="30"/>
      <c r="Q162" s="30"/>
      <c r="R162" s="30"/>
      <c r="S162" s="86"/>
      <c r="T162" s="18"/>
      <c r="U162" s="110"/>
    </row>
    <row r="163" spans="2:21" s="7" customFormat="1" ht="24.95" customHeight="1" x14ac:dyDescent="0.25">
      <c r="B163" s="83">
        <v>131</v>
      </c>
      <c r="C163" s="12" t="s">
        <v>125</v>
      </c>
      <c r="D163" s="15" t="s">
        <v>126</v>
      </c>
      <c r="E163" s="16" t="s">
        <v>18</v>
      </c>
      <c r="F163" s="16" t="s">
        <v>393</v>
      </c>
      <c r="G163" s="25">
        <v>41000</v>
      </c>
      <c r="H163" s="25">
        <v>583.79</v>
      </c>
      <c r="I163" s="25">
        <v>25</v>
      </c>
      <c r="J163" s="25">
        <f>G163*2.87%</f>
        <v>1176.7</v>
      </c>
      <c r="K163" s="25">
        <f>G163*7.1%</f>
        <v>2911</v>
      </c>
      <c r="L163" s="25">
        <f>G163*1.15%</f>
        <v>471.5</v>
      </c>
      <c r="M163" s="25">
        <f>G163*3.04%</f>
        <v>1246.4000000000001</v>
      </c>
      <c r="N163" s="25">
        <f>G163*7.09%</f>
        <v>2906.9</v>
      </c>
      <c r="O163" s="25">
        <f>J163+K163+L163+M163+N163</f>
        <v>8712.5</v>
      </c>
      <c r="P163" s="25">
        <v>25</v>
      </c>
      <c r="Q163" s="25">
        <f>H163+J163+M163+P163</f>
        <v>3031.89</v>
      </c>
      <c r="R163" s="25">
        <f>K163+L163+N163</f>
        <v>6289.4</v>
      </c>
      <c r="S163" s="84">
        <f>G163-Q163</f>
        <v>37968.11</v>
      </c>
      <c r="T163" s="18"/>
      <c r="U163" s="110"/>
    </row>
    <row r="164" spans="2:21" s="7" customFormat="1" ht="24.95" customHeight="1" x14ac:dyDescent="0.25">
      <c r="B164" s="83">
        <v>132</v>
      </c>
      <c r="C164" s="12" t="s">
        <v>127</v>
      </c>
      <c r="D164" s="15" t="s">
        <v>26</v>
      </c>
      <c r="E164" s="16" t="s">
        <v>18</v>
      </c>
      <c r="F164" s="16" t="s">
        <v>394</v>
      </c>
      <c r="G164" s="25">
        <v>41000</v>
      </c>
      <c r="H164" s="25">
        <v>326.47000000000003</v>
      </c>
      <c r="I164" s="25">
        <v>25</v>
      </c>
      <c r="J164" s="25">
        <f>G164*2.87%</f>
        <v>1176.7</v>
      </c>
      <c r="K164" s="25">
        <f>G164*7.1%</f>
        <v>2911</v>
      </c>
      <c r="L164" s="25">
        <f>G164*1.15%</f>
        <v>471.5</v>
      </c>
      <c r="M164" s="25">
        <f>G164*3.04%</f>
        <v>1246.4000000000001</v>
      </c>
      <c r="N164" s="25">
        <f>G164*7.09%</f>
        <v>2906.9</v>
      </c>
      <c r="O164" s="25">
        <f>J164+K164+L164+M164+N164</f>
        <v>8712.5</v>
      </c>
      <c r="P164" s="25">
        <v>1740.46</v>
      </c>
      <c r="Q164" s="25">
        <f>H164+J164+M164+P164</f>
        <v>4490.03</v>
      </c>
      <c r="R164" s="25">
        <f>K164+L164+N164</f>
        <v>6289.4</v>
      </c>
      <c r="S164" s="84">
        <f>G164-Q164</f>
        <v>36509.97</v>
      </c>
      <c r="T164" s="18"/>
      <c r="U164" s="110"/>
    </row>
    <row r="165" spans="2:21" s="7" customFormat="1" ht="24.95" customHeight="1" x14ac:dyDescent="0.25">
      <c r="B165" s="83">
        <v>133</v>
      </c>
      <c r="C165" s="31" t="s">
        <v>260</v>
      </c>
      <c r="D165" s="24" t="s">
        <v>261</v>
      </c>
      <c r="E165" s="23" t="s">
        <v>18</v>
      </c>
      <c r="F165" s="23" t="s">
        <v>393</v>
      </c>
      <c r="G165" s="25">
        <v>59202</v>
      </c>
      <c r="H165" s="25">
        <v>3336.51</v>
      </c>
      <c r="I165" s="25">
        <v>25</v>
      </c>
      <c r="J165" s="25">
        <f>G165*2.87%</f>
        <v>1699.1</v>
      </c>
      <c r="K165" s="25">
        <f>G165*7.1%</f>
        <v>4203.34</v>
      </c>
      <c r="L165" s="25">
        <f>G165*1.15%</f>
        <v>680.82</v>
      </c>
      <c r="M165" s="25">
        <f>G165*3.04%</f>
        <v>1799.74</v>
      </c>
      <c r="N165" s="25">
        <f>G165*7.09%</f>
        <v>4197.42</v>
      </c>
      <c r="O165" s="25">
        <f>J165+K165+L165+M165+N165</f>
        <v>12580.42</v>
      </c>
      <c r="P165" s="25">
        <v>25</v>
      </c>
      <c r="Q165" s="25">
        <f>H165+J165+M165+P165</f>
        <v>6860.35</v>
      </c>
      <c r="R165" s="25">
        <f>K165+L165+N165</f>
        <v>9081.58</v>
      </c>
      <c r="S165" s="84">
        <f>G165-Q165</f>
        <v>52341.65</v>
      </c>
      <c r="T165" s="18"/>
      <c r="U165" s="110"/>
    </row>
    <row r="166" spans="2:21" s="7" customFormat="1" ht="24.95" customHeight="1" x14ac:dyDescent="0.25">
      <c r="B166" s="83">
        <v>134</v>
      </c>
      <c r="C166" s="12" t="s">
        <v>843</v>
      </c>
      <c r="D166" s="15" t="s">
        <v>179</v>
      </c>
      <c r="E166" s="16" t="s">
        <v>18</v>
      </c>
      <c r="F166" s="16" t="s">
        <v>394</v>
      </c>
      <c r="G166" s="25">
        <v>30000</v>
      </c>
      <c r="H166" s="25">
        <v>0</v>
      </c>
      <c r="I166" s="25">
        <v>25</v>
      </c>
      <c r="J166" s="25">
        <f>G166*2.87%</f>
        <v>861</v>
      </c>
      <c r="K166" s="25">
        <f>G166*7.1%</f>
        <v>2130</v>
      </c>
      <c r="L166" s="25">
        <f>G166*1.15%</f>
        <v>345</v>
      </c>
      <c r="M166" s="25">
        <f>G166*3.04%</f>
        <v>912</v>
      </c>
      <c r="N166" s="25">
        <f>G166*7.09%</f>
        <v>2127</v>
      </c>
      <c r="O166" s="25">
        <f>J166+K166+L166+M166+N166</f>
        <v>6375</v>
      </c>
      <c r="P166" s="25">
        <v>25</v>
      </c>
      <c r="Q166" s="25">
        <f>H166+J166+M166+P166</f>
        <v>1798</v>
      </c>
      <c r="R166" s="25">
        <f>K166+L166+N166</f>
        <v>4602</v>
      </c>
      <c r="S166" s="84">
        <f>G166-Q166</f>
        <v>28202</v>
      </c>
      <c r="T166" s="18"/>
      <c r="U166" s="110"/>
    </row>
    <row r="167" spans="2:21" s="7" customFormat="1" ht="24.95" customHeight="1" x14ac:dyDescent="0.3">
      <c r="B167" s="93" t="s">
        <v>744</v>
      </c>
      <c r="C167" s="21"/>
      <c r="D167" s="21"/>
      <c r="E167" s="21"/>
      <c r="F167" s="21"/>
      <c r="G167" s="22"/>
      <c r="H167" s="22"/>
      <c r="I167" s="22"/>
      <c r="J167" s="22"/>
      <c r="K167" s="22"/>
      <c r="L167" s="22"/>
      <c r="M167" s="22"/>
      <c r="N167" s="22"/>
      <c r="O167" s="30"/>
      <c r="P167" s="30"/>
      <c r="Q167" s="30"/>
      <c r="R167" s="30"/>
      <c r="S167" s="86"/>
      <c r="T167" s="18"/>
      <c r="U167" s="110"/>
    </row>
    <row r="168" spans="2:21" s="18" customFormat="1" ht="24.95" customHeight="1" x14ac:dyDescent="0.25">
      <c r="B168" s="83">
        <v>135</v>
      </c>
      <c r="C168" s="31" t="s">
        <v>253</v>
      </c>
      <c r="D168" s="24" t="s">
        <v>690</v>
      </c>
      <c r="E168" s="23" t="s">
        <v>18</v>
      </c>
      <c r="F168" s="23" t="s">
        <v>393</v>
      </c>
      <c r="G168" s="25">
        <v>90000</v>
      </c>
      <c r="H168" s="25">
        <v>9753.1200000000008</v>
      </c>
      <c r="I168" s="25">
        <v>25</v>
      </c>
      <c r="J168" s="25">
        <f>+G168*2.87%</f>
        <v>2583</v>
      </c>
      <c r="K168" s="25">
        <f t="shared" ref="K168:K199" si="51">G168*7.1%</f>
        <v>6390</v>
      </c>
      <c r="L168" s="25">
        <v>890.22</v>
      </c>
      <c r="M168" s="25">
        <f>+G168*3.04%</f>
        <v>2736</v>
      </c>
      <c r="N168" s="25">
        <f t="shared" ref="N168:N199" si="52">G168*7.09%</f>
        <v>6381</v>
      </c>
      <c r="O168" s="25">
        <f t="shared" ref="O168:O224" si="53">J168+K168+L168+M168+N168</f>
        <v>18980.22</v>
      </c>
      <c r="P168" s="25">
        <v>7058.53</v>
      </c>
      <c r="Q168" s="25">
        <f>+H168+J168+M168+P168</f>
        <v>22130.65</v>
      </c>
      <c r="R168" s="25">
        <f t="shared" ref="R168:R225" si="54">K168+L168+N168</f>
        <v>13661.22</v>
      </c>
      <c r="S168" s="84">
        <f t="shared" ref="S168:S199" si="55">G168-Q168</f>
        <v>67869.350000000006</v>
      </c>
      <c r="U168" s="110"/>
    </row>
    <row r="169" spans="2:21" s="7" customFormat="1" ht="24.95" customHeight="1" x14ac:dyDescent="0.25">
      <c r="B169" s="83">
        <v>136</v>
      </c>
      <c r="C169" s="31" t="s">
        <v>344</v>
      </c>
      <c r="D169" s="24" t="s">
        <v>20</v>
      </c>
      <c r="E169" s="23" t="s">
        <v>18</v>
      </c>
      <c r="F169" s="23" t="s">
        <v>393</v>
      </c>
      <c r="G169" s="25">
        <v>41000</v>
      </c>
      <c r="H169" s="25">
        <v>583.79</v>
      </c>
      <c r="I169" s="25">
        <v>25</v>
      </c>
      <c r="J169" s="25">
        <v>1176.7</v>
      </c>
      <c r="K169" s="25">
        <f t="shared" si="51"/>
        <v>2911</v>
      </c>
      <c r="L169" s="25">
        <f t="shared" ref="L169:L200" si="56">G169*1.15%</f>
        <v>471.5</v>
      </c>
      <c r="M169" s="25">
        <v>1246.4000000000001</v>
      </c>
      <c r="N169" s="25">
        <f t="shared" si="52"/>
        <v>2906.9</v>
      </c>
      <c r="O169" s="25">
        <f t="shared" si="53"/>
        <v>8712.5</v>
      </c>
      <c r="P169" s="25">
        <v>8511</v>
      </c>
      <c r="Q169" s="25">
        <f t="shared" ref="Q169:Q200" si="57">H169+J169+M169+P169</f>
        <v>11517.89</v>
      </c>
      <c r="R169" s="25">
        <f t="shared" si="54"/>
        <v>6289.4</v>
      </c>
      <c r="S169" s="84">
        <f t="shared" si="55"/>
        <v>29482.11</v>
      </c>
      <c r="T169" s="18"/>
      <c r="U169" s="110"/>
    </row>
    <row r="170" spans="2:21" s="7" customFormat="1" ht="24.95" customHeight="1" x14ac:dyDescent="0.25">
      <c r="B170" s="83">
        <v>137</v>
      </c>
      <c r="C170" s="31" t="s">
        <v>128</v>
      </c>
      <c r="D170" s="46" t="s">
        <v>20</v>
      </c>
      <c r="E170" s="23" t="s">
        <v>18</v>
      </c>
      <c r="F170" s="23" t="s">
        <v>393</v>
      </c>
      <c r="G170" s="25">
        <v>41000</v>
      </c>
      <c r="H170" s="25">
        <v>583.79</v>
      </c>
      <c r="I170" s="25">
        <v>25</v>
      </c>
      <c r="J170" s="25">
        <v>1176.7</v>
      </c>
      <c r="K170" s="25">
        <f t="shared" si="51"/>
        <v>2911</v>
      </c>
      <c r="L170" s="25">
        <f t="shared" si="56"/>
        <v>471.5</v>
      </c>
      <c r="M170" s="25">
        <v>1246.4000000000001</v>
      </c>
      <c r="N170" s="25">
        <f t="shared" si="52"/>
        <v>2906.9</v>
      </c>
      <c r="O170" s="25">
        <f t="shared" si="53"/>
        <v>8712.5</v>
      </c>
      <c r="P170" s="25">
        <v>15627.18</v>
      </c>
      <c r="Q170" s="25">
        <f t="shared" si="57"/>
        <v>18634.07</v>
      </c>
      <c r="R170" s="25">
        <f t="shared" si="54"/>
        <v>6289.4</v>
      </c>
      <c r="S170" s="84">
        <f t="shared" si="55"/>
        <v>22365.93</v>
      </c>
      <c r="T170" s="18"/>
      <c r="U170" s="110"/>
    </row>
    <row r="171" spans="2:21" s="7" customFormat="1" ht="24.95" customHeight="1" x14ac:dyDescent="0.25">
      <c r="B171" s="83">
        <v>138</v>
      </c>
      <c r="C171" s="31" t="s">
        <v>346</v>
      </c>
      <c r="D171" s="24" t="s">
        <v>345</v>
      </c>
      <c r="E171" s="23" t="s">
        <v>18</v>
      </c>
      <c r="F171" s="23" t="s">
        <v>393</v>
      </c>
      <c r="G171" s="25">
        <v>41000</v>
      </c>
      <c r="H171" s="25">
        <v>583.79</v>
      </c>
      <c r="I171" s="25">
        <v>25</v>
      </c>
      <c r="J171" s="25">
        <v>1176.7</v>
      </c>
      <c r="K171" s="25">
        <f t="shared" si="51"/>
        <v>2911</v>
      </c>
      <c r="L171" s="25">
        <f t="shared" si="56"/>
        <v>471.5</v>
      </c>
      <c r="M171" s="25">
        <v>1246.4000000000001</v>
      </c>
      <c r="N171" s="25">
        <f t="shared" si="52"/>
        <v>2906.9</v>
      </c>
      <c r="O171" s="25">
        <f t="shared" si="53"/>
        <v>8712.5</v>
      </c>
      <c r="P171" s="25">
        <v>20859.29</v>
      </c>
      <c r="Q171" s="25">
        <f t="shared" si="57"/>
        <v>23866.18</v>
      </c>
      <c r="R171" s="25">
        <f t="shared" si="54"/>
        <v>6289.4</v>
      </c>
      <c r="S171" s="84">
        <f t="shared" si="55"/>
        <v>17133.82</v>
      </c>
      <c r="T171" s="18"/>
      <c r="U171" s="110"/>
    </row>
    <row r="172" spans="2:21" s="18" customFormat="1" ht="24.95" customHeight="1" x14ac:dyDescent="0.25">
      <c r="B172" s="83">
        <v>139</v>
      </c>
      <c r="C172" s="31" t="s">
        <v>129</v>
      </c>
      <c r="D172" s="24" t="s">
        <v>691</v>
      </c>
      <c r="E172" s="23" t="s">
        <v>18</v>
      </c>
      <c r="F172" s="23" t="s">
        <v>394</v>
      </c>
      <c r="G172" s="25">
        <v>36000</v>
      </c>
      <c r="H172" s="25">
        <v>0</v>
      </c>
      <c r="I172" s="25">
        <v>25</v>
      </c>
      <c r="J172" s="25">
        <v>1033.2</v>
      </c>
      <c r="K172" s="25">
        <f t="shared" si="51"/>
        <v>2556</v>
      </c>
      <c r="L172" s="25">
        <f t="shared" si="56"/>
        <v>414</v>
      </c>
      <c r="M172" s="25">
        <v>1094.4000000000001</v>
      </c>
      <c r="N172" s="25">
        <f t="shared" si="52"/>
        <v>2552.4</v>
      </c>
      <c r="O172" s="25">
        <f t="shared" si="53"/>
        <v>7650</v>
      </c>
      <c r="P172" s="25">
        <v>2421</v>
      </c>
      <c r="Q172" s="25">
        <f t="shared" si="57"/>
        <v>4548.6000000000004</v>
      </c>
      <c r="R172" s="25">
        <f t="shared" si="54"/>
        <v>5522.4</v>
      </c>
      <c r="S172" s="84">
        <f t="shared" si="55"/>
        <v>31451.4</v>
      </c>
      <c r="U172" s="110"/>
    </row>
    <row r="173" spans="2:21" s="7" customFormat="1" ht="24.95" customHeight="1" x14ac:dyDescent="0.25">
      <c r="B173" s="83">
        <v>140</v>
      </c>
      <c r="C173" s="31" t="s">
        <v>130</v>
      </c>
      <c r="D173" s="24" t="s">
        <v>691</v>
      </c>
      <c r="E173" s="23" t="s">
        <v>18</v>
      </c>
      <c r="F173" s="23" t="s">
        <v>393</v>
      </c>
      <c r="G173" s="25">
        <v>41000</v>
      </c>
      <c r="H173" s="25">
        <v>583.79</v>
      </c>
      <c r="I173" s="25">
        <v>25</v>
      </c>
      <c r="J173" s="25">
        <f t="shared" ref="J173:J188" si="58">G173*2.87%</f>
        <v>1176.7</v>
      </c>
      <c r="K173" s="25">
        <f t="shared" si="51"/>
        <v>2911</v>
      </c>
      <c r="L173" s="25">
        <f t="shared" si="56"/>
        <v>471.5</v>
      </c>
      <c r="M173" s="25">
        <f t="shared" ref="M173:M189" si="59">G173*3.04%</f>
        <v>1246.4000000000001</v>
      </c>
      <c r="N173" s="25">
        <f t="shared" si="52"/>
        <v>2906.9</v>
      </c>
      <c r="O173" s="25">
        <f t="shared" si="53"/>
        <v>8712.5</v>
      </c>
      <c r="P173" s="25">
        <v>5281</v>
      </c>
      <c r="Q173" s="25">
        <f t="shared" si="57"/>
        <v>8287.89</v>
      </c>
      <c r="R173" s="25">
        <f t="shared" si="54"/>
        <v>6289.4</v>
      </c>
      <c r="S173" s="84">
        <f t="shared" si="55"/>
        <v>32712.11</v>
      </c>
      <c r="T173" s="18"/>
      <c r="U173" s="110"/>
    </row>
    <row r="174" spans="2:21" s="7" customFormat="1" ht="24.95" customHeight="1" x14ac:dyDescent="0.25">
      <c r="B174" s="83">
        <v>141</v>
      </c>
      <c r="C174" s="31" t="s">
        <v>131</v>
      </c>
      <c r="D174" s="24" t="s">
        <v>23</v>
      </c>
      <c r="E174" s="23" t="s">
        <v>18</v>
      </c>
      <c r="F174" s="23" t="s">
        <v>393</v>
      </c>
      <c r="G174" s="25">
        <v>26250</v>
      </c>
      <c r="H174" s="25">
        <v>0</v>
      </c>
      <c r="I174" s="25">
        <v>25</v>
      </c>
      <c r="J174" s="25">
        <f t="shared" si="58"/>
        <v>753.38</v>
      </c>
      <c r="K174" s="25">
        <f t="shared" si="51"/>
        <v>1863.75</v>
      </c>
      <c r="L174" s="25">
        <f t="shared" si="56"/>
        <v>301.88</v>
      </c>
      <c r="M174" s="25">
        <f t="shared" si="59"/>
        <v>798</v>
      </c>
      <c r="N174" s="25">
        <f t="shared" si="52"/>
        <v>1861.13</v>
      </c>
      <c r="O174" s="25">
        <f t="shared" si="53"/>
        <v>5578.14</v>
      </c>
      <c r="P174" s="25">
        <v>19466.54</v>
      </c>
      <c r="Q174" s="25">
        <f t="shared" si="57"/>
        <v>21017.919999999998</v>
      </c>
      <c r="R174" s="25">
        <f t="shared" si="54"/>
        <v>4026.76</v>
      </c>
      <c r="S174" s="84">
        <f t="shared" si="55"/>
        <v>5232.08</v>
      </c>
      <c r="T174" s="18"/>
      <c r="U174" s="110"/>
    </row>
    <row r="175" spans="2:21" s="7" customFormat="1" ht="24.95" customHeight="1" x14ac:dyDescent="0.25">
      <c r="B175" s="83">
        <v>142</v>
      </c>
      <c r="C175" s="31" t="s">
        <v>132</v>
      </c>
      <c r="D175" s="24" t="s">
        <v>133</v>
      </c>
      <c r="E175" s="23" t="s">
        <v>18</v>
      </c>
      <c r="F175" s="23" t="s">
        <v>393</v>
      </c>
      <c r="G175" s="25">
        <v>34000</v>
      </c>
      <c r="H175" s="25">
        <v>0</v>
      </c>
      <c r="I175" s="25">
        <v>25</v>
      </c>
      <c r="J175" s="25">
        <f t="shared" si="58"/>
        <v>975.8</v>
      </c>
      <c r="K175" s="25">
        <f t="shared" si="51"/>
        <v>2414</v>
      </c>
      <c r="L175" s="25">
        <f t="shared" si="56"/>
        <v>391</v>
      </c>
      <c r="M175" s="25">
        <f t="shared" si="59"/>
        <v>1033.5999999999999</v>
      </c>
      <c r="N175" s="25">
        <f t="shared" si="52"/>
        <v>2410.6</v>
      </c>
      <c r="O175" s="25">
        <f t="shared" si="53"/>
        <v>7225</v>
      </c>
      <c r="P175" s="25">
        <v>23935.85</v>
      </c>
      <c r="Q175" s="25">
        <f t="shared" si="57"/>
        <v>25945.25</v>
      </c>
      <c r="R175" s="25">
        <f t="shared" si="54"/>
        <v>5215.6000000000004</v>
      </c>
      <c r="S175" s="84">
        <f t="shared" si="55"/>
        <v>8054.75</v>
      </c>
      <c r="T175" s="18"/>
      <c r="U175" s="110"/>
    </row>
    <row r="176" spans="2:21" s="7" customFormat="1" ht="24.95" customHeight="1" x14ac:dyDescent="0.25">
      <c r="B176" s="83">
        <v>143</v>
      </c>
      <c r="C176" s="31" t="s">
        <v>136</v>
      </c>
      <c r="D176" s="24" t="s">
        <v>137</v>
      </c>
      <c r="E176" s="23" t="s">
        <v>18</v>
      </c>
      <c r="F176" s="23" t="s">
        <v>393</v>
      </c>
      <c r="G176" s="25">
        <v>34000</v>
      </c>
      <c r="H176" s="25">
        <v>0</v>
      </c>
      <c r="I176" s="25">
        <v>25</v>
      </c>
      <c r="J176" s="25">
        <f t="shared" si="58"/>
        <v>975.8</v>
      </c>
      <c r="K176" s="25">
        <f t="shared" si="51"/>
        <v>2414</v>
      </c>
      <c r="L176" s="25">
        <f t="shared" si="56"/>
        <v>391</v>
      </c>
      <c r="M176" s="25">
        <f t="shared" si="59"/>
        <v>1033.5999999999999</v>
      </c>
      <c r="N176" s="25">
        <f t="shared" si="52"/>
        <v>2410.6</v>
      </c>
      <c r="O176" s="25">
        <f t="shared" si="53"/>
        <v>7225</v>
      </c>
      <c r="P176" s="25">
        <v>20597.34</v>
      </c>
      <c r="Q176" s="25">
        <f t="shared" si="57"/>
        <v>22606.74</v>
      </c>
      <c r="R176" s="25">
        <f t="shared" si="54"/>
        <v>5215.6000000000004</v>
      </c>
      <c r="S176" s="84">
        <f t="shared" si="55"/>
        <v>11393.26</v>
      </c>
      <c r="T176" s="18"/>
      <c r="U176" s="110"/>
    </row>
    <row r="177" spans="2:21" s="7" customFormat="1" ht="24.95" customHeight="1" x14ac:dyDescent="0.25">
      <c r="B177" s="83">
        <v>144</v>
      </c>
      <c r="C177" s="31" t="s">
        <v>134</v>
      </c>
      <c r="D177" s="24" t="s">
        <v>691</v>
      </c>
      <c r="E177" s="23" t="s">
        <v>18</v>
      </c>
      <c r="F177" s="23" t="s">
        <v>393</v>
      </c>
      <c r="G177" s="25">
        <v>41000</v>
      </c>
      <c r="H177" s="25">
        <v>583.79</v>
      </c>
      <c r="I177" s="25">
        <v>25</v>
      </c>
      <c r="J177" s="25">
        <f t="shared" si="58"/>
        <v>1176.7</v>
      </c>
      <c r="K177" s="25">
        <f t="shared" si="51"/>
        <v>2911</v>
      </c>
      <c r="L177" s="25">
        <f t="shared" si="56"/>
        <v>471.5</v>
      </c>
      <c r="M177" s="25">
        <f t="shared" si="59"/>
        <v>1246.4000000000001</v>
      </c>
      <c r="N177" s="25">
        <f t="shared" si="52"/>
        <v>2906.9</v>
      </c>
      <c r="O177" s="25">
        <f t="shared" si="53"/>
        <v>8712.5</v>
      </c>
      <c r="P177" s="25">
        <v>25681.45</v>
      </c>
      <c r="Q177" s="25">
        <f t="shared" si="57"/>
        <v>28688.34</v>
      </c>
      <c r="R177" s="25">
        <f t="shared" si="54"/>
        <v>6289.4</v>
      </c>
      <c r="S177" s="84">
        <f t="shared" si="55"/>
        <v>12311.66</v>
      </c>
      <c r="T177" s="18"/>
      <c r="U177" s="110"/>
    </row>
    <row r="178" spans="2:21" s="7" customFormat="1" ht="24.95" customHeight="1" x14ac:dyDescent="0.25">
      <c r="B178" s="83">
        <v>145</v>
      </c>
      <c r="C178" s="31" t="s">
        <v>139</v>
      </c>
      <c r="D178" s="24" t="s">
        <v>138</v>
      </c>
      <c r="E178" s="23" t="s">
        <v>18</v>
      </c>
      <c r="F178" s="23" t="s">
        <v>393</v>
      </c>
      <c r="G178" s="25">
        <v>26000</v>
      </c>
      <c r="H178" s="25">
        <v>0</v>
      </c>
      <c r="I178" s="25">
        <v>25</v>
      </c>
      <c r="J178" s="25">
        <f t="shared" si="58"/>
        <v>746.2</v>
      </c>
      <c r="K178" s="25">
        <f t="shared" si="51"/>
        <v>1846</v>
      </c>
      <c r="L178" s="25">
        <f t="shared" si="56"/>
        <v>299</v>
      </c>
      <c r="M178" s="25">
        <f t="shared" si="59"/>
        <v>790.4</v>
      </c>
      <c r="N178" s="25">
        <f t="shared" si="52"/>
        <v>1843.4</v>
      </c>
      <c r="O178" s="25">
        <f t="shared" si="53"/>
        <v>5525</v>
      </c>
      <c r="P178" s="25">
        <v>11401</v>
      </c>
      <c r="Q178" s="25">
        <f t="shared" si="57"/>
        <v>12937.6</v>
      </c>
      <c r="R178" s="25">
        <f t="shared" si="54"/>
        <v>3988.4</v>
      </c>
      <c r="S178" s="84">
        <f t="shared" si="55"/>
        <v>13062.4</v>
      </c>
      <c r="T178" s="18"/>
      <c r="U178" s="110"/>
    </row>
    <row r="179" spans="2:21" s="7" customFormat="1" ht="24.95" customHeight="1" x14ac:dyDescent="0.25">
      <c r="B179" s="83">
        <v>146</v>
      </c>
      <c r="C179" s="31" t="s">
        <v>140</v>
      </c>
      <c r="D179" s="24" t="s">
        <v>23</v>
      </c>
      <c r="E179" s="23" t="s">
        <v>18</v>
      </c>
      <c r="F179" s="23" t="s">
        <v>393</v>
      </c>
      <c r="G179" s="25">
        <v>30000</v>
      </c>
      <c r="H179" s="25">
        <v>0</v>
      </c>
      <c r="I179" s="25">
        <v>25</v>
      </c>
      <c r="J179" s="25">
        <f t="shared" si="58"/>
        <v>861</v>
      </c>
      <c r="K179" s="25">
        <f t="shared" si="51"/>
        <v>2130</v>
      </c>
      <c r="L179" s="25">
        <f t="shared" si="56"/>
        <v>345</v>
      </c>
      <c r="M179" s="25">
        <f t="shared" si="59"/>
        <v>912</v>
      </c>
      <c r="N179" s="25">
        <f t="shared" si="52"/>
        <v>2127</v>
      </c>
      <c r="O179" s="25">
        <f>J179+K179+L179+M179+N179</f>
        <v>6375</v>
      </c>
      <c r="P179" s="25">
        <v>15115.83</v>
      </c>
      <c r="Q179" s="25">
        <f t="shared" si="57"/>
        <v>16888.830000000002</v>
      </c>
      <c r="R179" s="25">
        <f t="shared" si="54"/>
        <v>4602</v>
      </c>
      <c r="S179" s="84">
        <f t="shared" si="55"/>
        <v>13111.17</v>
      </c>
      <c r="T179" s="18"/>
      <c r="U179" s="110"/>
    </row>
    <row r="180" spans="2:21" s="7" customFormat="1" ht="24.95" customHeight="1" x14ac:dyDescent="0.25">
      <c r="B180" s="83">
        <v>147</v>
      </c>
      <c r="C180" s="31" t="s">
        <v>141</v>
      </c>
      <c r="D180" s="24" t="s">
        <v>142</v>
      </c>
      <c r="E180" s="23" t="s">
        <v>18</v>
      </c>
      <c r="F180" s="23" t="s">
        <v>394</v>
      </c>
      <c r="G180" s="25">
        <v>16500</v>
      </c>
      <c r="H180" s="25">
        <v>0</v>
      </c>
      <c r="I180" s="25">
        <v>25</v>
      </c>
      <c r="J180" s="25">
        <f t="shared" si="58"/>
        <v>473.55</v>
      </c>
      <c r="K180" s="25">
        <f t="shared" si="51"/>
        <v>1171.5</v>
      </c>
      <c r="L180" s="25">
        <f t="shared" si="56"/>
        <v>189.75</v>
      </c>
      <c r="M180" s="25">
        <f t="shared" si="59"/>
        <v>501.6</v>
      </c>
      <c r="N180" s="25">
        <f t="shared" si="52"/>
        <v>1169.8499999999999</v>
      </c>
      <c r="O180" s="25">
        <f t="shared" si="53"/>
        <v>3506.25</v>
      </c>
      <c r="P180" s="25">
        <v>10841.34</v>
      </c>
      <c r="Q180" s="25">
        <f t="shared" si="57"/>
        <v>11816.49</v>
      </c>
      <c r="R180" s="25">
        <f t="shared" si="54"/>
        <v>2531.1</v>
      </c>
      <c r="S180" s="84">
        <f t="shared" si="55"/>
        <v>4683.51</v>
      </c>
      <c r="T180" s="18"/>
      <c r="U180" s="110"/>
    </row>
    <row r="181" spans="2:21" s="18" customFormat="1" ht="24.95" customHeight="1" x14ac:dyDescent="0.25">
      <c r="B181" s="83">
        <v>148</v>
      </c>
      <c r="C181" s="63" t="s">
        <v>442</v>
      </c>
      <c r="D181" s="64" t="s">
        <v>439</v>
      </c>
      <c r="E181" s="23" t="s">
        <v>18</v>
      </c>
      <c r="F181" s="32" t="s">
        <v>393</v>
      </c>
      <c r="G181" s="65">
        <v>36000</v>
      </c>
      <c r="H181" s="65">
        <v>0</v>
      </c>
      <c r="I181" s="25">
        <v>25</v>
      </c>
      <c r="J181" s="25">
        <f t="shared" si="58"/>
        <v>1033.2</v>
      </c>
      <c r="K181" s="25">
        <f t="shared" si="51"/>
        <v>2556</v>
      </c>
      <c r="L181" s="25">
        <f t="shared" si="56"/>
        <v>414</v>
      </c>
      <c r="M181" s="25">
        <f t="shared" si="59"/>
        <v>1094.4000000000001</v>
      </c>
      <c r="N181" s="25">
        <f t="shared" si="52"/>
        <v>2552.4</v>
      </c>
      <c r="O181" s="25">
        <f t="shared" si="53"/>
        <v>7650</v>
      </c>
      <c r="P181" s="25">
        <v>7668.46</v>
      </c>
      <c r="Q181" s="25">
        <f t="shared" si="57"/>
        <v>9796.06</v>
      </c>
      <c r="R181" s="25">
        <f t="shared" si="54"/>
        <v>5522.4</v>
      </c>
      <c r="S181" s="84">
        <f t="shared" si="55"/>
        <v>26203.94</v>
      </c>
      <c r="U181" s="110"/>
    </row>
    <row r="182" spans="2:21" s="18" customFormat="1" ht="24.95" customHeight="1" x14ac:dyDescent="0.25">
      <c r="B182" s="83">
        <v>149</v>
      </c>
      <c r="C182" s="33" t="s">
        <v>443</v>
      </c>
      <c r="D182" s="34" t="s">
        <v>138</v>
      </c>
      <c r="E182" s="23" t="s">
        <v>18</v>
      </c>
      <c r="F182" s="32" t="s">
        <v>393</v>
      </c>
      <c r="G182" s="35">
        <v>26000</v>
      </c>
      <c r="H182" s="35">
        <v>0</v>
      </c>
      <c r="I182" s="25">
        <v>25</v>
      </c>
      <c r="J182" s="25">
        <f t="shared" si="58"/>
        <v>746.2</v>
      </c>
      <c r="K182" s="25">
        <f t="shared" si="51"/>
        <v>1846</v>
      </c>
      <c r="L182" s="25">
        <f t="shared" si="56"/>
        <v>299</v>
      </c>
      <c r="M182" s="25">
        <f t="shared" si="59"/>
        <v>790.4</v>
      </c>
      <c r="N182" s="25">
        <f t="shared" si="52"/>
        <v>1843.4</v>
      </c>
      <c r="O182" s="25">
        <f t="shared" si="53"/>
        <v>5525</v>
      </c>
      <c r="P182" s="25">
        <f>I182</f>
        <v>25</v>
      </c>
      <c r="Q182" s="25">
        <f t="shared" si="57"/>
        <v>1561.6</v>
      </c>
      <c r="R182" s="25">
        <f t="shared" si="54"/>
        <v>3988.4</v>
      </c>
      <c r="S182" s="84">
        <f t="shared" si="55"/>
        <v>24438.400000000001</v>
      </c>
      <c r="U182" s="110"/>
    </row>
    <row r="183" spans="2:21" s="18" customFormat="1" ht="24.95" customHeight="1" x14ac:dyDescent="0.25">
      <c r="B183" s="83">
        <v>150</v>
      </c>
      <c r="C183" s="33" t="s">
        <v>444</v>
      </c>
      <c r="D183" s="34" t="s">
        <v>138</v>
      </c>
      <c r="E183" s="23" t="s">
        <v>18</v>
      </c>
      <c r="F183" s="32" t="s">
        <v>393</v>
      </c>
      <c r="G183" s="35">
        <v>26000</v>
      </c>
      <c r="H183" s="35">
        <v>0</v>
      </c>
      <c r="I183" s="25">
        <v>25</v>
      </c>
      <c r="J183" s="25">
        <f t="shared" si="58"/>
        <v>746.2</v>
      </c>
      <c r="K183" s="25">
        <f t="shared" si="51"/>
        <v>1846</v>
      </c>
      <c r="L183" s="25">
        <f t="shared" si="56"/>
        <v>299</v>
      </c>
      <c r="M183" s="25">
        <f t="shared" si="59"/>
        <v>790.4</v>
      </c>
      <c r="N183" s="25">
        <f t="shared" si="52"/>
        <v>1843.4</v>
      </c>
      <c r="O183" s="25">
        <f t="shared" si="53"/>
        <v>5525</v>
      </c>
      <c r="P183" s="25">
        <v>10259.57</v>
      </c>
      <c r="Q183" s="25">
        <f t="shared" si="57"/>
        <v>11796.17</v>
      </c>
      <c r="R183" s="25">
        <f t="shared" si="54"/>
        <v>3988.4</v>
      </c>
      <c r="S183" s="84">
        <f t="shared" si="55"/>
        <v>14203.83</v>
      </c>
      <c r="U183" s="110"/>
    </row>
    <row r="184" spans="2:21" s="18" customFormat="1" ht="24.95" customHeight="1" x14ac:dyDescent="0.25">
      <c r="B184" s="83">
        <v>151</v>
      </c>
      <c r="C184" s="33" t="s">
        <v>445</v>
      </c>
      <c r="D184" s="34" t="s">
        <v>138</v>
      </c>
      <c r="E184" s="23" t="s">
        <v>18</v>
      </c>
      <c r="F184" s="32" t="s">
        <v>393</v>
      </c>
      <c r="G184" s="35">
        <v>26000</v>
      </c>
      <c r="H184" s="35">
        <v>0</v>
      </c>
      <c r="I184" s="25">
        <v>25</v>
      </c>
      <c r="J184" s="25">
        <f t="shared" si="58"/>
        <v>746.2</v>
      </c>
      <c r="K184" s="25">
        <f t="shared" si="51"/>
        <v>1846</v>
      </c>
      <c r="L184" s="25">
        <f t="shared" si="56"/>
        <v>299</v>
      </c>
      <c r="M184" s="25">
        <f t="shared" si="59"/>
        <v>790.4</v>
      </c>
      <c r="N184" s="25">
        <f t="shared" si="52"/>
        <v>1843.4</v>
      </c>
      <c r="O184" s="25">
        <f t="shared" si="53"/>
        <v>5525</v>
      </c>
      <c r="P184" s="25">
        <v>9804.1299999999992</v>
      </c>
      <c r="Q184" s="25">
        <f t="shared" si="57"/>
        <v>11340.73</v>
      </c>
      <c r="R184" s="25">
        <f t="shared" si="54"/>
        <v>3988.4</v>
      </c>
      <c r="S184" s="84">
        <f t="shared" si="55"/>
        <v>14659.27</v>
      </c>
      <c r="U184" s="110"/>
    </row>
    <row r="185" spans="2:21" s="18" customFormat="1" ht="24.95" customHeight="1" x14ac:dyDescent="0.25">
      <c r="B185" s="83">
        <v>152</v>
      </c>
      <c r="C185" s="33" t="s">
        <v>446</v>
      </c>
      <c r="D185" s="34" t="s">
        <v>439</v>
      </c>
      <c r="E185" s="23" t="s">
        <v>18</v>
      </c>
      <c r="F185" s="36" t="s">
        <v>394</v>
      </c>
      <c r="G185" s="35">
        <v>36000</v>
      </c>
      <c r="H185" s="35">
        <v>0</v>
      </c>
      <c r="I185" s="25">
        <v>25</v>
      </c>
      <c r="J185" s="25">
        <f t="shared" si="58"/>
        <v>1033.2</v>
      </c>
      <c r="K185" s="25">
        <f t="shared" si="51"/>
        <v>2556</v>
      </c>
      <c r="L185" s="25">
        <f t="shared" si="56"/>
        <v>414</v>
      </c>
      <c r="M185" s="25">
        <f t="shared" si="59"/>
        <v>1094.4000000000001</v>
      </c>
      <c r="N185" s="25">
        <f t="shared" si="52"/>
        <v>2552.4</v>
      </c>
      <c r="O185" s="25">
        <f t="shared" si="53"/>
        <v>7650</v>
      </c>
      <c r="P185" s="25">
        <v>6167.87</v>
      </c>
      <c r="Q185" s="25">
        <f t="shared" si="57"/>
        <v>8295.4699999999993</v>
      </c>
      <c r="R185" s="25">
        <f t="shared" si="54"/>
        <v>5522.4</v>
      </c>
      <c r="S185" s="84">
        <f t="shared" si="55"/>
        <v>27704.53</v>
      </c>
      <c r="U185" s="110"/>
    </row>
    <row r="186" spans="2:21" s="18" customFormat="1" ht="24.95" customHeight="1" x14ac:dyDescent="0.25">
      <c r="B186" s="83">
        <v>153</v>
      </c>
      <c r="C186" s="33" t="s">
        <v>447</v>
      </c>
      <c r="D186" s="24" t="s">
        <v>691</v>
      </c>
      <c r="E186" s="23" t="s">
        <v>18</v>
      </c>
      <c r="F186" s="32" t="s">
        <v>393</v>
      </c>
      <c r="G186" s="25">
        <v>36000</v>
      </c>
      <c r="H186" s="25">
        <v>0</v>
      </c>
      <c r="I186" s="25">
        <v>25</v>
      </c>
      <c r="J186" s="25">
        <f t="shared" si="58"/>
        <v>1033.2</v>
      </c>
      <c r="K186" s="25">
        <f t="shared" si="51"/>
        <v>2556</v>
      </c>
      <c r="L186" s="25">
        <f t="shared" si="56"/>
        <v>414</v>
      </c>
      <c r="M186" s="25">
        <f t="shared" si="59"/>
        <v>1094.4000000000001</v>
      </c>
      <c r="N186" s="25">
        <f t="shared" si="52"/>
        <v>2552.4</v>
      </c>
      <c r="O186" s="25">
        <f t="shared" si="53"/>
        <v>7650</v>
      </c>
      <c r="P186" s="25">
        <v>15507.3</v>
      </c>
      <c r="Q186" s="25">
        <f t="shared" si="57"/>
        <v>17634.900000000001</v>
      </c>
      <c r="R186" s="25">
        <f t="shared" si="54"/>
        <v>5522.4</v>
      </c>
      <c r="S186" s="84">
        <f t="shared" si="55"/>
        <v>18365.099999999999</v>
      </c>
      <c r="U186" s="110"/>
    </row>
    <row r="187" spans="2:21" s="18" customFormat="1" ht="24.95" customHeight="1" x14ac:dyDescent="0.25">
      <c r="B187" s="83">
        <v>154</v>
      </c>
      <c r="C187" s="33" t="s">
        <v>448</v>
      </c>
      <c r="D187" s="34" t="s">
        <v>138</v>
      </c>
      <c r="E187" s="23" t="s">
        <v>18</v>
      </c>
      <c r="F187" s="36" t="s">
        <v>394</v>
      </c>
      <c r="G187" s="35">
        <v>18150</v>
      </c>
      <c r="H187" s="35">
        <v>0</v>
      </c>
      <c r="I187" s="25">
        <v>25</v>
      </c>
      <c r="J187" s="25">
        <f t="shared" si="58"/>
        <v>520.91</v>
      </c>
      <c r="K187" s="25">
        <f t="shared" si="51"/>
        <v>1288.6500000000001</v>
      </c>
      <c r="L187" s="25">
        <f t="shared" si="56"/>
        <v>208.73</v>
      </c>
      <c r="M187" s="25">
        <f t="shared" si="59"/>
        <v>551.76</v>
      </c>
      <c r="N187" s="25">
        <f t="shared" si="52"/>
        <v>1286.8399999999999</v>
      </c>
      <c r="O187" s="25">
        <f t="shared" si="53"/>
        <v>3856.89</v>
      </c>
      <c r="P187" s="25">
        <f>I187</f>
        <v>25</v>
      </c>
      <c r="Q187" s="25">
        <f t="shared" si="57"/>
        <v>1097.67</v>
      </c>
      <c r="R187" s="25">
        <f t="shared" si="54"/>
        <v>2784.22</v>
      </c>
      <c r="S187" s="84">
        <f t="shared" si="55"/>
        <v>17052.330000000002</v>
      </c>
      <c r="U187" s="110"/>
    </row>
    <row r="188" spans="2:21" s="17" customFormat="1" ht="24.95" customHeight="1" x14ac:dyDescent="0.25">
      <c r="B188" s="83">
        <v>155</v>
      </c>
      <c r="C188" s="12" t="s">
        <v>403</v>
      </c>
      <c r="D188" s="15" t="s">
        <v>138</v>
      </c>
      <c r="E188" s="16" t="s">
        <v>18</v>
      </c>
      <c r="F188" s="16" t="s">
        <v>393</v>
      </c>
      <c r="G188" s="19">
        <v>26000</v>
      </c>
      <c r="H188" s="19">
        <v>0</v>
      </c>
      <c r="I188" s="19">
        <v>25</v>
      </c>
      <c r="J188" s="25">
        <f t="shared" si="58"/>
        <v>746.2</v>
      </c>
      <c r="K188" s="25">
        <f t="shared" si="51"/>
        <v>1846</v>
      </c>
      <c r="L188" s="25">
        <f t="shared" si="56"/>
        <v>299</v>
      </c>
      <c r="M188" s="25">
        <f t="shared" si="59"/>
        <v>790.4</v>
      </c>
      <c r="N188" s="25">
        <f t="shared" si="52"/>
        <v>1843.4</v>
      </c>
      <c r="O188" s="19">
        <f t="shared" si="53"/>
        <v>5525</v>
      </c>
      <c r="P188" s="19">
        <f>I188</f>
        <v>25</v>
      </c>
      <c r="Q188" s="19">
        <f t="shared" si="57"/>
        <v>1561.6</v>
      </c>
      <c r="R188" s="19">
        <f t="shared" si="54"/>
        <v>3988.4</v>
      </c>
      <c r="S188" s="87">
        <f t="shared" si="55"/>
        <v>24438.400000000001</v>
      </c>
      <c r="T188" s="18"/>
      <c r="U188" s="110"/>
    </row>
    <row r="189" spans="2:21" s="18" customFormat="1" ht="24.95" customHeight="1" x14ac:dyDescent="0.25">
      <c r="B189" s="83">
        <v>156</v>
      </c>
      <c r="C189" s="33" t="s">
        <v>449</v>
      </c>
      <c r="D189" s="34" t="s">
        <v>345</v>
      </c>
      <c r="E189" s="23" t="s">
        <v>18</v>
      </c>
      <c r="F189" s="37" t="s">
        <v>394</v>
      </c>
      <c r="G189" s="35">
        <v>36000</v>
      </c>
      <c r="H189" s="35">
        <v>0</v>
      </c>
      <c r="I189" s="25">
        <v>25</v>
      </c>
      <c r="J189" s="35">
        <v>1033.2</v>
      </c>
      <c r="K189" s="25">
        <f t="shared" si="51"/>
        <v>2556</v>
      </c>
      <c r="L189" s="25">
        <f t="shared" si="56"/>
        <v>414</v>
      </c>
      <c r="M189" s="25">
        <f t="shared" si="59"/>
        <v>1094.4000000000001</v>
      </c>
      <c r="N189" s="25">
        <f t="shared" si="52"/>
        <v>2552.4</v>
      </c>
      <c r="O189" s="25">
        <f t="shared" si="53"/>
        <v>7650</v>
      </c>
      <c r="P189" s="25">
        <v>14425.63</v>
      </c>
      <c r="Q189" s="25">
        <f t="shared" si="57"/>
        <v>16553.23</v>
      </c>
      <c r="R189" s="25">
        <f t="shared" si="54"/>
        <v>5522.4</v>
      </c>
      <c r="S189" s="84">
        <f t="shared" si="55"/>
        <v>19446.77</v>
      </c>
      <c r="U189" s="110"/>
    </row>
    <row r="190" spans="2:21" s="18" customFormat="1" ht="24.95" customHeight="1" x14ac:dyDescent="0.25">
      <c r="B190" s="83">
        <v>157</v>
      </c>
      <c r="C190" s="33" t="s">
        <v>450</v>
      </c>
      <c r="D190" s="34" t="s">
        <v>345</v>
      </c>
      <c r="E190" s="23" t="s">
        <v>18</v>
      </c>
      <c r="F190" s="32" t="s">
        <v>393</v>
      </c>
      <c r="G190" s="35">
        <v>36000</v>
      </c>
      <c r="H190" s="35">
        <v>0</v>
      </c>
      <c r="I190" s="25">
        <v>25</v>
      </c>
      <c r="J190" s="35">
        <v>1033.2</v>
      </c>
      <c r="K190" s="25">
        <f t="shared" si="51"/>
        <v>2556</v>
      </c>
      <c r="L190" s="25">
        <f t="shared" si="56"/>
        <v>414</v>
      </c>
      <c r="M190" s="35">
        <v>1094.4000000000001</v>
      </c>
      <c r="N190" s="25">
        <f t="shared" si="52"/>
        <v>2552.4</v>
      </c>
      <c r="O190" s="25">
        <f t="shared" si="53"/>
        <v>7650</v>
      </c>
      <c r="P190" s="25">
        <v>16863.650000000001</v>
      </c>
      <c r="Q190" s="25">
        <f t="shared" si="57"/>
        <v>18991.25</v>
      </c>
      <c r="R190" s="25">
        <f t="shared" si="54"/>
        <v>5522.4</v>
      </c>
      <c r="S190" s="84">
        <f t="shared" si="55"/>
        <v>17008.75</v>
      </c>
      <c r="U190" s="110"/>
    </row>
    <row r="191" spans="2:21" s="18" customFormat="1" ht="24.95" customHeight="1" x14ac:dyDescent="0.25">
      <c r="B191" s="83">
        <v>158</v>
      </c>
      <c r="C191" s="33" t="s">
        <v>451</v>
      </c>
      <c r="D191" s="34" t="s">
        <v>119</v>
      </c>
      <c r="E191" s="23" t="s">
        <v>18</v>
      </c>
      <c r="F191" s="37" t="s">
        <v>394</v>
      </c>
      <c r="G191" s="35">
        <v>26000</v>
      </c>
      <c r="H191" s="35">
        <v>0</v>
      </c>
      <c r="I191" s="25">
        <v>25</v>
      </c>
      <c r="J191" s="25">
        <f>G191*2.87%</f>
        <v>746.2</v>
      </c>
      <c r="K191" s="25">
        <f t="shared" si="51"/>
        <v>1846</v>
      </c>
      <c r="L191" s="25">
        <f t="shared" si="56"/>
        <v>299</v>
      </c>
      <c r="M191" s="25">
        <f>G191*3.04%</f>
        <v>790.4</v>
      </c>
      <c r="N191" s="25">
        <f t="shared" si="52"/>
        <v>1843.4</v>
      </c>
      <c r="O191" s="25">
        <f t="shared" si="53"/>
        <v>5525</v>
      </c>
      <c r="P191" s="25">
        <v>18111.849999999999</v>
      </c>
      <c r="Q191" s="25">
        <f t="shared" si="57"/>
        <v>19648.45</v>
      </c>
      <c r="R191" s="25">
        <f t="shared" si="54"/>
        <v>3988.4</v>
      </c>
      <c r="S191" s="84">
        <f t="shared" si="55"/>
        <v>6351.55</v>
      </c>
      <c r="U191" s="110"/>
    </row>
    <row r="192" spans="2:21" s="18" customFormat="1" ht="24.95" customHeight="1" x14ac:dyDescent="0.25">
      <c r="B192" s="83">
        <v>159</v>
      </c>
      <c r="C192" s="33" t="s">
        <v>452</v>
      </c>
      <c r="D192" s="34" t="s">
        <v>439</v>
      </c>
      <c r="E192" s="23" t="s">
        <v>18</v>
      </c>
      <c r="F192" s="32" t="s">
        <v>393</v>
      </c>
      <c r="G192" s="35">
        <v>36000</v>
      </c>
      <c r="H192" s="35">
        <v>0</v>
      </c>
      <c r="I192" s="25">
        <v>25</v>
      </c>
      <c r="J192" s="35">
        <v>1033.2</v>
      </c>
      <c r="K192" s="25">
        <f t="shared" si="51"/>
        <v>2556</v>
      </c>
      <c r="L192" s="25">
        <f t="shared" si="56"/>
        <v>414</v>
      </c>
      <c r="M192" s="35">
        <v>1094.4000000000001</v>
      </c>
      <c r="N192" s="25">
        <f t="shared" si="52"/>
        <v>2552.4</v>
      </c>
      <c r="O192" s="25">
        <f t="shared" si="53"/>
        <v>7650</v>
      </c>
      <c r="P192" s="25">
        <v>8251</v>
      </c>
      <c r="Q192" s="25">
        <f t="shared" si="57"/>
        <v>10378.6</v>
      </c>
      <c r="R192" s="25">
        <f t="shared" si="54"/>
        <v>5522.4</v>
      </c>
      <c r="S192" s="84">
        <f t="shared" si="55"/>
        <v>25621.4</v>
      </c>
      <c r="U192" s="110"/>
    </row>
    <row r="193" spans="2:21" s="18" customFormat="1" ht="24.95" customHeight="1" x14ac:dyDescent="0.25">
      <c r="B193" s="83">
        <v>160</v>
      </c>
      <c r="C193" s="33" t="s">
        <v>490</v>
      </c>
      <c r="D193" s="34" t="s">
        <v>138</v>
      </c>
      <c r="E193" s="23" t="s">
        <v>18</v>
      </c>
      <c r="F193" s="36" t="s">
        <v>394</v>
      </c>
      <c r="G193" s="25">
        <v>26000</v>
      </c>
      <c r="H193" s="25">
        <v>0</v>
      </c>
      <c r="I193" s="25">
        <v>25</v>
      </c>
      <c r="J193" s="25">
        <f t="shared" ref="J193:J224" si="60">G193*2.87%</f>
        <v>746.2</v>
      </c>
      <c r="K193" s="25">
        <f t="shared" si="51"/>
        <v>1846</v>
      </c>
      <c r="L193" s="25">
        <f t="shared" si="56"/>
        <v>299</v>
      </c>
      <c r="M193" s="25">
        <f t="shared" ref="M193:M224" si="61">G193*3.04%</f>
        <v>790.4</v>
      </c>
      <c r="N193" s="25">
        <f t="shared" si="52"/>
        <v>1843.4</v>
      </c>
      <c r="O193" s="25">
        <f t="shared" si="53"/>
        <v>5525</v>
      </c>
      <c r="P193" s="25">
        <v>7831.63</v>
      </c>
      <c r="Q193" s="25">
        <f t="shared" si="57"/>
        <v>9368.23</v>
      </c>
      <c r="R193" s="25">
        <f t="shared" si="54"/>
        <v>3988.4</v>
      </c>
      <c r="S193" s="84">
        <f t="shared" si="55"/>
        <v>16631.77</v>
      </c>
      <c r="U193" s="110"/>
    </row>
    <row r="194" spans="2:21" s="18" customFormat="1" ht="24.95" customHeight="1" x14ac:dyDescent="0.25">
      <c r="B194" s="83">
        <v>161</v>
      </c>
      <c r="C194" s="33" t="s">
        <v>757</v>
      </c>
      <c r="D194" s="34" t="s">
        <v>138</v>
      </c>
      <c r="E194" s="23" t="s">
        <v>18</v>
      </c>
      <c r="F194" s="32" t="s">
        <v>393</v>
      </c>
      <c r="G194" s="25">
        <v>26000</v>
      </c>
      <c r="H194" s="25">
        <v>0</v>
      </c>
      <c r="I194" s="25">
        <v>25</v>
      </c>
      <c r="J194" s="25">
        <f t="shared" si="60"/>
        <v>746.2</v>
      </c>
      <c r="K194" s="25">
        <f t="shared" si="51"/>
        <v>1846</v>
      </c>
      <c r="L194" s="25">
        <f t="shared" si="56"/>
        <v>299</v>
      </c>
      <c r="M194" s="25">
        <f t="shared" si="61"/>
        <v>790.4</v>
      </c>
      <c r="N194" s="25">
        <f t="shared" si="52"/>
        <v>1843.4</v>
      </c>
      <c r="O194" s="25">
        <f t="shared" si="53"/>
        <v>5525</v>
      </c>
      <c r="P194" s="25">
        <v>13754.7</v>
      </c>
      <c r="Q194" s="25">
        <f t="shared" si="57"/>
        <v>15291.3</v>
      </c>
      <c r="R194" s="25">
        <f t="shared" si="54"/>
        <v>3988.4</v>
      </c>
      <c r="S194" s="84">
        <f t="shared" si="55"/>
        <v>10708.7</v>
      </c>
      <c r="U194" s="110"/>
    </row>
    <row r="195" spans="2:21" s="18" customFormat="1" ht="24.95" customHeight="1" x14ac:dyDescent="0.25">
      <c r="B195" s="83">
        <v>162</v>
      </c>
      <c r="C195" s="33" t="s">
        <v>491</v>
      </c>
      <c r="D195" s="34" t="s">
        <v>138</v>
      </c>
      <c r="E195" s="23" t="s">
        <v>18</v>
      </c>
      <c r="F195" s="36" t="s">
        <v>394</v>
      </c>
      <c r="G195" s="25">
        <v>26000</v>
      </c>
      <c r="H195" s="25">
        <v>0</v>
      </c>
      <c r="I195" s="25">
        <v>25</v>
      </c>
      <c r="J195" s="25">
        <f t="shared" si="60"/>
        <v>746.2</v>
      </c>
      <c r="K195" s="25">
        <f t="shared" si="51"/>
        <v>1846</v>
      </c>
      <c r="L195" s="25">
        <f t="shared" si="56"/>
        <v>299</v>
      </c>
      <c r="M195" s="25">
        <f t="shared" si="61"/>
        <v>790.4</v>
      </c>
      <c r="N195" s="25">
        <f t="shared" si="52"/>
        <v>1843.4</v>
      </c>
      <c r="O195" s="25">
        <f t="shared" si="53"/>
        <v>5525</v>
      </c>
      <c r="P195" s="25">
        <v>8091</v>
      </c>
      <c r="Q195" s="25">
        <f t="shared" si="57"/>
        <v>9627.6</v>
      </c>
      <c r="R195" s="25">
        <f t="shared" si="54"/>
        <v>3988.4</v>
      </c>
      <c r="S195" s="84">
        <f t="shared" si="55"/>
        <v>16372.4</v>
      </c>
      <c r="U195" s="110"/>
    </row>
    <row r="196" spans="2:21" s="18" customFormat="1" ht="24.95" customHeight="1" x14ac:dyDescent="0.25">
      <c r="B196" s="83">
        <v>163</v>
      </c>
      <c r="C196" s="33" t="s">
        <v>738</v>
      </c>
      <c r="D196" s="34" t="s">
        <v>138</v>
      </c>
      <c r="E196" s="23" t="s">
        <v>18</v>
      </c>
      <c r="F196" s="36" t="s">
        <v>394</v>
      </c>
      <c r="G196" s="25">
        <v>26000</v>
      </c>
      <c r="H196" s="25">
        <v>0</v>
      </c>
      <c r="I196" s="25">
        <v>25</v>
      </c>
      <c r="J196" s="25">
        <f t="shared" si="60"/>
        <v>746.2</v>
      </c>
      <c r="K196" s="25">
        <f t="shared" si="51"/>
        <v>1846</v>
      </c>
      <c r="L196" s="25">
        <f t="shared" si="56"/>
        <v>299</v>
      </c>
      <c r="M196" s="25">
        <f t="shared" si="61"/>
        <v>790.4</v>
      </c>
      <c r="N196" s="25">
        <f t="shared" si="52"/>
        <v>1843.4</v>
      </c>
      <c r="O196" s="25">
        <f t="shared" si="53"/>
        <v>5525</v>
      </c>
      <c r="P196" s="25">
        <v>10453.68</v>
      </c>
      <c r="Q196" s="25">
        <f t="shared" si="57"/>
        <v>11990.28</v>
      </c>
      <c r="R196" s="25">
        <f t="shared" si="54"/>
        <v>3988.4</v>
      </c>
      <c r="S196" s="84">
        <f t="shared" si="55"/>
        <v>14009.72</v>
      </c>
      <c r="U196" s="110"/>
    </row>
    <row r="197" spans="2:21" s="18" customFormat="1" ht="24.95" customHeight="1" x14ac:dyDescent="0.25">
      <c r="B197" s="83">
        <v>164</v>
      </c>
      <c r="C197" s="31" t="s">
        <v>739</v>
      </c>
      <c r="D197" s="34" t="s">
        <v>138</v>
      </c>
      <c r="E197" s="23" t="s">
        <v>18</v>
      </c>
      <c r="F197" s="32" t="s">
        <v>393</v>
      </c>
      <c r="G197" s="25">
        <v>26000</v>
      </c>
      <c r="H197" s="25">
        <v>0</v>
      </c>
      <c r="I197" s="25">
        <v>25</v>
      </c>
      <c r="J197" s="25">
        <f t="shared" si="60"/>
        <v>746.2</v>
      </c>
      <c r="K197" s="25">
        <f t="shared" si="51"/>
        <v>1846</v>
      </c>
      <c r="L197" s="25">
        <f t="shared" si="56"/>
        <v>299</v>
      </c>
      <c r="M197" s="25">
        <f t="shared" si="61"/>
        <v>790.4</v>
      </c>
      <c r="N197" s="25">
        <f t="shared" si="52"/>
        <v>1843.4</v>
      </c>
      <c r="O197" s="25">
        <f t="shared" si="53"/>
        <v>5525</v>
      </c>
      <c r="P197" s="25">
        <v>14743.41</v>
      </c>
      <c r="Q197" s="25">
        <f t="shared" si="57"/>
        <v>16280.01</v>
      </c>
      <c r="R197" s="25">
        <f t="shared" si="54"/>
        <v>3988.4</v>
      </c>
      <c r="S197" s="84">
        <f t="shared" si="55"/>
        <v>9719.99</v>
      </c>
      <c r="U197" s="110"/>
    </row>
    <row r="198" spans="2:21" s="18" customFormat="1" ht="24.95" customHeight="1" x14ac:dyDescent="0.25">
      <c r="B198" s="83">
        <v>165</v>
      </c>
      <c r="C198" s="33" t="s">
        <v>510</v>
      </c>
      <c r="D198" s="34" t="s">
        <v>138</v>
      </c>
      <c r="E198" s="23" t="s">
        <v>18</v>
      </c>
      <c r="F198" s="32" t="s">
        <v>393</v>
      </c>
      <c r="G198" s="25">
        <v>26000</v>
      </c>
      <c r="H198" s="25">
        <v>0</v>
      </c>
      <c r="I198" s="25">
        <v>25</v>
      </c>
      <c r="J198" s="25">
        <f t="shared" si="60"/>
        <v>746.2</v>
      </c>
      <c r="K198" s="25">
        <f t="shared" si="51"/>
        <v>1846</v>
      </c>
      <c r="L198" s="25">
        <f t="shared" si="56"/>
        <v>299</v>
      </c>
      <c r="M198" s="25">
        <f t="shared" si="61"/>
        <v>790.4</v>
      </c>
      <c r="N198" s="25">
        <f t="shared" si="52"/>
        <v>1843.4</v>
      </c>
      <c r="O198" s="25">
        <f t="shared" si="53"/>
        <v>5525</v>
      </c>
      <c r="P198" s="25">
        <v>1911</v>
      </c>
      <c r="Q198" s="25">
        <f t="shared" si="57"/>
        <v>3447.6</v>
      </c>
      <c r="R198" s="25">
        <f t="shared" si="54"/>
        <v>3988.4</v>
      </c>
      <c r="S198" s="84">
        <f t="shared" si="55"/>
        <v>22552.400000000001</v>
      </c>
      <c r="U198" s="110"/>
    </row>
    <row r="199" spans="2:21" s="18" customFormat="1" ht="24.95" customHeight="1" x14ac:dyDescent="0.25">
      <c r="B199" s="83">
        <v>166</v>
      </c>
      <c r="C199" s="33" t="s">
        <v>511</v>
      </c>
      <c r="D199" s="34" t="s">
        <v>138</v>
      </c>
      <c r="E199" s="23" t="s">
        <v>18</v>
      </c>
      <c r="F199" s="32" t="s">
        <v>393</v>
      </c>
      <c r="G199" s="25">
        <v>5200</v>
      </c>
      <c r="H199" s="25">
        <v>0</v>
      </c>
      <c r="I199" s="25">
        <v>25</v>
      </c>
      <c r="J199" s="25">
        <f t="shared" si="60"/>
        <v>149.24</v>
      </c>
      <c r="K199" s="25">
        <f t="shared" si="51"/>
        <v>369.2</v>
      </c>
      <c r="L199" s="25">
        <f t="shared" si="56"/>
        <v>59.8</v>
      </c>
      <c r="M199" s="25">
        <f t="shared" si="61"/>
        <v>158.08000000000001</v>
      </c>
      <c r="N199" s="25">
        <f t="shared" si="52"/>
        <v>368.68</v>
      </c>
      <c r="O199" s="25">
        <f t="shared" si="53"/>
        <v>1105</v>
      </c>
      <c r="P199" s="25">
        <v>4872.68</v>
      </c>
      <c r="Q199" s="25">
        <f t="shared" si="57"/>
        <v>5180</v>
      </c>
      <c r="R199" s="25">
        <f>K199+L199+N199</f>
        <v>797.68</v>
      </c>
      <c r="S199" s="84">
        <f t="shared" si="55"/>
        <v>20</v>
      </c>
      <c r="U199" s="110"/>
    </row>
    <row r="200" spans="2:21" s="18" customFormat="1" ht="24.95" customHeight="1" x14ac:dyDescent="0.25">
      <c r="B200" s="83">
        <v>167</v>
      </c>
      <c r="C200" s="33" t="s">
        <v>512</v>
      </c>
      <c r="D200" s="34" t="s">
        <v>138</v>
      </c>
      <c r="E200" s="23" t="s">
        <v>18</v>
      </c>
      <c r="F200" s="36" t="s">
        <v>394</v>
      </c>
      <c r="G200" s="25">
        <v>26000</v>
      </c>
      <c r="H200" s="25">
        <v>0</v>
      </c>
      <c r="I200" s="25">
        <v>25</v>
      </c>
      <c r="J200" s="25">
        <f t="shared" si="60"/>
        <v>746.2</v>
      </c>
      <c r="K200" s="25">
        <f t="shared" ref="K200:K231" si="62">G200*7.1%</f>
        <v>1846</v>
      </c>
      <c r="L200" s="25">
        <f t="shared" si="56"/>
        <v>299</v>
      </c>
      <c r="M200" s="25">
        <f t="shared" si="61"/>
        <v>790.4</v>
      </c>
      <c r="N200" s="25">
        <f t="shared" ref="N200:N231" si="63">G200*7.09%</f>
        <v>1843.4</v>
      </c>
      <c r="O200" s="25">
        <f t="shared" si="53"/>
        <v>5525</v>
      </c>
      <c r="P200" s="25">
        <v>5091</v>
      </c>
      <c r="Q200" s="25">
        <f t="shared" si="57"/>
        <v>6627.6</v>
      </c>
      <c r="R200" s="25">
        <f t="shared" si="54"/>
        <v>3988.4</v>
      </c>
      <c r="S200" s="84">
        <f t="shared" ref="S200:S231" si="64">G200-Q200</f>
        <v>19372.400000000001</v>
      </c>
      <c r="U200" s="110"/>
    </row>
    <row r="201" spans="2:21" s="18" customFormat="1" ht="24.95" customHeight="1" x14ac:dyDescent="0.25">
      <c r="B201" s="83">
        <v>168</v>
      </c>
      <c r="C201" s="33" t="s">
        <v>513</v>
      </c>
      <c r="D201" s="34" t="s">
        <v>138</v>
      </c>
      <c r="E201" s="23" t="s">
        <v>18</v>
      </c>
      <c r="F201" s="32" t="s">
        <v>393</v>
      </c>
      <c r="G201" s="25">
        <v>26000</v>
      </c>
      <c r="H201" s="25">
        <v>0</v>
      </c>
      <c r="I201" s="25">
        <v>25</v>
      </c>
      <c r="J201" s="25">
        <f t="shared" si="60"/>
        <v>746.2</v>
      </c>
      <c r="K201" s="25">
        <f t="shared" si="62"/>
        <v>1846</v>
      </c>
      <c r="L201" s="25">
        <f t="shared" ref="L201:L232" si="65">G201*1.15%</f>
        <v>299</v>
      </c>
      <c r="M201" s="25">
        <f t="shared" si="61"/>
        <v>790.4</v>
      </c>
      <c r="N201" s="25">
        <f t="shared" si="63"/>
        <v>1843.4</v>
      </c>
      <c r="O201" s="25">
        <f t="shared" si="53"/>
        <v>5525</v>
      </c>
      <c r="P201" s="25">
        <v>10207.030000000001</v>
      </c>
      <c r="Q201" s="25">
        <f t="shared" ref="Q201:Q232" si="66">H201+J201+M201+P201</f>
        <v>11743.63</v>
      </c>
      <c r="R201" s="25">
        <f t="shared" si="54"/>
        <v>3988.4</v>
      </c>
      <c r="S201" s="84">
        <f t="shared" si="64"/>
        <v>14256.37</v>
      </c>
      <c r="U201" s="110"/>
    </row>
    <row r="202" spans="2:21" s="18" customFormat="1" ht="24.95" customHeight="1" x14ac:dyDescent="0.25">
      <c r="B202" s="83">
        <v>169</v>
      </c>
      <c r="C202" s="33" t="s">
        <v>514</v>
      </c>
      <c r="D202" s="34" t="s">
        <v>138</v>
      </c>
      <c r="E202" s="23" t="s">
        <v>18</v>
      </c>
      <c r="F202" s="32" t="s">
        <v>393</v>
      </c>
      <c r="G202" s="25">
        <v>26000</v>
      </c>
      <c r="H202" s="25">
        <v>0</v>
      </c>
      <c r="I202" s="25">
        <v>25</v>
      </c>
      <c r="J202" s="25">
        <f t="shared" si="60"/>
        <v>746.2</v>
      </c>
      <c r="K202" s="25">
        <f t="shared" si="62"/>
        <v>1846</v>
      </c>
      <c r="L202" s="25">
        <f t="shared" si="65"/>
        <v>299</v>
      </c>
      <c r="M202" s="25">
        <f t="shared" si="61"/>
        <v>790.4</v>
      </c>
      <c r="N202" s="25">
        <f t="shared" si="63"/>
        <v>1843.4</v>
      </c>
      <c r="O202" s="25">
        <f t="shared" si="53"/>
        <v>5525</v>
      </c>
      <c r="P202" s="25">
        <v>5091</v>
      </c>
      <c r="Q202" s="25">
        <f t="shared" si="66"/>
        <v>6627.6</v>
      </c>
      <c r="R202" s="25">
        <f t="shared" si="54"/>
        <v>3988.4</v>
      </c>
      <c r="S202" s="84">
        <f t="shared" si="64"/>
        <v>19372.400000000001</v>
      </c>
      <c r="U202" s="110"/>
    </row>
    <row r="203" spans="2:21" s="18" customFormat="1" ht="24.95" customHeight="1" x14ac:dyDescent="0.25">
      <c r="B203" s="83">
        <v>170</v>
      </c>
      <c r="C203" s="33" t="s">
        <v>515</v>
      </c>
      <c r="D203" s="34" t="s">
        <v>138</v>
      </c>
      <c r="E203" s="23" t="s">
        <v>18</v>
      </c>
      <c r="F203" s="32" t="s">
        <v>393</v>
      </c>
      <c r="G203" s="25">
        <v>26000</v>
      </c>
      <c r="H203" s="25">
        <v>0</v>
      </c>
      <c r="I203" s="25">
        <v>25</v>
      </c>
      <c r="J203" s="25">
        <f t="shared" si="60"/>
        <v>746.2</v>
      </c>
      <c r="K203" s="25">
        <f t="shared" si="62"/>
        <v>1846</v>
      </c>
      <c r="L203" s="25">
        <f t="shared" si="65"/>
        <v>299</v>
      </c>
      <c r="M203" s="25">
        <f t="shared" si="61"/>
        <v>790.4</v>
      </c>
      <c r="N203" s="25">
        <f t="shared" si="63"/>
        <v>1843.4</v>
      </c>
      <c r="O203" s="25">
        <f t="shared" si="53"/>
        <v>5525</v>
      </c>
      <c r="P203" s="25">
        <v>6091</v>
      </c>
      <c r="Q203" s="25">
        <f t="shared" si="66"/>
        <v>7627.6</v>
      </c>
      <c r="R203" s="25">
        <f t="shared" si="54"/>
        <v>3988.4</v>
      </c>
      <c r="S203" s="84">
        <f t="shared" si="64"/>
        <v>18372.400000000001</v>
      </c>
      <c r="U203" s="110"/>
    </row>
    <row r="204" spans="2:21" s="18" customFormat="1" ht="24.95" customHeight="1" x14ac:dyDescent="0.25">
      <c r="B204" s="83">
        <v>171</v>
      </c>
      <c r="C204" s="31" t="s">
        <v>143</v>
      </c>
      <c r="D204" s="24" t="s">
        <v>142</v>
      </c>
      <c r="E204" s="23" t="s">
        <v>18</v>
      </c>
      <c r="F204" s="23" t="s">
        <v>394</v>
      </c>
      <c r="G204" s="25">
        <v>21000</v>
      </c>
      <c r="H204" s="25">
        <v>0</v>
      </c>
      <c r="I204" s="25">
        <v>25</v>
      </c>
      <c r="J204" s="25">
        <f t="shared" si="60"/>
        <v>602.70000000000005</v>
      </c>
      <c r="K204" s="25">
        <f t="shared" si="62"/>
        <v>1491</v>
      </c>
      <c r="L204" s="25">
        <f t="shared" si="65"/>
        <v>241.5</v>
      </c>
      <c r="M204" s="25">
        <f t="shared" si="61"/>
        <v>638.4</v>
      </c>
      <c r="N204" s="25">
        <f t="shared" si="63"/>
        <v>1488.9</v>
      </c>
      <c r="O204" s="25">
        <f t="shared" si="53"/>
        <v>4462.5</v>
      </c>
      <c r="P204" s="25">
        <v>13536.96</v>
      </c>
      <c r="Q204" s="25">
        <f t="shared" si="66"/>
        <v>14778.06</v>
      </c>
      <c r="R204" s="25">
        <f t="shared" si="54"/>
        <v>3221.4</v>
      </c>
      <c r="S204" s="84">
        <f t="shared" si="64"/>
        <v>6221.94</v>
      </c>
      <c r="U204" s="110"/>
    </row>
    <row r="205" spans="2:21" s="18" customFormat="1" ht="24.95" customHeight="1" x14ac:dyDescent="0.25">
      <c r="B205" s="83">
        <v>172</v>
      </c>
      <c r="C205" s="31" t="s">
        <v>767</v>
      </c>
      <c r="D205" s="24" t="s">
        <v>138</v>
      </c>
      <c r="E205" s="23" t="s">
        <v>18</v>
      </c>
      <c r="F205" s="32" t="s">
        <v>393</v>
      </c>
      <c r="G205" s="25">
        <v>25000</v>
      </c>
      <c r="H205" s="25">
        <v>0</v>
      </c>
      <c r="I205" s="25">
        <v>25</v>
      </c>
      <c r="J205" s="25">
        <f t="shared" si="60"/>
        <v>717.5</v>
      </c>
      <c r="K205" s="25">
        <f t="shared" si="62"/>
        <v>1775</v>
      </c>
      <c r="L205" s="25">
        <f t="shared" si="65"/>
        <v>287.5</v>
      </c>
      <c r="M205" s="25">
        <f t="shared" si="61"/>
        <v>760</v>
      </c>
      <c r="N205" s="25">
        <f t="shared" si="63"/>
        <v>1772.5</v>
      </c>
      <c r="O205" s="25">
        <f t="shared" si="53"/>
        <v>5312.5</v>
      </c>
      <c r="P205" s="25">
        <v>11371</v>
      </c>
      <c r="Q205" s="25">
        <f t="shared" si="66"/>
        <v>12848.5</v>
      </c>
      <c r="R205" s="25">
        <f t="shared" si="54"/>
        <v>3835</v>
      </c>
      <c r="S205" s="84">
        <f t="shared" si="64"/>
        <v>12151.5</v>
      </c>
      <c r="U205" s="110"/>
    </row>
    <row r="206" spans="2:21" s="18" customFormat="1" ht="24.95" customHeight="1" x14ac:dyDescent="0.25">
      <c r="B206" s="83">
        <v>173</v>
      </c>
      <c r="C206" s="31" t="s">
        <v>870</v>
      </c>
      <c r="D206" s="24" t="s">
        <v>138</v>
      </c>
      <c r="E206" s="23" t="s">
        <v>18</v>
      </c>
      <c r="F206" s="23" t="s">
        <v>394</v>
      </c>
      <c r="G206" s="25">
        <v>25000</v>
      </c>
      <c r="H206" s="25">
        <v>0</v>
      </c>
      <c r="I206" s="25">
        <v>25</v>
      </c>
      <c r="J206" s="25">
        <f t="shared" si="60"/>
        <v>717.5</v>
      </c>
      <c r="K206" s="25">
        <f t="shared" si="62"/>
        <v>1775</v>
      </c>
      <c r="L206" s="25">
        <f t="shared" si="65"/>
        <v>287.5</v>
      </c>
      <c r="M206" s="25">
        <f t="shared" si="61"/>
        <v>760</v>
      </c>
      <c r="N206" s="25">
        <f t="shared" si="63"/>
        <v>1772.5</v>
      </c>
      <c r="O206" s="25">
        <f t="shared" si="53"/>
        <v>5312.5</v>
      </c>
      <c r="P206" s="25">
        <v>12096.46</v>
      </c>
      <c r="Q206" s="25">
        <f t="shared" si="66"/>
        <v>13573.96</v>
      </c>
      <c r="R206" s="25">
        <f t="shared" si="54"/>
        <v>3835</v>
      </c>
      <c r="S206" s="84">
        <f t="shared" si="64"/>
        <v>11426.04</v>
      </c>
      <c r="U206" s="110"/>
    </row>
    <row r="207" spans="2:21" s="18" customFormat="1" ht="24.95" customHeight="1" x14ac:dyDescent="0.25">
      <c r="B207" s="83">
        <v>174</v>
      </c>
      <c r="C207" s="31" t="s">
        <v>768</v>
      </c>
      <c r="D207" s="24" t="s">
        <v>138</v>
      </c>
      <c r="E207" s="23" t="s">
        <v>18</v>
      </c>
      <c r="F207" s="32" t="s">
        <v>393</v>
      </c>
      <c r="G207" s="25">
        <v>25000</v>
      </c>
      <c r="H207" s="25">
        <v>0</v>
      </c>
      <c r="I207" s="25">
        <v>25</v>
      </c>
      <c r="J207" s="25">
        <f t="shared" si="60"/>
        <v>717.5</v>
      </c>
      <c r="K207" s="25">
        <f t="shared" si="62"/>
        <v>1775</v>
      </c>
      <c r="L207" s="25">
        <f t="shared" si="65"/>
        <v>287.5</v>
      </c>
      <c r="M207" s="25">
        <f t="shared" si="61"/>
        <v>760</v>
      </c>
      <c r="N207" s="25">
        <f t="shared" si="63"/>
        <v>1772.5</v>
      </c>
      <c r="O207" s="25">
        <f t="shared" si="53"/>
        <v>5312.5</v>
      </c>
      <c r="P207" s="25">
        <v>7752.02</v>
      </c>
      <c r="Q207" s="25">
        <f t="shared" si="66"/>
        <v>9229.52</v>
      </c>
      <c r="R207" s="25">
        <f t="shared" si="54"/>
        <v>3835</v>
      </c>
      <c r="S207" s="84">
        <f t="shared" si="64"/>
        <v>15770.48</v>
      </c>
      <c r="U207" s="110"/>
    </row>
    <row r="208" spans="2:21" s="18" customFormat="1" ht="24.95" customHeight="1" x14ac:dyDescent="0.25">
      <c r="B208" s="83">
        <v>175</v>
      </c>
      <c r="C208" s="31" t="s">
        <v>769</v>
      </c>
      <c r="D208" s="24" t="s">
        <v>138</v>
      </c>
      <c r="E208" s="23" t="s">
        <v>18</v>
      </c>
      <c r="F208" s="23" t="s">
        <v>394</v>
      </c>
      <c r="G208" s="25">
        <v>25000</v>
      </c>
      <c r="H208" s="25">
        <v>0</v>
      </c>
      <c r="I208" s="25">
        <v>25</v>
      </c>
      <c r="J208" s="25">
        <f t="shared" si="60"/>
        <v>717.5</v>
      </c>
      <c r="K208" s="25">
        <f t="shared" si="62"/>
        <v>1775</v>
      </c>
      <c r="L208" s="25">
        <f t="shared" si="65"/>
        <v>287.5</v>
      </c>
      <c r="M208" s="25">
        <f t="shared" si="61"/>
        <v>760</v>
      </c>
      <c r="N208" s="25">
        <f t="shared" si="63"/>
        <v>1772.5</v>
      </c>
      <c r="O208" s="25">
        <f t="shared" si="53"/>
        <v>5312.5</v>
      </c>
      <c r="P208" s="25">
        <v>8888.5</v>
      </c>
      <c r="Q208" s="25">
        <f t="shared" si="66"/>
        <v>10366</v>
      </c>
      <c r="R208" s="25">
        <f t="shared" si="54"/>
        <v>3835</v>
      </c>
      <c r="S208" s="84">
        <f t="shared" si="64"/>
        <v>14634</v>
      </c>
      <c r="U208" s="110"/>
    </row>
    <row r="209" spans="2:21" s="18" customFormat="1" ht="24.95" customHeight="1" x14ac:dyDescent="0.25">
      <c r="B209" s="83">
        <v>176</v>
      </c>
      <c r="C209" s="31" t="s">
        <v>770</v>
      </c>
      <c r="D209" s="24" t="s">
        <v>138</v>
      </c>
      <c r="E209" s="23" t="s">
        <v>18</v>
      </c>
      <c r="F209" s="32" t="s">
        <v>393</v>
      </c>
      <c r="G209" s="25">
        <v>25000</v>
      </c>
      <c r="H209" s="25">
        <v>0</v>
      </c>
      <c r="I209" s="25">
        <v>25</v>
      </c>
      <c r="J209" s="25">
        <f t="shared" si="60"/>
        <v>717.5</v>
      </c>
      <c r="K209" s="25">
        <f t="shared" si="62"/>
        <v>1775</v>
      </c>
      <c r="L209" s="25">
        <f t="shared" si="65"/>
        <v>287.5</v>
      </c>
      <c r="M209" s="25">
        <f t="shared" si="61"/>
        <v>760</v>
      </c>
      <c r="N209" s="25">
        <f t="shared" si="63"/>
        <v>1772.5</v>
      </c>
      <c r="O209" s="25">
        <f t="shared" si="53"/>
        <v>5312.5</v>
      </c>
      <c r="P209" s="25">
        <v>17597.62</v>
      </c>
      <c r="Q209" s="25">
        <f t="shared" si="66"/>
        <v>19075.12</v>
      </c>
      <c r="R209" s="25">
        <f t="shared" si="54"/>
        <v>3835</v>
      </c>
      <c r="S209" s="84">
        <f t="shared" si="64"/>
        <v>5924.88</v>
      </c>
      <c r="U209" s="110"/>
    </row>
    <row r="210" spans="2:21" s="18" customFormat="1" ht="24.95" customHeight="1" x14ac:dyDescent="0.25">
      <c r="B210" s="83">
        <v>177</v>
      </c>
      <c r="C210" s="31" t="s">
        <v>771</v>
      </c>
      <c r="D210" s="24" t="s">
        <v>138</v>
      </c>
      <c r="E210" s="23" t="s">
        <v>18</v>
      </c>
      <c r="F210" s="32" t="s">
        <v>393</v>
      </c>
      <c r="G210" s="25">
        <v>25000</v>
      </c>
      <c r="H210" s="25">
        <v>0</v>
      </c>
      <c r="I210" s="25">
        <v>25</v>
      </c>
      <c r="J210" s="25">
        <f t="shared" si="60"/>
        <v>717.5</v>
      </c>
      <c r="K210" s="25">
        <f t="shared" si="62"/>
        <v>1775</v>
      </c>
      <c r="L210" s="25">
        <f t="shared" si="65"/>
        <v>287.5</v>
      </c>
      <c r="M210" s="25">
        <f t="shared" si="61"/>
        <v>760</v>
      </c>
      <c r="N210" s="25">
        <f t="shared" si="63"/>
        <v>1772.5</v>
      </c>
      <c r="O210" s="25">
        <f t="shared" si="53"/>
        <v>5312.5</v>
      </c>
      <c r="P210" s="25">
        <v>13375.11</v>
      </c>
      <c r="Q210" s="25">
        <f t="shared" si="66"/>
        <v>14852.61</v>
      </c>
      <c r="R210" s="25">
        <f t="shared" si="54"/>
        <v>3835</v>
      </c>
      <c r="S210" s="84">
        <f t="shared" si="64"/>
        <v>10147.39</v>
      </c>
      <c r="U210" s="110"/>
    </row>
    <row r="211" spans="2:21" s="18" customFormat="1" ht="24.95" customHeight="1" x14ac:dyDescent="0.25">
      <c r="B211" s="83">
        <v>178</v>
      </c>
      <c r="C211" s="31" t="s">
        <v>765</v>
      </c>
      <c r="D211" s="24" t="s">
        <v>138</v>
      </c>
      <c r="E211" s="23" t="s">
        <v>18</v>
      </c>
      <c r="F211" s="32" t="s">
        <v>393</v>
      </c>
      <c r="G211" s="25">
        <v>25000</v>
      </c>
      <c r="H211" s="25">
        <v>0</v>
      </c>
      <c r="I211" s="25">
        <v>25</v>
      </c>
      <c r="J211" s="25">
        <f t="shared" si="60"/>
        <v>717.5</v>
      </c>
      <c r="K211" s="25">
        <f t="shared" si="62"/>
        <v>1775</v>
      </c>
      <c r="L211" s="25">
        <f t="shared" si="65"/>
        <v>287.5</v>
      </c>
      <c r="M211" s="25">
        <f t="shared" si="61"/>
        <v>760</v>
      </c>
      <c r="N211" s="25">
        <f t="shared" si="63"/>
        <v>1772.5</v>
      </c>
      <c r="O211" s="25">
        <f t="shared" si="53"/>
        <v>5312.5</v>
      </c>
      <c r="P211" s="25">
        <v>5091</v>
      </c>
      <c r="Q211" s="25">
        <f t="shared" si="66"/>
        <v>6568.5</v>
      </c>
      <c r="R211" s="25">
        <f t="shared" si="54"/>
        <v>3835</v>
      </c>
      <c r="S211" s="84">
        <f t="shared" si="64"/>
        <v>18431.5</v>
      </c>
      <c r="U211" s="110"/>
    </row>
    <row r="212" spans="2:21" s="18" customFormat="1" ht="24.95" customHeight="1" x14ac:dyDescent="0.25">
      <c r="B212" s="83">
        <v>179</v>
      </c>
      <c r="C212" s="31" t="s">
        <v>766</v>
      </c>
      <c r="D212" s="24" t="s">
        <v>138</v>
      </c>
      <c r="E212" s="23" t="s">
        <v>18</v>
      </c>
      <c r="F212" s="32" t="s">
        <v>393</v>
      </c>
      <c r="G212" s="25">
        <v>25000</v>
      </c>
      <c r="H212" s="25">
        <v>0</v>
      </c>
      <c r="I212" s="25">
        <v>25</v>
      </c>
      <c r="J212" s="25">
        <f t="shared" si="60"/>
        <v>717.5</v>
      </c>
      <c r="K212" s="25">
        <f t="shared" si="62"/>
        <v>1775</v>
      </c>
      <c r="L212" s="25">
        <f t="shared" si="65"/>
        <v>287.5</v>
      </c>
      <c r="M212" s="25">
        <f t="shared" si="61"/>
        <v>760</v>
      </c>
      <c r="N212" s="25">
        <f t="shared" si="63"/>
        <v>1772.5</v>
      </c>
      <c r="O212" s="25">
        <f t="shared" si="53"/>
        <v>5312.5</v>
      </c>
      <c r="P212" s="25">
        <v>7591</v>
      </c>
      <c r="Q212" s="25">
        <f t="shared" si="66"/>
        <v>9068.5</v>
      </c>
      <c r="R212" s="25">
        <f t="shared" si="54"/>
        <v>3835</v>
      </c>
      <c r="S212" s="84">
        <f t="shared" si="64"/>
        <v>15931.5</v>
      </c>
      <c r="U212" s="110"/>
    </row>
    <row r="213" spans="2:21" s="18" customFormat="1" ht="24.95" customHeight="1" x14ac:dyDescent="0.25">
      <c r="B213" s="83">
        <v>180</v>
      </c>
      <c r="C213" s="31" t="s">
        <v>772</v>
      </c>
      <c r="D213" s="24" t="s">
        <v>138</v>
      </c>
      <c r="E213" s="23" t="s">
        <v>18</v>
      </c>
      <c r="F213" s="32" t="s">
        <v>393</v>
      </c>
      <c r="G213" s="25">
        <v>25000</v>
      </c>
      <c r="H213" s="25">
        <v>0</v>
      </c>
      <c r="I213" s="25">
        <v>25</v>
      </c>
      <c r="J213" s="25">
        <f t="shared" si="60"/>
        <v>717.5</v>
      </c>
      <c r="K213" s="25">
        <f t="shared" si="62"/>
        <v>1775</v>
      </c>
      <c r="L213" s="25">
        <f t="shared" si="65"/>
        <v>287.5</v>
      </c>
      <c r="M213" s="25">
        <f t="shared" si="61"/>
        <v>760</v>
      </c>
      <c r="N213" s="25">
        <f t="shared" si="63"/>
        <v>1772.5</v>
      </c>
      <c r="O213" s="25">
        <f t="shared" si="53"/>
        <v>5312.5</v>
      </c>
      <c r="P213" s="25">
        <v>9797.25</v>
      </c>
      <c r="Q213" s="25">
        <f t="shared" si="66"/>
        <v>11274.75</v>
      </c>
      <c r="R213" s="25">
        <f t="shared" si="54"/>
        <v>3835</v>
      </c>
      <c r="S213" s="84">
        <f t="shared" si="64"/>
        <v>13725.25</v>
      </c>
      <c r="U213" s="110"/>
    </row>
    <row r="214" spans="2:21" s="18" customFormat="1" ht="24.95" customHeight="1" x14ac:dyDescent="0.25">
      <c r="B214" s="83">
        <v>181</v>
      </c>
      <c r="C214" s="31" t="s">
        <v>773</v>
      </c>
      <c r="D214" s="24" t="s">
        <v>138</v>
      </c>
      <c r="E214" s="23" t="s">
        <v>18</v>
      </c>
      <c r="F214" s="32" t="s">
        <v>393</v>
      </c>
      <c r="G214" s="25">
        <v>25000</v>
      </c>
      <c r="H214" s="25">
        <v>0</v>
      </c>
      <c r="I214" s="25">
        <v>25</v>
      </c>
      <c r="J214" s="25">
        <f t="shared" si="60"/>
        <v>717.5</v>
      </c>
      <c r="K214" s="25">
        <f t="shared" si="62"/>
        <v>1775</v>
      </c>
      <c r="L214" s="25">
        <f t="shared" si="65"/>
        <v>287.5</v>
      </c>
      <c r="M214" s="25">
        <f t="shared" si="61"/>
        <v>760</v>
      </c>
      <c r="N214" s="25">
        <f t="shared" si="63"/>
        <v>1772.5</v>
      </c>
      <c r="O214" s="25">
        <f t="shared" si="53"/>
        <v>5312.5</v>
      </c>
      <c r="P214" s="25">
        <v>8166</v>
      </c>
      <c r="Q214" s="25">
        <f t="shared" si="66"/>
        <v>9643.5</v>
      </c>
      <c r="R214" s="25">
        <f t="shared" si="54"/>
        <v>3835</v>
      </c>
      <c r="S214" s="84">
        <f t="shared" si="64"/>
        <v>15356.5</v>
      </c>
      <c r="U214" s="110"/>
    </row>
    <row r="215" spans="2:21" s="18" customFormat="1" ht="24.95" customHeight="1" x14ac:dyDescent="0.25">
      <c r="B215" s="83">
        <v>182</v>
      </c>
      <c r="C215" s="31" t="s">
        <v>774</v>
      </c>
      <c r="D215" s="24" t="s">
        <v>138</v>
      </c>
      <c r="E215" s="23" t="s">
        <v>18</v>
      </c>
      <c r="F215" s="32" t="s">
        <v>393</v>
      </c>
      <c r="G215" s="25">
        <v>25000</v>
      </c>
      <c r="H215" s="25">
        <v>0</v>
      </c>
      <c r="I215" s="25">
        <v>25</v>
      </c>
      <c r="J215" s="25">
        <f t="shared" si="60"/>
        <v>717.5</v>
      </c>
      <c r="K215" s="25">
        <f t="shared" si="62"/>
        <v>1775</v>
      </c>
      <c r="L215" s="25">
        <f t="shared" si="65"/>
        <v>287.5</v>
      </c>
      <c r="M215" s="25">
        <f t="shared" si="61"/>
        <v>760</v>
      </c>
      <c r="N215" s="25">
        <f t="shared" si="63"/>
        <v>1772.5</v>
      </c>
      <c r="O215" s="25">
        <f t="shared" si="53"/>
        <v>5312.5</v>
      </c>
      <c r="P215" s="25">
        <v>10341</v>
      </c>
      <c r="Q215" s="25">
        <f t="shared" si="66"/>
        <v>11818.5</v>
      </c>
      <c r="R215" s="25">
        <f t="shared" si="54"/>
        <v>3835</v>
      </c>
      <c r="S215" s="84">
        <f t="shared" si="64"/>
        <v>13181.5</v>
      </c>
      <c r="U215" s="110"/>
    </row>
    <row r="216" spans="2:21" s="18" customFormat="1" ht="24.95" customHeight="1" x14ac:dyDescent="0.25">
      <c r="B216" s="83">
        <v>183</v>
      </c>
      <c r="C216" s="31" t="s">
        <v>775</v>
      </c>
      <c r="D216" s="24" t="s">
        <v>138</v>
      </c>
      <c r="E216" s="23" t="s">
        <v>18</v>
      </c>
      <c r="F216" s="32" t="s">
        <v>393</v>
      </c>
      <c r="G216" s="25">
        <v>25000</v>
      </c>
      <c r="H216" s="25">
        <v>0</v>
      </c>
      <c r="I216" s="25">
        <v>25</v>
      </c>
      <c r="J216" s="25">
        <f t="shared" si="60"/>
        <v>717.5</v>
      </c>
      <c r="K216" s="25">
        <f t="shared" si="62"/>
        <v>1775</v>
      </c>
      <c r="L216" s="25">
        <f t="shared" si="65"/>
        <v>287.5</v>
      </c>
      <c r="M216" s="25">
        <f t="shared" si="61"/>
        <v>760</v>
      </c>
      <c r="N216" s="25">
        <f t="shared" si="63"/>
        <v>1772.5</v>
      </c>
      <c r="O216" s="25">
        <f t="shared" si="53"/>
        <v>5312.5</v>
      </c>
      <c r="P216" s="25">
        <v>8391</v>
      </c>
      <c r="Q216" s="25">
        <f t="shared" si="66"/>
        <v>9868.5</v>
      </c>
      <c r="R216" s="25">
        <f t="shared" si="54"/>
        <v>3835</v>
      </c>
      <c r="S216" s="84">
        <f t="shared" si="64"/>
        <v>15131.5</v>
      </c>
      <c r="U216" s="110"/>
    </row>
    <row r="217" spans="2:21" s="18" customFormat="1" ht="24.95" customHeight="1" x14ac:dyDescent="0.25">
      <c r="B217" s="83">
        <v>184</v>
      </c>
      <c r="C217" s="31" t="s">
        <v>776</v>
      </c>
      <c r="D217" s="24" t="s">
        <v>138</v>
      </c>
      <c r="E217" s="23" t="s">
        <v>18</v>
      </c>
      <c r="F217" s="32" t="s">
        <v>393</v>
      </c>
      <c r="G217" s="25">
        <v>25000</v>
      </c>
      <c r="H217" s="25">
        <v>0</v>
      </c>
      <c r="I217" s="25">
        <v>25</v>
      </c>
      <c r="J217" s="25">
        <f t="shared" si="60"/>
        <v>717.5</v>
      </c>
      <c r="K217" s="25">
        <f t="shared" si="62"/>
        <v>1775</v>
      </c>
      <c r="L217" s="25">
        <f t="shared" si="65"/>
        <v>287.5</v>
      </c>
      <c r="M217" s="25">
        <f t="shared" si="61"/>
        <v>760</v>
      </c>
      <c r="N217" s="25">
        <f t="shared" si="63"/>
        <v>1772.5</v>
      </c>
      <c r="O217" s="25">
        <f t="shared" si="53"/>
        <v>5312.5</v>
      </c>
      <c r="P217" s="25">
        <v>11593.5</v>
      </c>
      <c r="Q217" s="25">
        <f t="shared" si="66"/>
        <v>13071</v>
      </c>
      <c r="R217" s="25">
        <f t="shared" si="54"/>
        <v>3835</v>
      </c>
      <c r="S217" s="84">
        <f t="shared" si="64"/>
        <v>11929</v>
      </c>
      <c r="U217" s="110"/>
    </row>
    <row r="218" spans="2:21" s="18" customFormat="1" ht="24.95" customHeight="1" x14ac:dyDescent="0.25">
      <c r="B218" s="83">
        <v>185</v>
      </c>
      <c r="C218" s="31" t="s">
        <v>777</v>
      </c>
      <c r="D218" s="24" t="s">
        <v>138</v>
      </c>
      <c r="E218" s="23" t="s">
        <v>18</v>
      </c>
      <c r="F218" s="32" t="s">
        <v>393</v>
      </c>
      <c r="G218" s="25">
        <v>25000</v>
      </c>
      <c r="H218" s="25">
        <v>0</v>
      </c>
      <c r="I218" s="25">
        <v>25</v>
      </c>
      <c r="J218" s="25">
        <f t="shared" si="60"/>
        <v>717.5</v>
      </c>
      <c r="K218" s="25">
        <f t="shared" si="62"/>
        <v>1775</v>
      </c>
      <c r="L218" s="25">
        <f t="shared" si="65"/>
        <v>287.5</v>
      </c>
      <c r="M218" s="25">
        <f t="shared" si="61"/>
        <v>760</v>
      </c>
      <c r="N218" s="25">
        <f t="shared" si="63"/>
        <v>1772.5</v>
      </c>
      <c r="O218" s="25">
        <f t="shared" si="53"/>
        <v>5312.5</v>
      </c>
      <c r="P218" s="25">
        <v>10376</v>
      </c>
      <c r="Q218" s="25">
        <f t="shared" si="66"/>
        <v>11853.5</v>
      </c>
      <c r="R218" s="25">
        <f t="shared" si="54"/>
        <v>3835</v>
      </c>
      <c r="S218" s="84">
        <f t="shared" si="64"/>
        <v>13146.5</v>
      </c>
      <c r="U218" s="110"/>
    </row>
    <row r="219" spans="2:21" s="18" customFormat="1" ht="24.95" customHeight="1" x14ac:dyDescent="0.25">
      <c r="B219" s="83">
        <v>186</v>
      </c>
      <c r="C219" s="31" t="s">
        <v>778</v>
      </c>
      <c r="D219" s="24" t="s">
        <v>138</v>
      </c>
      <c r="E219" s="23" t="s">
        <v>18</v>
      </c>
      <c r="F219" s="32" t="s">
        <v>393</v>
      </c>
      <c r="G219" s="25">
        <v>25000</v>
      </c>
      <c r="H219" s="25">
        <v>0</v>
      </c>
      <c r="I219" s="25">
        <v>25</v>
      </c>
      <c r="J219" s="25">
        <f t="shared" si="60"/>
        <v>717.5</v>
      </c>
      <c r="K219" s="25">
        <f t="shared" si="62"/>
        <v>1775</v>
      </c>
      <c r="L219" s="25">
        <f t="shared" si="65"/>
        <v>287.5</v>
      </c>
      <c r="M219" s="25">
        <f t="shared" si="61"/>
        <v>760</v>
      </c>
      <c r="N219" s="25">
        <f t="shared" si="63"/>
        <v>1772.5</v>
      </c>
      <c r="O219" s="25">
        <f t="shared" si="53"/>
        <v>5312.5</v>
      </c>
      <c r="P219" s="25">
        <v>5091</v>
      </c>
      <c r="Q219" s="25">
        <f t="shared" si="66"/>
        <v>6568.5</v>
      </c>
      <c r="R219" s="25">
        <f t="shared" si="54"/>
        <v>3835</v>
      </c>
      <c r="S219" s="84">
        <f t="shared" si="64"/>
        <v>18431.5</v>
      </c>
      <c r="U219" s="110"/>
    </row>
    <row r="220" spans="2:21" s="18" customFormat="1" ht="24.95" customHeight="1" x14ac:dyDescent="0.25">
      <c r="B220" s="83">
        <v>187</v>
      </c>
      <c r="C220" s="31" t="s">
        <v>779</v>
      </c>
      <c r="D220" s="24" t="s">
        <v>138</v>
      </c>
      <c r="E220" s="23" t="s">
        <v>18</v>
      </c>
      <c r="F220" s="32" t="s">
        <v>393</v>
      </c>
      <c r="G220" s="25">
        <v>25000</v>
      </c>
      <c r="H220" s="25">
        <v>0</v>
      </c>
      <c r="I220" s="25">
        <v>25</v>
      </c>
      <c r="J220" s="25">
        <f t="shared" si="60"/>
        <v>717.5</v>
      </c>
      <c r="K220" s="25">
        <f t="shared" si="62"/>
        <v>1775</v>
      </c>
      <c r="L220" s="25">
        <f t="shared" si="65"/>
        <v>287.5</v>
      </c>
      <c r="M220" s="25">
        <f t="shared" si="61"/>
        <v>760</v>
      </c>
      <c r="N220" s="25">
        <f t="shared" si="63"/>
        <v>1772.5</v>
      </c>
      <c r="O220" s="25">
        <f t="shared" si="53"/>
        <v>5312.5</v>
      </c>
      <c r="P220" s="25">
        <v>7466</v>
      </c>
      <c r="Q220" s="25">
        <f t="shared" si="66"/>
        <v>8943.5</v>
      </c>
      <c r="R220" s="25">
        <f t="shared" si="54"/>
        <v>3835</v>
      </c>
      <c r="S220" s="84">
        <f t="shared" si="64"/>
        <v>16056.5</v>
      </c>
      <c r="U220" s="110"/>
    </row>
    <row r="221" spans="2:21" s="18" customFormat="1" ht="24.95" customHeight="1" x14ac:dyDescent="0.25">
      <c r="B221" s="83">
        <v>188</v>
      </c>
      <c r="C221" s="31" t="s">
        <v>780</v>
      </c>
      <c r="D221" s="24" t="s">
        <v>138</v>
      </c>
      <c r="E221" s="23" t="s">
        <v>18</v>
      </c>
      <c r="F221" s="32" t="s">
        <v>393</v>
      </c>
      <c r="G221" s="25">
        <v>25000</v>
      </c>
      <c r="H221" s="25">
        <v>0</v>
      </c>
      <c r="I221" s="25">
        <v>25</v>
      </c>
      <c r="J221" s="25">
        <f t="shared" si="60"/>
        <v>717.5</v>
      </c>
      <c r="K221" s="25">
        <f t="shared" si="62"/>
        <v>1775</v>
      </c>
      <c r="L221" s="25">
        <f t="shared" si="65"/>
        <v>287.5</v>
      </c>
      <c r="M221" s="25">
        <f t="shared" si="61"/>
        <v>760</v>
      </c>
      <c r="N221" s="25">
        <f t="shared" si="63"/>
        <v>1772.5</v>
      </c>
      <c r="O221" s="25">
        <f t="shared" si="53"/>
        <v>5312.5</v>
      </c>
      <c r="P221" s="25">
        <v>9225.3799999999992</v>
      </c>
      <c r="Q221" s="25">
        <f t="shared" si="66"/>
        <v>10702.88</v>
      </c>
      <c r="R221" s="25">
        <f t="shared" si="54"/>
        <v>3835</v>
      </c>
      <c r="S221" s="84">
        <f t="shared" si="64"/>
        <v>14297.12</v>
      </c>
      <c r="U221" s="110"/>
    </row>
    <row r="222" spans="2:21" s="18" customFormat="1" ht="24.95" customHeight="1" x14ac:dyDescent="0.25">
      <c r="B222" s="83">
        <v>189</v>
      </c>
      <c r="C222" s="31" t="s">
        <v>781</v>
      </c>
      <c r="D222" s="24" t="s">
        <v>138</v>
      </c>
      <c r="E222" s="23" t="s">
        <v>18</v>
      </c>
      <c r="F222" s="32" t="s">
        <v>393</v>
      </c>
      <c r="G222" s="25">
        <v>25000</v>
      </c>
      <c r="H222" s="25">
        <v>0</v>
      </c>
      <c r="I222" s="25">
        <v>25</v>
      </c>
      <c r="J222" s="25">
        <f t="shared" si="60"/>
        <v>717.5</v>
      </c>
      <c r="K222" s="25">
        <f t="shared" si="62"/>
        <v>1775</v>
      </c>
      <c r="L222" s="25">
        <f t="shared" si="65"/>
        <v>287.5</v>
      </c>
      <c r="M222" s="25">
        <f t="shared" si="61"/>
        <v>760</v>
      </c>
      <c r="N222" s="25">
        <f t="shared" si="63"/>
        <v>1772.5</v>
      </c>
      <c r="O222" s="25">
        <f t="shared" si="53"/>
        <v>5312.5</v>
      </c>
      <c r="P222" s="25">
        <v>9381</v>
      </c>
      <c r="Q222" s="25">
        <f t="shared" si="66"/>
        <v>10858.5</v>
      </c>
      <c r="R222" s="25">
        <f t="shared" si="54"/>
        <v>3835</v>
      </c>
      <c r="S222" s="84">
        <f t="shared" si="64"/>
        <v>14141.5</v>
      </c>
      <c r="U222" s="110"/>
    </row>
    <row r="223" spans="2:21" s="18" customFormat="1" ht="24.95" customHeight="1" x14ac:dyDescent="0.25">
      <c r="B223" s="83">
        <v>190</v>
      </c>
      <c r="C223" s="31" t="s">
        <v>782</v>
      </c>
      <c r="D223" s="24" t="s">
        <v>439</v>
      </c>
      <c r="E223" s="23" t="s">
        <v>18</v>
      </c>
      <c r="F223" s="23" t="s">
        <v>394</v>
      </c>
      <c r="G223" s="25">
        <v>35000</v>
      </c>
      <c r="H223" s="25">
        <v>0</v>
      </c>
      <c r="I223" s="25">
        <v>25</v>
      </c>
      <c r="J223" s="25">
        <f t="shared" si="60"/>
        <v>1004.5</v>
      </c>
      <c r="K223" s="25">
        <f t="shared" si="62"/>
        <v>2485</v>
      </c>
      <c r="L223" s="25">
        <f t="shared" si="65"/>
        <v>402.5</v>
      </c>
      <c r="M223" s="25">
        <f t="shared" si="61"/>
        <v>1064</v>
      </c>
      <c r="N223" s="25">
        <f t="shared" si="63"/>
        <v>2481.5</v>
      </c>
      <c r="O223" s="25">
        <f t="shared" si="53"/>
        <v>7437.5</v>
      </c>
      <c r="P223" s="25">
        <v>10091</v>
      </c>
      <c r="Q223" s="25">
        <f t="shared" si="66"/>
        <v>12159.5</v>
      </c>
      <c r="R223" s="25">
        <f t="shared" si="54"/>
        <v>5369</v>
      </c>
      <c r="S223" s="84">
        <f t="shared" si="64"/>
        <v>22840.5</v>
      </c>
      <c r="U223" s="110"/>
    </row>
    <row r="224" spans="2:21" s="18" customFormat="1" ht="24.95" customHeight="1" x14ac:dyDescent="0.25">
      <c r="B224" s="83">
        <v>191</v>
      </c>
      <c r="C224" s="31" t="s">
        <v>783</v>
      </c>
      <c r="D224" s="24" t="s">
        <v>138</v>
      </c>
      <c r="E224" s="23" t="s">
        <v>18</v>
      </c>
      <c r="F224" s="23" t="s">
        <v>394</v>
      </c>
      <c r="G224" s="25">
        <v>25000</v>
      </c>
      <c r="H224" s="25">
        <v>0</v>
      </c>
      <c r="I224" s="25">
        <v>25</v>
      </c>
      <c r="J224" s="25">
        <f t="shared" si="60"/>
        <v>717.5</v>
      </c>
      <c r="K224" s="25">
        <f t="shared" si="62"/>
        <v>1775</v>
      </c>
      <c r="L224" s="25">
        <f t="shared" si="65"/>
        <v>287.5</v>
      </c>
      <c r="M224" s="25">
        <f t="shared" si="61"/>
        <v>760</v>
      </c>
      <c r="N224" s="25">
        <f t="shared" si="63"/>
        <v>1772.5</v>
      </c>
      <c r="O224" s="25">
        <f t="shared" si="53"/>
        <v>5312.5</v>
      </c>
      <c r="P224" s="25">
        <v>10166</v>
      </c>
      <c r="Q224" s="25">
        <f t="shared" si="66"/>
        <v>11643.5</v>
      </c>
      <c r="R224" s="25">
        <f t="shared" si="54"/>
        <v>3835</v>
      </c>
      <c r="S224" s="84">
        <f t="shared" si="64"/>
        <v>13356.5</v>
      </c>
      <c r="U224" s="110"/>
    </row>
    <row r="225" spans="2:21" s="18" customFormat="1" ht="24.95" customHeight="1" x14ac:dyDescent="0.25">
      <c r="B225" s="83">
        <v>192</v>
      </c>
      <c r="C225" s="31" t="s">
        <v>784</v>
      </c>
      <c r="D225" s="24" t="s">
        <v>138</v>
      </c>
      <c r="E225" s="23" t="s">
        <v>18</v>
      </c>
      <c r="F225" s="23" t="s">
        <v>394</v>
      </c>
      <c r="G225" s="25">
        <v>25000</v>
      </c>
      <c r="H225" s="25">
        <v>0</v>
      </c>
      <c r="I225" s="25">
        <v>25</v>
      </c>
      <c r="J225" s="25">
        <f t="shared" ref="J225:J255" si="67">G225*2.87%</f>
        <v>717.5</v>
      </c>
      <c r="K225" s="25">
        <f t="shared" si="62"/>
        <v>1775</v>
      </c>
      <c r="L225" s="25">
        <f t="shared" si="65"/>
        <v>287.5</v>
      </c>
      <c r="M225" s="25">
        <f t="shared" ref="M225:M255" si="68">G225*3.04%</f>
        <v>760</v>
      </c>
      <c r="N225" s="25">
        <f t="shared" si="63"/>
        <v>1772.5</v>
      </c>
      <c r="O225" s="25">
        <f t="shared" ref="O225:O243" si="69">J225+K225+L225+M225+N225</f>
        <v>5312.5</v>
      </c>
      <c r="P225" s="25">
        <v>8386</v>
      </c>
      <c r="Q225" s="25">
        <f t="shared" si="66"/>
        <v>9863.5</v>
      </c>
      <c r="R225" s="25">
        <f t="shared" si="54"/>
        <v>3835</v>
      </c>
      <c r="S225" s="84">
        <f t="shared" si="64"/>
        <v>15136.5</v>
      </c>
      <c r="U225" s="110"/>
    </row>
    <row r="226" spans="2:21" s="18" customFormat="1" ht="24.95" customHeight="1" x14ac:dyDescent="0.25">
      <c r="B226" s="83">
        <v>193</v>
      </c>
      <c r="C226" s="31" t="s">
        <v>785</v>
      </c>
      <c r="D226" s="24" t="s">
        <v>138</v>
      </c>
      <c r="E226" s="23" t="s">
        <v>18</v>
      </c>
      <c r="F226" s="32" t="s">
        <v>393</v>
      </c>
      <c r="G226" s="25">
        <v>25000</v>
      </c>
      <c r="H226" s="25">
        <v>0</v>
      </c>
      <c r="I226" s="25">
        <v>25</v>
      </c>
      <c r="J226" s="25">
        <f t="shared" si="67"/>
        <v>717.5</v>
      </c>
      <c r="K226" s="25">
        <f t="shared" si="62"/>
        <v>1775</v>
      </c>
      <c r="L226" s="25">
        <f t="shared" si="65"/>
        <v>287.5</v>
      </c>
      <c r="M226" s="25">
        <f t="shared" si="68"/>
        <v>760</v>
      </c>
      <c r="N226" s="25">
        <f t="shared" si="63"/>
        <v>1772.5</v>
      </c>
      <c r="O226" s="25">
        <f t="shared" si="69"/>
        <v>5312.5</v>
      </c>
      <c r="P226" s="25">
        <v>12049.8</v>
      </c>
      <c r="Q226" s="25">
        <f t="shared" si="66"/>
        <v>13527.3</v>
      </c>
      <c r="R226" s="25">
        <f t="shared" ref="R226:R283" si="70">K226+L226+N226</f>
        <v>3835</v>
      </c>
      <c r="S226" s="84">
        <f t="shared" si="64"/>
        <v>11472.7</v>
      </c>
      <c r="U226" s="110"/>
    </row>
    <row r="227" spans="2:21" s="18" customFormat="1" ht="24.95" customHeight="1" x14ac:dyDescent="0.25">
      <c r="B227" s="83">
        <v>194</v>
      </c>
      <c r="C227" s="31" t="s">
        <v>786</v>
      </c>
      <c r="D227" s="24" t="s">
        <v>138</v>
      </c>
      <c r="E227" s="23" t="s">
        <v>18</v>
      </c>
      <c r="F227" s="23" t="s">
        <v>394</v>
      </c>
      <c r="G227" s="25">
        <v>25000</v>
      </c>
      <c r="H227" s="25">
        <v>0</v>
      </c>
      <c r="I227" s="25">
        <v>25</v>
      </c>
      <c r="J227" s="25">
        <f t="shared" si="67"/>
        <v>717.5</v>
      </c>
      <c r="K227" s="25">
        <f t="shared" si="62"/>
        <v>1775</v>
      </c>
      <c r="L227" s="25">
        <f t="shared" si="65"/>
        <v>287.5</v>
      </c>
      <c r="M227" s="25">
        <f t="shared" si="68"/>
        <v>760</v>
      </c>
      <c r="N227" s="25">
        <f t="shared" si="63"/>
        <v>1772.5</v>
      </c>
      <c r="O227" s="25">
        <f t="shared" si="69"/>
        <v>5312.5</v>
      </c>
      <c r="P227" s="25">
        <v>2491</v>
      </c>
      <c r="Q227" s="25">
        <f t="shared" si="66"/>
        <v>3968.5</v>
      </c>
      <c r="R227" s="25">
        <f t="shared" si="70"/>
        <v>3835</v>
      </c>
      <c r="S227" s="84">
        <f t="shared" si="64"/>
        <v>21031.5</v>
      </c>
      <c r="U227" s="110"/>
    </row>
    <row r="228" spans="2:21" s="18" customFormat="1" ht="24.95" customHeight="1" x14ac:dyDescent="0.25">
      <c r="B228" s="83">
        <v>195</v>
      </c>
      <c r="C228" s="31" t="s">
        <v>787</v>
      </c>
      <c r="D228" s="24" t="s">
        <v>138</v>
      </c>
      <c r="E228" s="23" t="s">
        <v>18</v>
      </c>
      <c r="F228" s="23" t="s">
        <v>394</v>
      </c>
      <c r="G228" s="25">
        <v>25000</v>
      </c>
      <c r="H228" s="25">
        <v>0</v>
      </c>
      <c r="I228" s="25">
        <v>25</v>
      </c>
      <c r="J228" s="25">
        <f t="shared" si="67"/>
        <v>717.5</v>
      </c>
      <c r="K228" s="25">
        <f t="shared" si="62"/>
        <v>1775</v>
      </c>
      <c r="L228" s="25">
        <f t="shared" si="65"/>
        <v>287.5</v>
      </c>
      <c r="M228" s="25">
        <f t="shared" si="68"/>
        <v>760</v>
      </c>
      <c r="N228" s="25">
        <f t="shared" si="63"/>
        <v>1772.5</v>
      </c>
      <c r="O228" s="25">
        <f t="shared" si="69"/>
        <v>5312.5</v>
      </c>
      <c r="P228" s="25">
        <v>6891.71</v>
      </c>
      <c r="Q228" s="25">
        <f t="shared" si="66"/>
        <v>8369.2099999999991</v>
      </c>
      <c r="R228" s="25">
        <f t="shared" si="70"/>
        <v>3835</v>
      </c>
      <c r="S228" s="84">
        <f t="shared" si="64"/>
        <v>16630.79</v>
      </c>
      <c r="U228" s="110"/>
    </row>
    <row r="229" spans="2:21" s="18" customFormat="1" ht="24.95" customHeight="1" x14ac:dyDescent="0.25">
      <c r="B229" s="83">
        <v>196</v>
      </c>
      <c r="C229" s="31" t="s">
        <v>788</v>
      </c>
      <c r="D229" s="24" t="s">
        <v>138</v>
      </c>
      <c r="E229" s="23" t="s">
        <v>18</v>
      </c>
      <c r="F229" s="23" t="s">
        <v>394</v>
      </c>
      <c r="G229" s="25">
        <v>25000</v>
      </c>
      <c r="H229" s="25">
        <v>0</v>
      </c>
      <c r="I229" s="25">
        <v>25</v>
      </c>
      <c r="J229" s="25">
        <f t="shared" si="67"/>
        <v>717.5</v>
      </c>
      <c r="K229" s="25">
        <f t="shared" si="62"/>
        <v>1775</v>
      </c>
      <c r="L229" s="25">
        <f t="shared" si="65"/>
        <v>287.5</v>
      </c>
      <c r="M229" s="25">
        <f t="shared" si="68"/>
        <v>760</v>
      </c>
      <c r="N229" s="25">
        <f t="shared" si="63"/>
        <v>1772.5</v>
      </c>
      <c r="O229" s="25">
        <f t="shared" si="69"/>
        <v>5312.5</v>
      </c>
      <c r="P229" s="25">
        <v>2591</v>
      </c>
      <c r="Q229" s="25">
        <f t="shared" si="66"/>
        <v>4068.5</v>
      </c>
      <c r="R229" s="25">
        <f t="shared" si="70"/>
        <v>3835</v>
      </c>
      <c r="S229" s="84">
        <f t="shared" si="64"/>
        <v>20931.5</v>
      </c>
      <c r="U229" s="110"/>
    </row>
    <row r="230" spans="2:21" s="18" customFormat="1" ht="24.95" customHeight="1" x14ac:dyDescent="0.25">
      <c r="B230" s="83">
        <v>197</v>
      </c>
      <c r="C230" s="31" t="s">
        <v>789</v>
      </c>
      <c r="D230" s="24" t="s">
        <v>138</v>
      </c>
      <c r="E230" s="23" t="s">
        <v>18</v>
      </c>
      <c r="F230" s="32" t="s">
        <v>393</v>
      </c>
      <c r="G230" s="25">
        <v>25000</v>
      </c>
      <c r="H230" s="25">
        <v>0</v>
      </c>
      <c r="I230" s="25">
        <v>25</v>
      </c>
      <c r="J230" s="25">
        <f t="shared" si="67"/>
        <v>717.5</v>
      </c>
      <c r="K230" s="25">
        <f t="shared" si="62"/>
        <v>1775</v>
      </c>
      <c r="L230" s="25">
        <f t="shared" si="65"/>
        <v>287.5</v>
      </c>
      <c r="M230" s="25">
        <f t="shared" si="68"/>
        <v>760</v>
      </c>
      <c r="N230" s="25">
        <f t="shared" si="63"/>
        <v>1772.5</v>
      </c>
      <c r="O230" s="25">
        <f t="shared" si="69"/>
        <v>5312.5</v>
      </c>
      <c r="P230" s="25">
        <v>10166</v>
      </c>
      <c r="Q230" s="25">
        <f t="shared" si="66"/>
        <v>11643.5</v>
      </c>
      <c r="R230" s="25">
        <f t="shared" si="70"/>
        <v>3835</v>
      </c>
      <c r="S230" s="84">
        <f t="shared" si="64"/>
        <v>13356.5</v>
      </c>
      <c r="U230" s="110"/>
    </row>
    <row r="231" spans="2:21" s="18" customFormat="1" ht="24.95" customHeight="1" x14ac:dyDescent="0.25">
      <c r="B231" s="83">
        <v>198</v>
      </c>
      <c r="C231" s="31" t="s">
        <v>790</v>
      </c>
      <c r="D231" s="24" t="s">
        <v>138</v>
      </c>
      <c r="E231" s="23" t="s">
        <v>18</v>
      </c>
      <c r="F231" s="32" t="s">
        <v>393</v>
      </c>
      <c r="G231" s="25">
        <v>25000</v>
      </c>
      <c r="H231" s="25">
        <v>0</v>
      </c>
      <c r="I231" s="25">
        <v>25</v>
      </c>
      <c r="J231" s="25">
        <f t="shared" si="67"/>
        <v>717.5</v>
      </c>
      <c r="K231" s="25">
        <f t="shared" si="62"/>
        <v>1775</v>
      </c>
      <c r="L231" s="25">
        <f t="shared" si="65"/>
        <v>287.5</v>
      </c>
      <c r="M231" s="25">
        <f t="shared" si="68"/>
        <v>760</v>
      </c>
      <c r="N231" s="25">
        <f t="shared" si="63"/>
        <v>1772.5</v>
      </c>
      <c r="O231" s="25">
        <f t="shared" si="69"/>
        <v>5312.5</v>
      </c>
      <c r="P231" s="25">
        <v>25</v>
      </c>
      <c r="Q231" s="25">
        <f t="shared" si="66"/>
        <v>1502.5</v>
      </c>
      <c r="R231" s="25">
        <f t="shared" si="70"/>
        <v>3835</v>
      </c>
      <c r="S231" s="84">
        <f t="shared" si="64"/>
        <v>23497.5</v>
      </c>
      <c r="U231" s="110"/>
    </row>
    <row r="232" spans="2:21" s="18" customFormat="1" ht="24.95" customHeight="1" x14ac:dyDescent="0.25">
      <c r="B232" s="83">
        <v>199</v>
      </c>
      <c r="C232" s="31" t="s">
        <v>791</v>
      </c>
      <c r="D232" s="24" t="s">
        <v>138</v>
      </c>
      <c r="E232" s="23" t="s">
        <v>18</v>
      </c>
      <c r="F232" s="23" t="s">
        <v>394</v>
      </c>
      <c r="G232" s="25">
        <v>25000</v>
      </c>
      <c r="H232" s="25">
        <v>0</v>
      </c>
      <c r="I232" s="25">
        <v>25</v>
      </c>
      <c r="J232" s="25">
        <f t="shared" si="67"/>
        <v>717.5</v>
      </c>
      <c r="K232" s="25">
        <f t="shared" ref="K232:K262" si="71">G232*7.1%</f>
        <v>1775</v>
      </c>
      <c r="L232" s="25">
        <f t="shared" si="65"/>
        <v>287.5</v>
      </c>
      <c r="M232" s="25">
        <f t="shared" si="68"/>
        <v>760</v>
      </c>
      <c r="N232" s="25">
        <f t="shared" ref="N232:N262" si="72">G232*7.09%</f>
        <v>1772.5</v>
      </c>
      <c r="O232" s="25">
        <f t="shared" si="69"/>
        <v>5312.5</v>
      </c>
      <c r="P232" s="25">
        <v>11638.5</v>
      </c>
      <c r="Q232" s="25">
        <f t="shared" si="66"/>
        <v>13116</v>
      </c>
      <c r="R232" s="25">
        <f t="shared" si="70"/>
        <v>3835</v>
      </c>
      <c r="S232" s="84">
        <f t="shared" ref="S232:S262" si="73">G232-Q232</f>
        <v>11884</v>
      </c>
      <c r="U232" s="110"/>
    </row>
    <row r="233" spans="2:21" s="18" customFormat="1" ht="24.95" customHeight="1" x14ac:dyDescent="0.25">
      <c r="B233" s="83">
        <v>200</v>
      </c>
      <c r="C233" s="31" t="s">
        <v>792</v>
      </c>
      <c r="D233" s="24" t="s">
        <v>138</v>
      </c>
      <c r="E233" s="23" t="s">
        <v>18</v>
      </c>
      <c r="F233" s="23" t="s">
        <v>394</v>
      </c>
      <c r="G233" s="25">
        <v>25000</v>
      </c>
      <c r="H233" s="25">
        <v>0</v>
      </c>
      <c r="I233" s="25">
        <v>25</v>
      </c>
      <c r="J233" s="25">
        <f t="shared" si="67"/>
        <v>717.5</v>
      </c>
      <c r="K233" s="25">
        <f t="shared" si="71"/>
        <v>1775</v>
      </c>
      <c r="L233" s="25">
        <f t="shared" ref="L233:L263" si="74">G233*1.15%</f>
        <v>287.5</v>
      </c>
      <c r="M233" s="25">
        <f t="shared" si="68"/>
        <v>760</v>
      </c>
      <c r="N233" s="25">
        <f t="shared" si="72"/>
        <v>1772.5</v>
      </c>
      <c r="O233" s="25">
        <f t="shared" si="69"/>
        <v>5312.5</v>
      </c>
      <c r="P233" s="25">
        <v>10091</v>
      </c>
      <c r="Q233" s="25">
        <f t="shared" ref="Q233:Q263" si="75">H233+J233+M233+P233</f>
        <v>11568.5</v>
      </c>
      <c r="R233" s="25">
        <f t="shared" si="70"/>
        <v>3835</v>
      </c>
      <c r="S233" s="84">
        <f t="shared" si="73"/>
        <v>13431.5</v>
      </c>
      <c r="U233" s="110"/>
    </row>
    <row r="234" spans="2:21" s="18" customFormat="1" ht="24.95" customHeight="1" x14ac:dyDescent="0.25">
      <c r="B234" s="83">
        <v>201</v>
      </c>
      <c r="C234" s="31" t="s">
        <v>793</v>
      </c>
      <c r="D234" s="24" t="s">
        <v>138</v>
      </c>
      <c r="E234" s="23" t="s">
        <v>18</v>
      </c>
      <c r="F234" s="23" t="s">
        <v>394</v>
      </c>
      <c r="G234" s="25">
        <v>25000</v>
      </c>
      <c r="H234" s="25">
        <v>0</v>
      </c>
      <c r="I234" s="25">
        <v>25</v>
      </c>
      <c r="J234" s="25">
        <f t="shared" si="67"/>
        <v>717.5</v>
      </c>
      <c r="K234" s="25">
        <f t="shared" si="71"/>
        <v>1775</v>
      </c>
      <c r="L234" s="25">
        <f t="shared" si="74"/>
        <v>287.5</v>
      </c>
      <c r="M234" s="25">
        <f t="shared" si="68"/>
        <v>760</v>
      </c>
      <c r="N234" s="25">
        <f t="shared" si="72"/>
        <v>1772.5</v>
      </c>
      <c r="O234" s="25">
        <f t="shared" si="69"/>
        <v>5312.5</v>
      </c>
      <c r="P234" s="25">
        <v>6291</v>
      </c>
      <c r="Q234" s="25">
        <f t="shared" si="75"/>
        <v>7768.5</v>
      </c>
      <c r="R234" s="25">
        <f t="shared" si="70"/>
        <v>3835</v>
      </c>
      <c r="S234" s="84">
        <f t="shared" si="73"/>
        <v>17231.5</v>
      </c>
      <c r="U234" s="110"/>
    </row>
    <row r="235" spans="2:21" s="18" customFormat="1" ht="24.95" customHeight="1" x14ac:dyDescent="0.25">
      <c r="B235" s="83">
        <v>202</v>
      </c>
      <c r="C235" s="31" t="s">
        <v>794</v>
      </c>
      <c r="D235" s="24" t="s">
        <v>138</v>
      </c>
      <c r="E235" s="23" t="s">
        <v>18</v>
      </c>
      <c r="F235" s="23" t="s">
        <v>394</v>
      </c>
      <c r="G235" s="25">
        <v>25000</v>
      </c>
      <c r="H235" s="25">
        <v>0</v>
      </c>
      <c r="I235" s="25">
        <v>25</v>
      </c>
      <c r="J235" s="25">
        <f t="shared" si="67"/>
        <v>717.5</v>
      </c>
      <c r="K235" s="25">
        <f t="shared" si="71"/>
        <v>1775</v>
      </c>
      <c r="L235" s="25">
        <f t="shared" si="74"/>
        <v>287.5</v>
      </c>
      <c r="M235" s="25">
        <f t="shared" si="68"/>
        <v>760</v>
      </c>
      <c r="N235" s="25">
        <f t="shared" si="72"/>
        <v>1772.5</v>
      </c>
      <c r="O235" s="25">
        <f t="shared" si="69"/>
        <v>5312.5</v>
      </c>
      <c r="P235" s="25">
        <v>2591</v>
      </c>
      <c r="Q235" s="25">
        <f t="shared" si="75"/>
        <v>4068.5</v>
      </c>
      <c r="R235" s="25">
        <f t="shared" si="70"/>
        <v>3835</v>
      </c>
      <c r="S235" s="84">
        <f t="shared" si="73"/>
        <v>20931.5</v>
      </c>
      <c r="U235" s="110"/>
    </row>
    <row r="236" spans="2:21" s="18" customFormat="1" ht="24.95" customHeight="1" x14ac:dyDescent="0.25">
      <c r="B236" s="83">
        <v>203</v>
      </c>
      <c r="C236" s="31" t="s">
        <v>796</v>
      </c>
      <c r="D236" s="24" t="s">
        <v>138</v>
      </c>
      <c r="E236" s="23" t="s">
        <v>18</v>
      </c>
      <c r="F236" s="23" t="s">
        <v>394</v>
      </c>
      <c r="G236" s="25">
        <v>25000</v>
      </c>
      <c r="H236" s="25">
        <v>0</v>
      </c>
      <c r="I236" s="25">
        <v>25</v>
      </c>
      <c r="J236" s="25">
        <f t="shared" si="67"/>
        <v>717.5</v>
      </c>
      <c r="K236" s="25">
        <f t="shared" si="71"/>
        <v>1775</v>
      </c>
      <c r="L236" s="25">
        <f t="shared" si="74"/>
        <v>287.5</v>
      </c>
      <c r="M236" s="25">
        <f t="shared" si="68"/>
        <v>760</v>
      </c>
      <c r="N236" s="25">
        <f t="shared" si="72"/>
        <v>1772.5</v>
      </c>
      <c r="O236" s="25">
        <f t="shared" si="69"/>
        <v>5312.5</v>
      </c>
      <c r="P236" s="25">
        <v>12401</v>
      </c>
      <c r="Q236" s="25">
        <f t="shared" si="75"/>
        <v>13878.5</v>
      </c>
      <c r="R236" s="25">
        <f t="shared" si="70"/>
        <v>3835</v>
      </c>
      <c r="S236" s="84">
        <f t="shared" si="73"/>
        <v>11121.5</v>
      </c>
      <c r="U236" s="110"/>
    </row>
    <row r="237" spans="2:21" s="18" customFormat="1" ht="24.95" customHeight="1" x14ac:dyDescent="0.25">
      <c r="B237" s="83">
        <v>204</v>
      </c>
      <c r="C237" s="31" t="s">
        <v>797</v>
      </c>
      <c r="D237" s="24" t="s">
        <v>138</v>
      </c>
      <c r="E237" s="23" t="s">
        <v>18</v>
      </c>
      <c r="F237" s="23" t="s">
        <v>394</v>
      </c>
      <c r="G237" s="25">
        <v>25000</v>
      </c>
      <c r="H237" s="25">
        <v>0</v>
      </c>
      <c r="I237" s="25">
        <v>25</v>
      </c>
      <c r="J237" s="25">
        <f t="shared" si="67"/>
        <v>717.5</v>
      </c>
      <c r="K237" s="25">
        <f t="shared" si="71"/>
        <v>1775</v>
      </c>
      <c r="L237" s="25">
        <f t="shared" si="74"/>
        <v>287.5</v>
      </c>
      <c r="M237" s="25">
        <f t="shared" si="68"/>
        <v>760</v>
      </c>
      <c r="N237" s="25">
        <f t="shared" si="72"/>
        <v>1772.5</v>
      </c>
      <c r="O237" s="25">
        <f t="shared" si="69"/>
        <v>5312.5</v>
      </c>
      <c r="P237" s="25">
        <v>9759.75</v>
      </c>
      <c r="Q237" s="25">
        <f t="shared" si="75"/>
        <v>11237.25</v>
      </c>
      <c r="R237" s="25">
        <f t="shared" si="70"/>
        <v>3835</v>
      </c>
      <c r="S237" s="84">
        <f t="shared" si="73"/>
        <v>13762.75</v>
      </c>
      <c r="U237" s="110"/>
    </row>
    <row r="238" spans="2:21" s="18" customFormat="1" ht="24.95" customHeight="1" x14ac:dyDescent="0.25">
      <c r="B238" s="83">
        <v>205</v>
      </c>
      <c r="C238" s="31" t="s">
        <v>798</v>
      </c>
      <c r="D238" s="24" t="s">
        <v>138</v>
      </c>
      <c r="E238" s="23" t="s">
        <v>18</v>
      </c>
      <c r="F238" s="32" t="s">
        <v>393</v>
      </c>
      <c r="G238" s="25">
        <v>25000</v>
      </c>
      <c r="H238" s="25">
        <v>0</v>
      </c>
      <c r="I238" s="25">
        <v>25</v>
      </c>
      <c r="J238" s="25">
        <f t="shared" si="67"/>
        <v>717.5</v>
      </c>
      <c r="K238" s="25">
        <f t="shared" si="71"/>
        <v>1775</v>
      </c>
      <c r="L238" s="25">
        <f t="shared" si="74"/>
        <v>287.5</v>
      </c>
      <c r="M238" s="25">
        <f t="shared" si="68"/>
        <v>760</v>
      </c>
      <c r="N238" s="25">
        <f t="shared" si="72"/>
        <v>1772.5</v>
      </c>
      <c r="O238" s="25">
        <f t="shared" si="69"/>
        <v>5312.5</v>
      </c>
      <c r="P238" s="25">
        <v>8591</v>
      </c>
      <c r="Q238" s="25">
        <f t="shared" si="75"/>
        <v>10068.5</v>
      </c>
      <c r="R238" s="25">
        <f t="shared" si="70"/>
        <v>3835</v>
      </c>
      <c r="S238" s="84">
        <f t="shared" si="73"/>
        <v>14931.5</v>
      </c>
      <c r="U238" s="110"/>
    </row>
    <row r="239" spans="2:21" s="18" customFormat="1" ht="24.95" customHeight="1" x14ac:dyDescent="0.25">
      <c r="B239" s="83">
        <v>206</v>
      </c>
      <c r="C239" s="31" t="s">
        <v>799</v>
      </c>
      <c r="D239" s="24" t="s">
        <v>138</v>
      </c>
      <c r="E239" s="23" t="s">
        <v>18</v>
      </c>
      <c r="F239" s="23" t="s">
        <v>394</v>
      </c>
      <c r="G239" s="25">
        <v>25000</v>
      </c>
      <c r="H239" s="25">
        <v>0</v>
      </c>
      <c r="I239" s="25">
        <v>25</v>
      </c>
      <c r="J239" s="25">
        <f t="shared" si="67"/>
        <v>717.5</v>
      </c>
      <c r="K239" s="25">
        <f t="shared" si="71"/>
        <v>1775</v>
      </c>
      <c r="L239" s="25">
        <f t="shared" si="74"/>
        <v>287.5</v>
      </c>
      <c r="M239" s="25">
        <f t="shared" si="68"/>
        <v>760</v>
      </c>
      <c r="N239" s="25">
        <f t="shared" si="72"/>
        <v>1772.5</v>
      </c>
      <c r="O239" s="25">
        <f t="shared" si="69"/>
        <v>5312.5</v>
      </c>
      <c r="P239" s="25">
        <v>5422.24</v>
      </c>
      <c r="Q239" s="25">
        <f t="shared" si="75"/>
        <v>6899.74</v>
      </c>
      <c r="R239" s="25">
        <f t="shared" si="70"/>
        <v>3835</v>
      </c>
      <c r="S239" s="84">
        <f t="shared" si="73"/>
        <v>18100.259999999998</v>
      </c>
      <c r="U239" s="110"/>
    </row>
    <row r="240" spans="2:21" s="18" customFormat="1" ht="24.95" customHeight="1" x14ac:dyDescent="0.25">
      <c r="B240" s="83">
        <v>207</v>
      </c>
      <c r="C240" s="31" t="s">
        <v>800</v>
      </c>
      <c r="D240" s="24" t="s">
        <v>138</v>
      </c>
      <c r="E240" s="23" t="s">
        <v>18</v>
      </c>
      <c r="F240" s="23" t="s">
        <v>394</v>
      </c>
      <c r="G240" s="25">
        <v>25000</v>
      </c>
      <c r="H240" s="25">
        <v>0</v>
      </c>
      <c r="I240" s="25">
        <v>25</v>
      </c>
      <c r="J240" s="25">
        <f t="shared" si="67"/>
        <v>717.5</v>
      </c>
      <c r="K240" s="25">
        <f t="shared" si="71"/>
        <v>1775</v>
      </c>
      <c r="L240" s="25">
        <f t="shared" si="74"/>
        <v>287.5</v>
      </c>
      <c r="M240" s="25">
        <f t="shared" si="68"/>
        <v>760</v>
      </c>
      <c r="N240" s="25">
        <f t="shared" si="72"/>
        <v>1772.5</v>
      </c>
      <c r="O240" s="25">
        <f t="shared" si="69"/>
        <v>5312.5</v>
      </c>
      <c r="P240" s="25">
        <v>8226</v>
      </c>
      <c r="Q240" s="25">
        <f t="shared" si="75"/>
        <v>9703.5</v>
      </c>
      <c r="R240" s="25">
        <f t="shared" si="70"/>
        <v>3835</v>
      </c>
      <c r="S240" s="84">
        <f t="shared" si="73"/>
        <v>15296.5</v>
      </c>
      <c r="U240" s="110"/>
    </row>
    <row r="241" spans="2:21" s="18" customFormat="1" ht="24.95" customHeight="1" x14ac:dyDescent="0.25">
      <c r="B241" s="83">
        <v>208</v>
      </c>
      <c r="C241" s="31" t="s">
        <v>801</v>
      </c>
      <c r="D241" s="24" t="s">
        <v>138</v>
      </c>
      <c r="E241" s="23" t="s">
        <v>18</v>
      </c>
      <c r="F241" s="23" t="s">
        <v>394</v>
      </c>
      <c r="G241" s="25">
        <v>25000</v>
      </c>
      <c r="H241" s="25">
        <v>0</v>
      </c>
      <c r="I241" s="25">
        <v>25</v>
      </c>
      <c r="J241" s="25">
        <f t="shared" si="67"/>
        <v>717.5</v>
      </c>
      <c r="K241" s="25">
        <f t="shared" si="71"/>
        <v>1775</v>
      </c>
      <c r="L241" s="25">
        <f t="shared" si="74"/>
        <v>287.5</v>
      </c>
      <c r="M241" s="25">
        <f t="shared" si="68"/>
        <v>760</v>
      </c>
      <c r="N241" s="25">
        <f t="shared" si="72"/>
        <v>1772.5</v>
      </c>
      <c r="O241" s="25">
        <f t="shared" si="69"/>
        <v>5312.5</v>
      </c>
      <c r="P241" s="25">
        <v>2591</v>
      </c>
      <c r="Q241" s="25">
        <f t="shared" si="75"/>
        <v>4068.5</v>
      </c>
      <c r="R241" s="25">
        <f t="shared" si="70"/>
        <v>3835</v>
      </c>
      <c r="S241" s="84">
        <f t="shared" si="73"/>
        <v>20931.5</v>
      </c>
      <c r="U241" s="110"/>
    </row>
    <row r="242" spans="2:21" s="18" customFormat="1" ht="24.95" customHeight="1" x14ac:dyDescent="0.25">
      <c r="B242" s="83">
        <v>209</v>
      </c>
      <c r="C242" s="31" t="s">
        <v>802</v>
      </c>
      <c r="D242" s="24" t="s">
        <v>138</v>
      </c>
      <c r="E242" s="23" t="s">
        <v>18</v>
      </c>
      <c r="F242" s="32" t="s">
        <v>393</v>
      </c>
      <c r="G242" s="25">
        <v>25000</v>
      </c>
      <c r="H242" s="25">
        <v>0</v>
      </c>
      <c r="I242" s="25">
        <v>25</v>
      </c>
      <c r="J242" s="25">
        <f t="shared" si="67"/>
        <v>717.5</v>
      </c>
      <c r="K242" s="25">
        <f t="shared" si="71"/>
        <v>1775</v>
      </c>
      <c r="L242" s="25">
        <f t="shared" si="74"/>
        <v>287.5</v>
      </c>
      <c r="M242" s="25">
        <f t="shared" si="68"/>
        <v>760</v>
      </c>
      <c r="N242" s="25">
        <f t="shared" si="72"/>
        <v>1772.5</v>
      </c>
      <c r="O242" s="25">
        <f t="shared" si="69"/>
        <v>5312.5</v>
      </c>
      <c r="P242" s="25">
        <v>6262.65</v>
      </c>
      <c r="Q242" s="25">
        <f t="shared" si="75"/>
        <v>7740.15</v>
      </c>
      <c r="R242" s="25">
        <f t="shared" si="70"/>
        <v>3835</v>
      </c>
      <c r="S242" s="84">
        <f t="shared" si="73"/>
        <v>17259.849999999999</v>
      </c>
      <c r="U242" s="110"/>
    </row>
    <row r="243" spans="2:21" s="18" customFormat="1" ht="24.95" customHeight="1" x14ac:dyDescent="0.25">
      <c r="B243" s="83">
        <v>210</v>
      </c>
      <c r="C243" s="31" t="s">
        <v>803</v>
      </c>
      <c r="D243" s="24" t="s">
        <v>138</v>
      </c>
      <c r="E243" s="23" t="s">
        <v>18</v>
      </c>
      <c r="F243" s="23" t="s">
        <v>394</v>
      </c>
      <c r="G243" s="25">
        <v>25000</v>
      </c>
      <c r="H243" s="25">
        <v>0</v>
      </c>
      <c r="I243" s="25">
        <v>25</v>
      </c>
      <c r="J243" s="25">
        <f t="shared" si="67"/>
        <v>717.5</v>
      </c>
      <c r="K243" s="25">
        <f t="shared" si="71"/>
        <v>1775</v>
      </c>
      <c r="L243" s="25">
        <f t="shared" si="74"/>
        <v>287.5</v>
      </c>
      <c r="M243" s="25">
        <f t="shared" si="68"/>
        <v>760</v>
      </c>
      <c r="N243" s="25">
        <f t="shared" si="72"/>
        <v>1772.5</v>
      </c>
      <c r="O243" s="25">
        <f t="shared" si="69"/>
        <v>5312.5</v>
      </c>
      <c r="P243" s="25">
        <v>5806.46</v>
      </c>
      <c r="Q243" s="25">
        <f t="shared" si="75"/>
        <v>7283.96</v>
      </c>
      <c r="R243" s="25">
        <f t="shared" si="70"/>
        <v>3835</v>
      </c>
      <c r="S243" s="84">
        <f t="shared" si="73"/>
        <v>17716.04</v>
      </c>
      <c r="U243" s="110"/>
    </row>
    <row r="244" spans="2:21" s="18" customFormat="1" ht="24.95" customHeight="1" x14ac:dyDescent="0.25">
      <c r="B244" s="83">
        <v>211</v>
      </c>
      <c r="C244" s="31" t="s">
        <v>807</v>
      </c>
      <c r="D244" s="24" t="s">
        <v>345</v>
      </c>
      <c r="E244" s="23" t="s">
        <v>18</v>
      </c>
      <c r="F244" s="23" t="s">
        <v>394</v>
      </c>
      <c r="G244" s="60">
        <v>35000</v>
      </c>
      <c r="H244" s="25">
        <v>0</v>
      </c>
      <c r="I244" s="25">
        <v>25</v>
      </c>
      <c r="J244" s="25">
        <f t="shared" si="67"/>
        <v>1004.5</v>
      </c>
      <c r="K244" s="25">
        <f t="shared" si="71"/>
        <v>2485</v>
      </c>
      <c r="L244" s="25">
        <f t="shared" si="74"/>
        <v>402.5</v>
      </c>
      <c r="M244" s="25">
        <f t="shared" si="68"/>
        <v>1064</v>
      </c>
      <c r="N244" s="25">
        <f t="shared" si="72"/>
        <v>2481.5</v>
      </c>
      <c r="O244" s="25">
        <f t="shared" ref="O244:O249" si="76">J244+K244+L244+M244+N244</f>
        <v>7437.5</v>
      </c>
      <c r="P244" s="25">
        <v>5191</v>
      </c>
      <c r="Q244" s="25">
        <f t="shared" si="75"/>
        <v>7259.5</v>
      </c>
      <c r="R244" s="25">
        <f t="shared" si="70"/>
        <v>5369</v>
      </c>
      <c r="S244" s="84">
        <f t="shared" si="73"/>
        <v>27740.5</v>
      </c>
      <c r="U244" s="110"/>
    </row>
    <row r="245" spans="2:21" s="18" customFormat="1" ht="24.95" customHeight="1" x14ac:dyDescent="0.25">
      <c r="B245" s="83">
        <v>212</v>
      </c>
      <c r="C245" s="31" t="s">
        <v>808</v>
      </c>
      <c r="D245" s="24" t="s">
        <v>345</v>
      </c>
      <c r="E245" s="23" t="s">
        <v>18</v>
      </c>
      <c r="F245" s="32" t="s">
        <v>393</v>
      </c>
      <c r="G245" s="60">
        <v>35000</v>
      </c>
      <c r="H245" s="25">
        <v>0</v>
      </c>
      <c r="I245" s="25">
        <v>25</v>
      </c>
      <c r="J245" s="25">
        <f t="shared" si="67"/>
        <v>1004.5</v>
      </c>
      <c r="K245" s="25">
        <f t="shared" si="71"/>
        <v>2485</v>
      </c>
      <c r="L245" s="25">
        <f t="shared" si="74"/>
        <v>402.5</v>
      </c>
      <c r="M245" s="25">
        <f t="shared" si="68"/>
        <v>1064</v>
      </c>
      <c r="N245" s="25">
        <f t="shared" si="72"/>
        <v>2481.5</v>
      </c>
      <c r="O245" s="25">
        <f t="shared" si="76"/>
        <v>7437.5</v>
      </c>
      <c r="P245" s="25">
        <v>25</v>
      </c>
      <c r="Q245" s="25">
        <f t="shared" si="75"/>
        <v>2093.5</v>
      </c>
      <c r="R245" s="25">
        <f t="shared" si="70"/>
        <v>5369</v>
      </c>
      <c r="S245" s="84">
        <f t="shared" si="73"/>
        <v>32906.5</v>
      </c>
      <c r="U245" s="110"/>
    </row>
    <row r="246" spans="2:21" s="18" customFormat="1" ht="24.95" customHeight="1" x14ac:dyDescent="0.25">
      <c r="B246" s="83">
        <v>213</v>
      </c>
      <c r="C246" s="31" t="s">
        <v>809</v>
      </c>
      <c r="D246" s="24" t="s">
        <v>345</v>
      </c>
      <c r="E246" s="23" t="s">
        <v>18</v>
      </c>
      <c r="F246" s="32" t="s">
        <v>393</v>
      </c>
      <c r="G246" s="60">
        <v>35000</v>
      </c>
      <c r="H246" s="25">
        <v>0</v>
      </c>
      <c r="I246" s="25">
        <v>25</v>
      </c>
      <c r="J246" s="25">
        <f t="shared" si="67"/>
        <v>1004.5</v>
      </c>
      <c r="K246" s="25">
        <f t="shared" si="71"/>
        <v>2485</v>
      </c>
      <c r="L246" s="25">
        <f t="shared" si="74"/>
        <v>402.5</v>
      </c>
      <c r="M246" s="25">
        <f t="shared" si="68"/>
        <v>1064</v>
      </c>
      <c r="N246" s="25">
        <f t="shared" si="72"/>
        <v>2481.5</v>
      </c>
      <c r="O246" s="25">
        <f t="shared" si="76"/>
        <v>7437.5</v>
      </c>
      <c r="P246" s="25">
        <v>9540.6299999999992</v>
      </c>
      <c r="Q246" s="25">
        <f t="shared" si="75"/>
        <v>11609.13</v>
      </c>
      <c r="R246" s="25">
        <f t="shared" si="70"/>
        <v>5369</v>
      </c>
      <c r="S246" s="84">
        <f t="shared" si="73"/>
        <v>23390.87</v>
      </c>
      <c r="U246" s="110"/>
    </row>
    <row r="247" spans="2:21" s="18" customFormat="1" ht="24.95" customHeight="1" x14ac:dyDescent="0.25">
      <c r="B247" s="83">
        <v>214</v>
      </c>
      <c r="C247" s="31" t="s">
        <v>810</v>
      </c>
      <c r="D247" s="24" t="s">
        <v>345</v>
      </c>
      <c r="E247" s="23" t="s">
        <v>18</v>
      </c>
      <c r="F247" s="32" t="s">
        <v>393</v>
      </c>
      <c r="G247" s="60">
        <v>35000</v>
      </c>
      <c r="H247" s="25">
        <v>0</v>
      </c>
      <c r="I247" s="25">
        <v>25</v>
      </c>
      <c r="J247" s="25">
        <f t="shared" si="67"/>
        <v>1004.5</v>
      </c>
      <c r="K247" s="25">
        <f t="shared" si="71"/>
        <v>2485</v>
      </c>
      <c r="L247" s="25">
        <f t="shared" si="74"/>
        <v>402.5</v>
      </c>
      <c r="M247" s="25">
        <f t="shared" si="68"/>
        <v>1064</v>
      </c>
      <c r="N247" s="25">
        <f t="shared" si="72"/>
        <v>2481.5</v>
      </c>
      <c r="O247" s="25">
        <f t="shared" si="76"/>
        <v>7437.5</v>
      </c>
      <c r="P247" s="25">
        <v>10403.5</v>
      </c>
      <c r="Q247" s="25">
        <f t="shared" si="75"/>
        <v>12472</v>
      </c>
      <c r="R247" s="25">
        <f t="shared" si="70"/>
        <v>5369</v>
      </c>
      <c r="S247" s="84">
        <f t="shared" si="73"/>
        <v>22528</v>
      </c>
      <c r="U247" s="110"/>
    </row>
    <row r="248" spans="2:21" s="18" customFormat="1" ht="24.95" customHeight="1" x14ac:dyDescent="0.25">
      <c r="B248" s="83">
        <v>215</v>
      </c>
      <c r="C248" s="31" t="s">
        <v>811</v>
      </c>
      <c r="D248" s="24" t="s">
        <v>345</v>
      </c>
      <c r="E248" s="23" t="s">
        <v>18</v>
      </c>
      <c r="F248" s="23" t="s">
        <v>394</v>
      </c>
      <c r="G248" s="60">
        <v>35000</v>
      </c>
      <c r="H248" s="25">
        <v>0</v>
      </c>
      <c r="I248" s="25">
        <v>25</v>
      </c>
      <c r="J248" s="25">
        <f t="shared" si="67"/>
        <v>1004.5</v>
      </c>
      <c r="K248" s="25">
        <f t="shared" si="71"/>
        <v>2485</v>
      </c>
      <c r="L248" s="25">
        <f t="shared" si="74"/>
        <v>402.5</v>
      </c>
      <c r="M248" s="25">
        <f t="shared" si="68"/>
        <v>1064</v>
      </c>
      <c r="N248" s="25">
        <f t="shared" si="72"/>
        <v>2481.5</v>
      </c>
      <c r="O248" s="25">
        <f t="shared" si="76"/>
        <v>7437.5</v>
      </c>
      <c r="P248" s="25">
        <v>25</v>
      </c>
      <c r="Q248" s="25">
        <f t="shared" si="75"/>
        <v>2093.5</v>
      </c>
      <c r="R248" s="25">
        <f t="shared" si="70"/>
        <v>5369</v>
      </c>
      <c r="S248" s="84">
        <f t="shared" si="73"/>
        <v>32906.5</v>
      </c>
      <c r="U248" s="110"/>
    </row>
    <row r="249" spans="2:21" s="18" customFormat="1" ht="24.95" customHeight="1" x14ac:dyDescent="0.25">
      <c r="B249" s="83">
        <v>216</v>
      </c>
      <c r="C249" s="31" t="s">
        <v>812</v>
      </c>
      <c r="D249" s="24" t="s">
        <v>345</v>
      </c>
      <c r="E249" s="23" t="s">
        <v>18</v>
      </c>
      <c r="F249" s="23" t="s">
        <v>394</v>
      </c>
      <c r="G249" s="60">
        <v>35000</v>
      </c>
      <c r="H249" s="25">
        <v>0</v>
      </c>
      <c r="I249" s="25">
        <v>25</v>
      </c>
      <c r="J249" s="25">
        <f t="shared" si="67"/>
        <v>1004.5</v>
      </c>
      <c r="K249" s="25">
        <f t="shared" si="71"/>
        <v>2485</v>
      </c>
      <c r="L249" s="25">
        <f t="shared" si="74"/>
        <v>402.5</v>
      </c>
      <c r="M249" s="25">
        <f t="shared" si="68"/>
        <v>1064</v>
      </c>
      <c r="N249" s="25">
        <f t="shared" si="72"/>
        <v>2481.5</v>
      </c>
      <c r="O249" s="25">
        <f t="shared" si="76"/>
        <v>7437.5</v>
      </c>
      <c r="P249" s="25">
        <v>20591</v>
      </c>
      <c r="Q249" s="25">
        <f t="shared" si="75"/>
        <v>22659.5</v>
      </c>
      <c r="R249" s="25">
        <f t="shared" si="70"/>
        <v>5369</v>
      </c>
      <c r="S249" s="84">
        <f t="shared" si="73"/>
        <v>12340.5</v>
      </c>
      <c r="U249" s="110"/>
    </row>
    <row r="250" spans="2:21" s="18" customFormat="1" ht="24.95" customHeight="1" x14ac:dyDescent="0.25">
      <c r="B250" s="83">
        <v>217</v>
      </c>
      <c r="C250" s="31" t="s">
        <v>832</v>
      </c>
      <c r="D250" s="24" t="s">
        <v>138</v>
      </c>
      <c r="E250" s="23" t="s">
        <v>18</v>
      </c>
      <c r="F250" s="23" t="s">
        <v>394</v>
      </c>
      <c r="G250" s="25">
        <v>25000</v>
      </c>
      <c r="H250" s="25">
        <v>0</v>
      </c>
      <c r="I250" s="25">
        <v>25</v>
      </c>
      <c r="J250" s="25">
        <f t="shared" si="67"/>
        <v>717.5</v>
      </c>
      <c r="K250" s="25">
        <f t="shared" si="71"/>
        <v>1775</v>
      </c>
      <c r="L250" s="25">
        <f t="shared" si="74"/>
        <v>287.5</v>
      </c>
      <c r="M250" s="25">
        <f t="shared" si="68"/>
        <v>760</v>
      </c>
      <c r="N250" s="25">
        <f t="shared" si="72"/>
        <v>1772.5</v>
      </c>
      <c r="O250" s="25">
        <f t="shared" ref="O250" si="77">J250+K250+L250+M250+N250</f>
        <v>5312.5</v>
      </c>
      <c r="P250" s="25">
        <v>7419.85</v>
      </c>
      <c r="Q250" s="25">
        <f t="shared" si="75"/>
        <v>8897.35</v>
      </c>
      <c r="R250" s="25">
        <f t="shared" si="70"/>
        <v>3835</v>
      </c>
      <c r="S250" s="84">
        <f t="shared" si="73"/>
        <v>16102.65</v>
      </c>
      <c r="U250" s="110"/>
    </row>
    <row r="251" spans="2:21" s="18" customFormat="1" ht="24.95" customHeight="1" x14ac:dyDescent="0.25">
      <c r="B251" s="83">
        <v>218</v>
      </c>
      <c r="C251" s="31" t="s">
        <v>833</v>
      </c>
      <c r="D251" s="24" t="s">
        <v>138</v>
      </c>
      <c r="E251" s="23" t="s">
        <v>18</v>
      </c>
      <c r="F251" s="23" t="s">
        <v>394</v>
      </c>
      <c r="G251" s="25">
        <v>25000</v>
      </c>
      <c r="H251" s="25">
        <v>0</v>
      </c>
      <c r="I251" s="25">
        <v>25</v>
      </c>
      <c r="J251" s="25">
        <f t="shared" si="67"/>
        <v>717.5</v>
      </c>
      <c r="K251" s="25">
        <f t="shared" si="71"/>
        <v>1775</v>
      </c>
      <c r="L251" s="25">
        <f t="shared" si="74"/>
        <v>287.5</v>
      </c>
      <c r="M251" s="25">
        <f t="shared" si="68"/>
        <v>760</v>
      </c>
      <c r="N251" s="25">
        <f t="shared" si="72"/>
        <v>1772.5</v>
      </c>
      <c r="O251" s="25">
        <f t="shared" ref="O251" si="78">J251+K251+L251+M251+N251</f>
        <v>5312.5</v>
      </c>
      <c r="P251" s="25">
        <v>14179.76</v>
      </c>
      <c r="Q251" s="25">
        <f t="shared" si="75"/>
        <v>15657.26</v>
      </c>
      <c r="R251" s="25">
        <f t="shared" si="70"/>
        <v>3835</v>
      </c>
      <c r="S251" s="84">
        <f t="shared" si="73"/>
        <v>9342.74</v>
      </c>
      <c r="U251" s="110"/>
    </row>
    <row r="252" spans="2:21" s="18" customFormat="1" ht="24.95" customHeight="1" x14ac:dyDescent="0.25">
      <c r="B252" s="83">
        <v>219</v>
      </c>
      <c r="C252" s="31" t="s">
        <v>834</v>
      </c>
      <c r="D252" s="24" t="s">
        <v>138</v>
      </c>
      <c r="E252" s="23" t="s">
        <v>18</v>
      </c>
      <c r="F252" s="32" t="s">
        <v>393</v>
      </c>
      <c r="G252" s="25">
        <v>25000</v>
      </c>
      <c r="H252" s="25">
        <v>0</v>
      </c>
      <c r="I252" s="25">
        <v>25</v>
      </c>
      <c r="J252" s="25">
        <f t="shared" si="67"/>
        <v>717.5</v>
      </c>
      <c r="K252" s="25">
        <f t="shared" si="71"/>
        <v>1775</v>
      </c>
      <c r="L252" s="25">
        <f t="shared" si="74"/>
        <v>287.5</v>
      </c>
      <c r="M252" s="25">
        <f t="shared" si="68"/>
        <v>760</v>
      </c>
      <c r="N252" s="25">
        <f t="shared" si="72"/>
        <v>1772.5</v>
      </c>
      <c r="O252" s="25">
        <f t="shared" ref="O252" si="79">J252+K252+L252+M252+N252</f>
        <v>5312.5</v>
      </c>
      <c r="P252" s="25">
        <v>14593.5</v>
      </c>
      <c r="Q252" s="25">
        <f t="shared" si="75"/>
        <v>16071</v>
      </c>
      <c r="R252" s="25">
        <f t="shared" si="70"/>
        <v>3835</v>
      </c>
      <c r="S252" s="84">
        <f t="shared" si="73"/>
        <v>8929</v>
      </c>
      <c r="U252" s="110"/>
    </row>
    <row r="253" spans="2:21" s="18" customFormat="1" ht="24.95" customHeight="1" x14ac:dyDescent="0.25">
      <c r="B253" s="83">
        <v>220</v>
      </c>
      <c r="C253" s="31" t="s">
        <v>835</v>
      </c>
      <c r="D253" s="24" t="s">
        <v>138</v>
      </c>
      <c r="E253" s="23" t="s">
        <v>18</v>
      </c>
      <c r="F253" s="32" t="s">
        <v>393</v>
      </c>
      <c r="G253" s="25">
        <v>25000</v>
      </c>
      <c r="H253" s="25">
        <v>0</v>
      </c>
      <c r="I253" s="25">
        <v>25</v>
      </c>
      <c r="J253" s="25">
        <f t="shared" si="67"/>
        <v>717.5</v>
      </c>
      <c r="K253" s="25">
        <f t="shared" si="71"/>
        <v>1775</v>
      </c>
      <c r="L253" s="25">
        <f t="shared" si="74"/>
        <v>287.5</v>
      </c>
      <c r="M253" s="25">
        <f t="shared" si="68"/>
        <v>760</v>
      </c>
      <c r="N253" s="25">
        <f t="shared" si="72"/>
        <v>1772.5</v>
      </c>
      <c r="O253" s="25">
        <f t="shared" ref="O253" si="80">J253+K253+L253+M253+N253</f>
        <v>5312.5</v>
      </c>
      <c r="P253" s="25">
        <v>10388.5</v>
      </c>
      <c r="Q253" s="25">
        <f t="shared" si="75"/>
        <v>11866</v>
      </c>
      <c r="R253" s="25">
        <f t="shared" si="70"/>
        <v>3835</v>
      </c>
      <c r="S253" s="84">
        <f t="shared" si="73"/>
        <v>13134</v>
      </c>
      <c r="U253" s="110"/>
    </row>
    <row r="254" spans="2:21" s="18" customFormat="1" ht="24.95" customHeight="1" x14ac:dyDescent="0.25">
      <c r="B254" s="83">
        <v>221</v>
      </c>
      <c r="C254" s="31" t="s">
        <v>836</v>
      </c>
      <c r="D254" s="24" t="s">
        <v>138</v>
      </c>
      <c r="E254" s="23" t="s">
        <v>18</v>
      </c>
      <c r="F254" s="32" t="s">
        <v>393</v>
      </c>
      <c r="G254" s="25">
        <v>25000</v>
      </c>
      <c r="H254" s="25">
        <v>0</v>
      </c>
      <c r="I254" s="25">
        <v>25</v>
      </c>
      <c r="J254" s="25">
        <f t="shared" si="67"/>
        <v>717.5</v>
      </c>
      <c r="K254" s="25">
        <f t="shared" si="71"/>
        <v>1775</v>
      </c>
      <c r="L254" s="25">
        <f t="shared" si="74"/>
        <v>287.5</v>
      </c>
      <c r="M254" s="25">
        <f t="shared" si="68"/>
        <v>760</v>
      </c>
      <c r="N254" s="25">
        <f t="shared" si="72"/>
        <v>1772.5</v>
      </c>
      <c r="O254" s="25">
        <f t="shared" ref="O254" si="81">J254+K254+L254+M254+N254</f>
        <v>5312.5</v>
      </c>
      <c r="P254" s="25">
        <v>25</v>
      </c>
      <c r="Q254" s="25">
        <f t="shared" si="75"/>
        <v>1502.5</v>
      </c>
      <c r="R254" s="25">
        <f t="shared" si="70"/>
        <v>3835</v>
      </c>
      <c r="S254" s="84">
        <f t="shared" si="73"/>
        <v>23497.5</v>
      </c>
      <c r="U254" s="110"/>
    </row>
    <row r="255" spans="2:21" s="18" customFormat="1" ht="24.95" customHeight="1" x14ac:dyDescent="0.25">
      <c r="B255" s="83">
        <v>222</v>
      </c>
      <c r="C255" s="31" t="s">
        <v>837</v>
      </c>
      <c r="D255" s="24" t="s">
        <v>138</v>
      </c>
      <c r="E255" s="23" t="s">
        <v>18</v>
      </c>
      <c r="F255" s="32" t="s">
        <v>393</v>
      </c>
      <c r="G255" s="25">
        <v>25000</v>
      </c>
      <c r="H255" s="25">
        <v>0</v>
      </c>
      <c r="I255" s="25">
        <v>25</v>
      </c>
      <c r="J255" s="25">
        <f t="shared" si="67"/>
        <v>717.5</v>
      </c>
      <c r="K255" s="25">
        <f t="shared" si="71"/>
        <v>1775</v>
      </c>
      <c r="L255" s="25">
        <f t="shared" si="74"/>
        <v>287.5</v>
      </c>
      <c r="M255" s="25">
        <f t="shared" si="68"/>
        <v>760</v>
      </c>
      <c r="N255" s="25">
        <f t="shared" si="72"/>
        <v>1772.5</v>
      </c>
      <c r="O255" s="25">
        <f t="shared" ref="O255" si="82">J255+K255+L255+M255+N255</f>
        <v>5312.5</v>
      </c>
      <c r="P255" s="25">
        <v>5091</v>
      </c>
      <c r="Q255" s="25">
        <f t="shared" si="75"/>
        <v>6568.5</v>
      </c>
      <c r="R255" s="25">
        <f t="shared" si="70"/>
        <v>3835</v>
      </c>
      <c r="S255" s="84">
        <f t="shared" si="73"/>
        <v>18431.5</v>
      </c>
      <c r="U255" s="110"/>
    </row>
    <row r="256" spans="2:21" s="18" customFormat="1" ht="24.95" customHeight="1" x14ac:dyDescent="0.25">
      <c r="B256" s="83">
        <v>223</v>
      </c>
      <c r="C256" s="31" t="s">
        <v>838</v>
      </c>
      <c r="D256" s="24" t="s">
        <v>138</v>
      </c>
      <c r="E256" s="23" t="s">
        <v>18</v>
      </c>
      <c r="F256" s="32" t="s">
        <v>393</v>
      </c>
      <c r="G256" s="25">
        <v>25000</v>
      </c>
      <c r="H256" s="25">
        <v>0</v>
      </c>
      <c r="I256" s="25">
        <v>25</v>
      </c>
      <c r="J256" s="25">
        <f t="shared" ref="J256:J287" si="83">G256*2.87%</f>
        <v>717.5</v>
      </c>
      <c r="K256" s="25">
        <f t="shared" si="71"/>
        <v>1775</v>
      </c>
      <c r="L256" s="25">
        <f t="shared" si="74"/>
        <v>287.5</v>
      </c>
      <c r="M256" s="25">
        <f t="shared" ref="M256:M287" si="84">G256*3.04%</f>
        <v>760</v>
      </c>
      <c r="N256" s="25">
        <f t="shared" si="72"/>
        <v>1772.5</v>
      </c>
      <c r="O256" s="25">
        <f t="shared" ref="O256" si="85">J256+K256+L256+M256+N256</f>
        <v>5312.5</v>
      </c>
      <c r="P256" s="25">
        <v>10091</v>
      </c>
      <c r="Q256" s="25">
        <f t="shared" si="75"/>
        <v>11568.5</v>
      </c>
      <c r="R256" s="25">
        <f t="shared" si="70"/>
        <v>3835</v>
      </c>
      <c r="S256" s="84">
        <f t="shared" si="73"/>
        <v>13431.5</v>
      </c>
      <c r="U256" s="110"/>
    </row>
    <row r="257" spans="2:21" s="18" customFormat="1" ht="24.95" customHeight="1" x14ac:dyDescent="0.25">
      <c r="B257" s="83">
        <v>224</v>
      </c>
      <c r="C257" s="31" t="s">
        <v>839</v>
      </c>
      <c r="D257" s="24" t="s">
        <v>138</v>
      </c>
      <c r="E257" s="23" t="s">
        <v>18</v>
      </c>
      <c r="F257" s="32" t="s">
        <v>393</v>
      </c>
      <c r="G257" s="25">
        <v>25000</v>
      </c>
      <c r="H257" s="25">
        <v>0</v>
      </c>
      <c r="I257" s="25">
        <v>25</v>
      </c>
      <c r="J257" s="25">
        <f t="shared" si="83"/>
        <v>717.5</v>
      </c>
      <c r="K257" s="25">
        <f t="shared" si="71"/>
        <v>1775</v>
      </c>
      <c r="L257" s="25">
        <f t="shared" si="74"/>
        <v>287.5</v>
      </c>
      <c r="M257" s="25">
        <f t="shared" si="84"/>
        <v>760</v>
      </c>
      <c r="N257" s="25">
        <f t="shared" si="72"/>
        <v>1772.5</v>
      </c>
      <c r="O257" s="25">
        <f t="shared" ref="O257" si="86">J257+K257+L257+M257+N257</f>
        <v>5312.5</v>
      </c>
      <c r="P257" s="25">
        <v>25</v>
      </c>
      <c r="Q257" s="25">
        <f t="shared" si="75"/>
        <v>1502.5</v>
      </c>
      <c r="R257" s="25">
        <f t="shared" si="70"/>
        <v>3835</v>
      </c>
      <c r="S257" s="84">
        <f t="shared" si="73"/>
        <v>23497.5</v>
      </c>
      <c r="U257" s="110"/>
    </row>
    <row r="258" spans="2:21" s="18" customFormat="1" ht="24.95" customHeight="1" x14ac:dyDescent="0.25">
      <c r="B258" s="83">
        <v>225</v>
      </c>
      <c r="C258" s="31" t="s">
        <v>840</v>
      </c>
      <c r="D258" s="24" t="s">
        <v>138</v>
      </c>
      <c r="E258" s="23" t="s">
        <v>18</v>
      </c>
      <c r="F258" s="32" t="s">
        <v>393</v>
      </c>
      <c r="G258" s="25">
        <v>25000</v>
      </c>
      <c r="H258" s="25">
        <v>0</v>
      </c>
      <c r="I258" s="25">
        <v>25</v>
      </c>
      <c r="J258" s="25">
        <f t="shared" si="83"/>
        <v>717.5</v>
      </c>
      <c r="K258" s="25">
        <f t="shared" si="71"/>
        <v>1775</v>
      </c>
      <c r="L258" s="25">
        <f t="shared" si="74"/>
        <v>287.5</v>
      </c>
      <c r="M258" s="25">
        <f t="shared" si="84"/>
        <v>760</v>
      </c>
      <c r="N258" s="25">
        <f t="shared" si="72"/>
        <v>1772.5</v>
      </c>
      <c r="O258" s="25">
        <f t="shared" ref="O258:O259" si="87">J258+K258+L258+M258+N258</f>
        <v>5312.5</v>
      </c>
      <c r="P258" s="25">
        <v>3691</v>
      </c>
      <c r="Q258" s="25">
        <f t="shared" si="75"/>
        <v>5168.5</v>
      </c>
      <c r="R258" s="25">
        <f t="shared" si="70"/>
        <v>3835</v>
      </c>
      <c r="S258" s="84">
        <f t="shared" si="73"/>
        <v>19831.5</v>
      </c>
      <c r="U258" s="110"/>
    </row>
    <row r="259" spans="2:21" s="18" customFormat="1" ht="24.95" customHeight="1" x14ac:dyDescent="0.25">
      <c r="B259" s="83">
        <v>226</v>
      </c>
      <c r="C259" s="61" t="s">
        <v>841</v>
      </c>
      <c r="D259" s="24" t="s">
        <v>345</v>
      </c>
      <c r="E259" s="23" t="s">
        <v>18</v>
      </c>
      <c r="F259" s="23" t="s">
        <v>394</v>
      </c>
      <c r="G259" s="60">
        <v>35000</v>
      </c>
      <c r="H259" s="25">
        <v>0</v>
      </c>
      <c r="I259" s="25">
        <v>25</v>
      </c>
      <c r="J259" s="25">
        <f t="shared" si="83"/>
        <v>1004.5</v>
      </c>
      <c r="K259" s="25">
        <f t="shared" si="71"/>
        <v>2485</v>
      </c>
      <c r="L259" s="25">
        <f t="shared" si="74"/>
        <v>402.5</v>
      </c>
      <c r="M259" s="25">
        <f t="shared" si="84"/>
        <v>1064</v>
      </c>
      <c r="N259" s="25">
        <f t="shared" si="72"/>
        <v>2481.5</v>
      </c>
      <c r="O259" s="25">
        <f t="shared" si="87"/>
        <v>7437.5</v>
      </c>
      <c r="P259" s="25">
        <v>15466</v>
      </c>
      <c r="Q259" s="25">
        <f t="shared" si="75"/>
        <v>17534.5</v>
      </c>
      <c r="R259" s="25">
        <f t="shared" si="70"/>
        <v>5369</v>
      </c>
      <c r="S259" s="84">
        <f t="shared" si="73"/>
        <v>17465.5</v>
      </c>
      <c r="U259" s="110"/>
    </row>
    <row r="260" spans="2:21" s="18" customFormat="1" ht="24.95" customHeight="1" x14ac:dyDescent="0.25">
      <c r="B260" s="83">
        <v>227</v>
      </c>
      <c r="C260" s="52" t="s">
        <v>842</v>
      </c>
      <c r="D260" s="53" t="s">
        <v>345</v>
      </c>
      <c r="E260" s="54" t="s">
        <v>18</v>
      </c>
      <c r="F260" s="54" t="s">
        <v>393</v>
      </c>
      <c r="G260" s="55">
        <v>35000</v>
      </c>
      <c r="H260" s="55">
        <v>0</v>
      </c>
      <c r="I260" s="55">
        <v>25</v>
      </c>
      <c r="J260" s="55">
        <f t="shared" si="83"/>
        <v>1004.5</v>
      </c>
      <c r="K260" s="55">
        <f t="shared" si="71"/>
        <v>2485</v>
      </c>
      <c r="L260" s="55">
        <f t="shared" si="74"/>
        <v>402.5</v>
      </c>
      <c r="M260" s="55">
        <f t="shared" si="84"/>
        <v>1064</v>
      </c>
      <c r="N260" s="55">
        <f t="shared" si="72"/>
        <v>2481.5</v>
      </c>
      <c r="O260" s="55">
        <f t="shared" ref="O260:O312" si="88">J260+K260+L260+M260+N260</f>
        <v>7437.5</v>
      </c>
      <c r="P260" s="55">
        <v>5191</v>
      </c>
      <c r="Q260" s="55">
        <f t="shared" si="75"/>
        <v>7259.5</v>
      </c>
      <c r="R260" s="55">
        <f t="shared" si="70"/>
        <v>5369</v>
      </c>
      <c r="S260" s="89">
        <f t="shared" si="73"/>
        <v>27740.5</v>
      </c>
      <c r="U260" s="110"/>
    </row>
    <row r="261" spans="2:21" s="34" customFormat="1" ht="24.95" customHeight="1" x14ac:dyDescent="0.25">
      <c r="B261" s="83">
        <v>228</v>
      </c>
      <c r="C261" s="31" t="s">
        <v>874</v>
      </c>
      <c r="D261" s="70" t="s">
        <v>138</v>
      </c>
      <c r="E261" s="23" t="s">
        <v>18</v>
      </c>
      <c r="F261" s="23" t="s">
        <v>393</v>
      </c>
      <c r="G261" s="25">
        <v>25000</v>
      </c>
      <c r="H261" s="55">
        <v>0</v>
      </c>
      <c r="I261" s="55">
        <v>25</v>
      </c>
      <c r="J261" s="55">
        <f t="shared" si="83"/>
        <v>717.5</v>
      </c>
      <c r="K261" s="55">
        <f t="shared" si="71"/>
        <v>1775</v>
      </c>
      <c r="L261" s="55">
        <f t="shared" si="74"/>
        <v>287.5</v>
      </c>
      <c r="M261" s="55">
        <f t="shared" si="84"/>
        <v>760</v>
      </c>
      <c r="N261" s="55">
        <f t="shared" si="72"/>
        <v>1772.5</v>
      </c>
      <c r="O261" s="55">
        <f t="shared" si="88"/>
        <v>5312.5</v>
      </c>
      <c r="P261" s="55">
        <v>3591</v>
      </c>
      <c r="Q261" s="55">
        <f t="shared" si="75"/>
        <v>5068.5</v>
      </c>
      <c r="R261" s="55">
        <f t="shared" si="70"/>
        <v>3835</v>
      </c>
      <c r="S261" s="89">
        <f t="shared" si="73"/>
        <v>19931.5</v>
      </c>
      <c r="T261" s="18"/>
      <c r="U261" s="110"/>
    </row>
    <row r="262" spans="2:21" s="34" customFormat="1" ht="24.95" customHeight="1" x14ac:dyDescent="0.25">
      <c r="B262" s="83">
        <v>229</v>
      </c>
      <c r="C262" s="31" t="s">
        <v>876</v>
      </c>
      <c r="D262" s="70" t="s">
        <v>138</v>
      </c>
      <c r="E262" s="23" t="s">
        <v>18</v>
      </c>
      <c r="F262" s="23" t="s">
        <v>393</v>
      </c>
      <c r="G262" s="25">
        <v>25000</v>
      </c>
      <c r="H262" s="55">
        <v>0</v>
      </c>
      <c r="I262" s="55">
        <v>25</v>
      </c>
      <c r="J262" s="55">
        <f t="shared" si="83"/>
        <v>717.5</v>
      </c>
      <c r="K262" s="55">
        <f t="shared" si="71"/>
        <v>1775</v>
      </c>
      <c r="L262" s="55">
        <f t="shared" si="74"/>
        <v>287.5</v>
      </c>
      <c r="M262" s="55">
        <f t="shared" si="84"/>
        <v>760</v>
      </c>
      <c r="N262" s="55">
        <f t="shared" si="72"/>
        <v>1772.5</v>
      </c>
      <c r="O262" s="55">
        <f t="shared" si="88"/>
        <v>5312.5</v>
      </c>
      <c r="P262" s="55">
        <v>25</v>
      </c>
      <c r="Q262" s="55">
        <f t="shared" si="75"/>
        <v>1502.5</v>
      </c>
      <c r="R262" s="55">
        <f t="shared" si="70"/>
        <v>3835</v>
      </c>
      <c r="S262" s="89">
        <f t="shared" si="73"/>
        <v>23497.5</v>
      </c>
      <c r="T262" s="18"/>
      <c r="U262" s="110"/>
    </row>
    <row r="263" spans="2:21" s="34" customFormat="1" ht="24.95" customHeight="1" x14ac:dyDescent="0.25">
      <c r="B263" s="83">
        <v>230</v>
      </c>
      <c r="C263" s="31" t="s">
        <v>877</v>
      </c>
      <c r="D263" s="70" t="s">
        <v>138</v>
      </c>
      <c r="E263" s="23" t="s">
        <v>18</v>
      </c>
      <c r="F263" s="23" t="s">
        <v>394</v>
      </c>
      <c r="G263" s="25">
        <v>25000</v>
      </c>
      <c r="H263" s="55">
        <v>0</v>
      </c>
      <c r="I263" s="55">
        <v>25</v>
      </c>
      <c r="J263" s="55">
        <f t="shared" si="83"/>
        <v>717.5</v>
      </c>
      <c r="K263" s="55">
        <f t="shared" ref="K263:K294" si="89">G263*7.1%</f>
        <v>1775</v>
      </c>
      <c r="L263" s="55">
        <f t="shared" si="74"/>
        <v>287.5</v>
      </c>
      <c r="M263" s="55">
        <f t="shared" si="84"/>
        <v>760</v>
      </c>
      <c r="N263" s="55">
        <f t="shared" ref="N263:N294" si="90">G263*7.09%</f>
        <v>1772.5</v>
      </c>
      <c r="O263" s="55">
        <f t="shared" si="88"/>
        <v>5312.5</v>
      </c>
      <c r="P263" s="55">
        <v>12759.75</v>
      </c>
      <c r="Q263" s="55">
        <f t="shared" si="75"/>
        <v>14237.25</v>
      </c>
      <c r="R263" s="55">
        <f t="shared" si="70"/>
        <v>3835</v>
      </c>
      <c r="S263" s="89">
        <f t="shared" ref="S263:S294" si="91">G263-Q263</f>
        <v>10762.75</v>
      </c>
      <c r="T263" s="18"/>
      <c r="U263" s="110"/>
    </row>
    <row r="264" spans="2:21" s="34" customFormat="1" ht="24.95" customHeight="1" x14ac:dyDescent="0.25">
      <c r="B264" s="83">
        <v>231</v>
      </c>
      <c r="C264" s="31" t="s">
        <v>878</v>
      </c>
      <c r="D264" s="70" t="s">
        <v>138</v>
      </c>
      <c r="E264" s="23" t="s">
        <v>18</v>
      </c>
      <c r="F264" s="23" t="s">
        <v>394</v>
      </c>
      <c r="G264" s="25">
        <v>25000</v>
      </c>
      <c r="H264" s="55">
        <v>0</v>
      </c>
      <c r="I264" s="55">
        <v>25</v>
      </c>
      <c r="J264" s="55">
        <f t="shared" si="83"/>
        <v>717.5</v>
      </c>
      <c r="K264" s="55">
        <f t="shared" si="89"/>
        <v>1775</v>
      </c>
      <c r="L264" s="55">
        <f t="shared" ref="L264:L295" si="92">G264*1.15%</f>
        <v>287.5</v>
      </c>
      <c r="M264" s="55">
        <f t="shared" si="84"/>
        <v>760</v>
      </c>
      <c r="N264" s="55">
        <f t="shared" si="90"/>
        <v>1772.5</v>
      </c>
      <c r="O264" s="55">
        <f t="shared" si="88"/>
        <v>5312.5</v>
      </c>
      <c r="P264" s="55">
        <v>25</v>
      </c>
      <c r="Q264" s="55">
        <f t="shared" ref="Q264:Q295" si="93">H264+J264+M264+P264</f>
        <v>1502.5</v>
      </c>
      <c r="R264" s="55">
        <f t="shared" si="70"/>
        <v>3835</v>
      </c>
      <c r="S264" s="89">
        <f t="shared" si="91"/>
        <v>23497.5</v>
      </c>
      <c r="T264" s="18"/>
      <c r="U264" s="110"/>
    </row>
    <row r="265" spans="2:21" s="34" customFormat="1" ht="24.95" customHeight="1" x14ac:dyDescent="0.25">
      <c r="B265" s="83">
        <v>232</v>
      </c>
      <c r="C265" s="31" t="s">
        <v>879</v>
      </c>
      <c r="D265" s="70" t="s">
        <v>138</v>
      </c>
      <c r="E265" s="23" t="s">
        <v>18</v>
      </c>
      <c r="F265" s="23" t="s">
        <v>393</v>
      </c>
      <c r="G265" s="25">
        <v>25000</v>
      </c>
      <c r="H265" s="55">
        <v>0</v>
      </c>
      <c r="I265" s="55">
        <v>25</v>
      </c>
      <c r="J265" s="55">
        <f t="shared" si="83"/>
        <v>717.5</v>
      </c>
      <c r="K265" s="55">
        <f t="shared" si="89"/>
        <v>1775</v>
      </c>
      <c r="L265" s="55">
        <f t="shared" si="92"/>
        <v>287.5</v>
      </c>
      <c r="M265" s="55">
        <f t="shared" si="84"/>
        <v>760</v>
      </c>
      <c r="N265" s="55">
        <f t="shared" si="90"/>
        <v>1772.5</v>
      </c>
      <c r="O265" s="55">
        <f t="shared" si="88"/>
        <v>5312.5</v>
      </c>
      <c r="P265" s="55">
        <v>2691</v>
      </c>
      <c r="Q265" s="55">
        <f t="shared" si="93"/>
        <v>4168.5</v>
      </c>
      <c r="R265" s="55">
        <f t="shared" si="70"/>
        <v>3835</v>
      </c>
      <c r="S265" s="89">
        <f t="shared" si="91"/>
        <v>20831.5</v>
      </c>
      <c r="T265" s="18"/>
      <c r="U265" s="110"/>
    </row>
    <row r="266" spans="2:21" s="34" customFormat="1" ht="24.95" customHeight="1" x14ac:dyDescent="0.25">
      <c r="B266" s="83">
        <v>233</v>
      </c>
      <c r="C266" s="31" t="s">
        <v>880</v>
      </c>
      <c r="D266" s="70" t="s">
        <v>138</v>
      </c>
      <c r="E266" s="23" t="s">
        <v>18</v>
      </c>
      <c r="F266" s="23" t="s">
        <v>394</v>
      </c>
      <c r="G266" s="25">
        <v>25000</v>
      </c>
      <c r="H266" s="55">
        <v>0</v>
      </c>
      <c r="I266" s="55">
        <v>25</v>
      </c>
      <c r="J266" s="55">
        <f t="shared" si="83"/>
        <v>717.5</v>
      </c>
      <c r="K266" s="55">
        <f t="shared" si="89"/>
        <v>1775</v>
      </c>
      <c r="L266" s="55">
        <f t="shared" si="92"/>
        <v>287.5</v>
      </c>
      <c r="M266" s="55">
        <f t="shared" si="84"/>
        <v>760</v>
      </c>
      <c r="N266" s="55">
        <f t="shared" si="90"/>
        <v>1772.5</v>
      </c>
      <c r="O266" s="55">
        <f t="shared" si="88"/>
        <v>5312.5</v>
      </c>
      <c r="P266" s="55">
        <v>11759.75</v>
      </c>
      <c r="Q266" s="55">
        <f t="shared" si="93"/>
        <v>13237.25</v>
      </c>
      <c r="R266" s="55">
        <f t="shared" si="70"/>
        <v>3835</v>
      </c>
      <c r="S266" s="89">
        <f t="shared" si="91"/>
        <v>11762.75</v>
      </c>
      <c r="T266" s="18"/>
      <c r="U266" s="110"/>
    </row>
    <row r="267" spans="2:21" s="34" customFormat="1" ht="24.95" customHeight="1" x14ac:dyDescent="0.25">
      <c r="B267" s="83">
        <v>234</v>
      </c>
      <c r="C267" s="31" t="s">
        <v>881</v>
      </c>
      <c r="D267" s="70" t="s">
        <v>138</v>
      </c>
      <c r="E267" s="23" t="s">
        <v>18</v>
      </c>
      <c r="F267" s="23" t="s">
        <v>393</v>
      </c>
      <c r="G267" s="25">
        <v>25000</v>
      </c>
      <c r="H267" s="55">
        <v>0</v>
      </c>
      <c r="I267" s="55">
        <v>25</v>
      </c>
      <c r="J267" s="55">
        <f t="shared" si="83"/>
        <v>717.5</v>
      </c>
      <c r="K267" s="55">
        <f t="shared" si="89"/>
        <v>1775</v>
      </c>
      <c r="L267" s="55">
        <f t="shared" si="92"/>
        <v>287.5</v>
      </c>
      <c r="M267" s="55">
        <f t="shared" si="84"/>
        <v>760</v>
      </c>
      <c r="N267" s="55">
        <f t="shared" si="90"/>
        <v>1772.5</v>
      </c>
      <c r="O267" s="55">
        <f t="shared" si="88"/>
        <v>5312.5</v>
      </c>
      <c r="P267" s="55">
        <v>11756.63</v>
      </c>
      <c r="Q267" s="55">
        <f t="shared" si="93"/>
        <v>13234.13</v>
      </c>
      <c r="R267" s="55">
        <f t="shared" si="70"/>
        <v>3835</v>
      </c>
      <c r="S267" s="89">
        <f t="shared" si="91"/>
        <v>11765.87</v>
      </c>
      <c r="T267" s="18"/>
      <c r="U267" s="110"/>
    </row>
    <row r="268" spans="2:21" s="34" customFormat="1" ht="24.95" customHeight="1" x14ac:dyDescent="0.25">
      <c r="B268" s="83">
        <v>235</v>
      </c>
      <c r="C268" s="31" t="s">
        <v>882</v>
      </c>
      <c r="D268" s="70" t="s">
        <v>138</v>
      </c>
      <c r="E268" s="23" t="s">
        <v>18</v>
      </c>
      <c r="F268" s="23" t="s">
        <v>394</v>
      </c>
      <c r="G268" s="25">
        <v>25000</v>
      </c>
      <c r="H268" s="55">
        <v>0</v>
      </c>
      <c r="I268" s="55">
        <v>25</v>
      </c>
      <c r="J268" s="55">
        <f t="shared" si="83"/>
        <v>717.5</v>
      </c>
      <c r="K268" s="55">
        <f t="shared" si="89"/>
        <v>1775</v>
      </c>
      <c r="L268" s="55">
        <f t="shared" si="92"/>
        <v>287.5</v>
      </c>
      <c r="M268" s="55">
        <f t="shared" si="84"/>
        <v>760</v>
      </c>
      <c r="N268" s="55">
        <f t="shared" si="90"/>
        <v>1772.5</v>
      </c>
      <c r="O268" s="55">
        <f t="shared" si="88"/>
        <v>5312.5</v>
      </c>
      <c r="P268" s="55">
        <v>10791</v>
      </c>
      <c r="Q268" s="55">
        <f t="shared" si="93"/>
        <v>12268.5</v>
      </c>
      <c r="R268" s="55">
        <f t="shared" si="70"/>
        <v>3835</v>
      </c>
      <c r="S268" s="89">
        <f t="shared" si="91"/>
        <v>12731.5</v>
      </c>
      <c r="T268" s="18"/>
      <c r="U268" s="110"/>
    </row>
    <row r="269" spans="2:21" s="34" customFormat="1" ht="24.95" customHeight="1" x14ac:dyDescent="0.25">
      <c r="B269" s="83">
        <v>236</v>
      </c>
      <c r="C269" s="31" t="s">
        <v>883</v>
      </c>
      <c r="D269" s="70" t="s">
        <v>138</v>
      </c>
      <c r="E269" s="23" t="s">
        <v>18</v>
      </c>
      <c r="F269" s="23" t="s">
        <v>393</v>
      </c>
      <c r="G269" s="25">
        <v>25000</v>
      </c>
      <c r="H269" s="55">
        <v>0</v>
      </c>
      <c r="I269" s="55">
        <v>25</v>
      </c>
      <c r="J269" s="55">
        <f t="shared" si="83"/>
        <v>717.5</v>
      </c>
      <c r="K269" s="55">
        <f t="shared" si="89"/>
        <v>1775</v>
      </c>
      <c r="L269" s="55">
        <f t="shared" si="92"/>
        <v>287.5</v>
      </c>
      <c r="M269" s="55">
        <f t="shared" si="84"/>
        <v>760</v>
      </c>
      <c r="N269" s="55">
        <f t="shared" si="90"/>
        <v>1772.5</v>
      </c>
      <c r="O269" s="55">
        <f t="shared" si="88"/>
        <v>5312.5</v>
      </c>
      <c r="P269" s="55">
        <v>5091</v>
      </c>
      <c r="Q269" s="55">
        <f t="shared" si="93"/>
        <v>6568.5</v>
      </c>
      <c r="R269" s="55">
        <f t="shared" si="70"/>
        <v>3835</v>
      </c>
      <c r="S269" s="89">
        <f t="shared" si="91"/>
        <v>18431.5</v>
      </c>
      <c r="T269" s="18"/>
      <c r="U269" s="110"/>
    </row>
    <row r="270" spans="2:21" s="34" customFormat="1" ht="24.95" customHeight="1" x14ac:dyDescent="0.25">
      <c r="B270" s="83">
        <v>237</v>
      </c>
      <c r="C270" s="31" t="s">
        <v>884</v>
      </c>
      <c r="D270" s="70" t="s">
        <v>138</v>
      </c>
      <c r="E270" s="23" t="s">
        <v>18</v>
      </c>
      <c r="F270" s="23" t="s">
        <v>393</v>
      </c>
      <c r="G270" s="25">
        <v>25000</v>
      </c>
      <c r="H270" s="55">
        <v>0</v>
      </c>
      <c r="I270" s="55">
        <v>25</v>
      </c>
      <c r="J270" s="55">
        <f t="shared" si="83"/>
        <v>717.5</v>
      </c>
      <c r="K270" s="55">
        <f t="shared" si="89"/>
        <v>1775</v>
      </c>
      <c r="L270" s="55">
        <f t="shared" si="92"/>
        <v>287.5</v>
      </c>
      <c r="M270" s="55">
        <f t="shared" si="84"/>
        <v>760</v>
      </c>
      <c r="N270" s="55">
        <f t="shared" si="90"/>
        <v>1772.5</v>
      </c>
      <c r="O270" s="55">
        <f t="shared" si="88"/>
        <v>5312.5</v>
      </c>
      <c r="P270" s="55">
        <v>3591</v>
      </c>
      <c r="Q270" s="55">
        <f t="shared" si="93"/>
        <v>5068.5</v>
      </c>
      <c r="R270" s="55">
        <f t="shared" si="70"/>
        <v>3835</v>
      </c>
      <c r="S270" s="89">
        <f t="shared" si="91"/>
        <v>19931.5</v>
      </c>
      <c r="T270" s="18"/>
      <c r="U270" s="110"/>
    </row>
    <row r="271" spans="2:21" s="34" customFormat="1" ht="24.95" customHeight="1" x14ac:dyDescent="0.25">
      <c r="B271" s="83">
        <v>238</v>
      </c>
      <c r="C271" s="31" t="s">
        <v>885</v>
      </c>
      <c r="D271" s="70" t="s">
        <v>138</v>
      </c>
      <c r="E271" s="23" t="s">
        <v>18</v>
      </c>
      <c r="F271" s="23" t="s">
        <v>394</v>
      </c>
      <c r="G271" s="25">
        <v>25000</v>
      </c>
      <c r="H271" s="55">
        <v>0</v>
      </c>
      <c r="I271" s="55">
        <v>25</v>
      </c>
      <c r="J271" s="55">
        <f t="shared" si="83"/>
        <v>717.5</v>
      </c>
      <c r="K271" s="55">
        <f t="shared" si="89"/>
        <v>1775</v>
      </c>
      <c r="L271" s="55">
        <f t="shared" si="92"/>
        <v>287.5</v>
      </c>
      <c r="M271" s="55">
        <f t="shared" si="84"/>
        <v>760</v>
      </c>
      <c r="N271" s="55">
        <f t="shared" si="90"/>
        <v>1772.5</v>
      </c>
      <c r="O271" s="55">
        <f t="shared" si="88"/>
        <v>5312.5</v>
      </c>
      <c r="P271" s="55">
        <v>25</v>
      </c>
      <c r="Q271" s="55">
        <f t="shared" si="93"/>
        <v>1502.5</v>
      </c>
      <c r="R271" s="55">
        <f t="shared" si="70"/>
        <v>3835</v>
      </c>
      <c r="S271" s="89">
        <f t="shared" si="91"/>
        <v>23497.5</v>
      </c>
      <c r="T271" s="18"/>
      <c r="U271" s="110"/>
    </row>
    <row r="272" spans="2:21" s="34" customFormat="1" ht="24.95" customHeight="1" x14ac:dyDescent="0.25">
      <c r="B272" s="83">
        <v>239</v>
      </c>
      <c r="C272" s="31" t="s">
        <v>886</v>
      </c>
      <c r="D272" s="70" t="s">
        <v>138</v>
      </c>
      <c r="E272" s="23" t="s">
        <v>18</v>
      </c>
      <c r="F272" s="23" t="s">
        <v>394</v>
      </c>
      <c r="G272" s="25">
        <v>25000</v>
      </c>
      <c r="H272" s="55">
        <v>0</v>
      </c>
      <c r="I272" s="55">
        <v>25</v>
      </c>
      <c r="J272" s="55">
        <f t="shared" si="83"/>
        <v>717.5</v>
      </c>
      <c r="K272" s="55">
        <f t="shared" si="89"/>
        <v>1775</v>
      </c>
      <c r="L272" s="55">
        <f t="shared" si="92"/>
        <v>287.5</v>
      </c>
      <c r="M272" s="55">
        <f t="shared" si="84"/>
        <v>760</v>
      </c>
      <c r="N272" s="55">
        <f t="shared" si="90"/>
        <v>1772.5</v>
      </c>
      <c r="O272" s="55">
        <f t="shared" si="88"/>
        <v>5312.5</v>
      </c>
      <c r="P272" s="55">
        <v>25</v>
      </c>
      <c r="Q272" s="55">
        <f t="shared" si="93"/>
        <v>1502.5</v>
      </c>
      <c r="R272" s="55">
        <f t="shared" si="70"/>
        <v>3835</v>
      </c>
      <c r="S272" s="89">
        <f t="shared" si="91"/>
        <v>23497.5</v>
      </c>
      <c r="T272" s="18"/>
      <c r="U272" s="110"/>
    </row>
    <row r="273" spans="2:21" s="34" customFormat="1" ht="24.95" customHeight="1" x14ac:dyDescent="0.25">
      <c r="B273" s="83">
        <v>240</v>
      </c>
      <c r="C273" s="31" t="s">
        <v>887</v>
      </c>
      <c r="D273" s="70" t="s">
        <v>138</v>
      </c>
      <c r="E273" s="23" t="s">
        <v>18</v>
      </c>
      <c r="F273" s="23" t="s">
        <v>393</v>
      </c>
      <c r="G273" s="25">
        <v>25000</v>
      </c>
      <c r="H273" s="55">
        <v>0</v>
      </c>
      <c r="I273" s="55">
        <v>25</v>
      </c>
      <c r="J273" s="55">
        <f t="shared" si="83"/>
        <v>717.5</v>
      </c>
      <c r="K273" s="55">
        <f t="shared" si="89"/>
        <v>1775</v>
      </c>
      <c r="L273" s="55">
        <f t="shared" si="92"/>
        <v>287.5</v>
      </c>
      <c r="M273" s="55">
        <f t="shared" si="84"/>
        <v>760</v>
      </c>
      <c r="N273" s="55">
        <f t="shared" si="90"/>
        <v>1772.5</v>
      </c>
      <c r="O273" s="55">
        <f t="shared" si="88"/>
        <v>5312.5</v>
      </c>
      <c r="P273" s="55">
        <v>25</v>
      </c>
      <c r="Q273" s="55">
        <f t="shared" si="93"/>
        <v>1502.5</v>
      </c>
      <c r="R273" s="55">
        <f t="shared" si="70"/>
        <v>3835</v>
      </c>
      <c r="S273" s="89">
        <f t="shared" si="91"/>
        <v>23497.5</v>
      </c>
      <c r="T273" s="18"/>
      <c r="U273" s="110"/>
    </row>
    <row r="274" spans="2:21" s="34" customFormat="1" ht="24.95" customHeight="1" x14ac:dyDescent="0.25">
      <c r="B274" s="83">
        <v>241</v>
      </c>
      <c r="C274" s="31" t="s">
        <v>888</v>
      </c>
      <c r="D274" s="70" t="s">
        <v>138</v>
      </c>
      <c r="E274" s="23" t="s">
        <v>18</v>
      </c>
      <c r="F274" s="23" t="s">
        <v>393</v>
      </c>
      <c r="G274" s="25">
        <v>25000</v>
      </c>
      <c r="H274" s="55">
        <v>0</v>
      </c>
      <c r="I274" s="55">
        <v>25</v>
      </c>
      <c r="J274" s="55">
        <f t="shared" si="83"/>
        <v>717.5</v>
      </c>
      <c r="K274" s="55">
        <f t="shared" si="89"/>
        <v>1775</v>
      </c>
      <c r="L274" s="55">
        <f t="shared" si="92"/>
        <v>287.5</v>
      </c>
      <c r="M274" s="55">
        <f t="shared" si="84"/>
        <v>760</v>
      </c>
      <c r="N274" s="55">
        <f t="shared" si="90"/>
        <v>1772.5</v>
      </c>
      <c r="O274" s="55">
        <f t="shared" si="88"/>
        <v>5312.5</v>
      </c>
      <c r="P274" s="55">
        <v>10091</v>
      </c>
      <c r="Q274" s="55">
        <f t="shared" si="93"/>
        <v>11568.5</v>
      </c>
      <c r="R274" s="55">
        <f t="shared" si="70"/>
        <v>3835</v>
      </c>
      <c r="S274" s="89">
        <f t="shared" si="91"/>
        <v>13431.5</v>
      </c>
      <c r="T274" s="18"/>
      <c r="U274" s="110"/>
    </row>
    <row r="275" spans="2:21" s="34" customFormat="1" ht="24.95" customHeight="1" x14ac:dyDescent="0.25">
      <c r="B275" s="83">
        <v>242</v>
      </c>
      <c r="C275" s="31" t="s">
        <v>889</v>
      </c>
      <c r="D275" s="70" t="s">
        <v>118</v>
      </c>
      <c r="E275" s="23" t="s">
        <v>18</v>
      </c>
      <c r="F275" s="23" t="s">
        <v>393</v>
      </c>
      <c r="G275" s="25">
        <v>30000</v>
      </c>
      <c r="H275" s="55">
        <v>0</v>
      </c>
      <c r="I275" s="55">
        <v>25</v>
      </c>
      <c r="J275" s="55">
        <f t="shared" si="83"/>
        <v>861</v>
      </c>
      <c r="K275" s="55">
        <f t="shared" si="89"/>
        <v>2130</v>
      </c>
      <c r="L275" s="55">
        <f t="shared" si="92"/>
        <v>345</v>
      </c>
      <c r="M275" s="55">
        <f t="shared" si="84"/>
        <v>912</v>
      </c>
      <c r="N275" s="55">
        <f t="shared" si="90"/>
        <v>2127</v>
      </c>
      <c r="O275" s="55">
        <f t="shared" si="88"/>
        <v>6375</v>
      </c>
      <c r="P275" s="55">
        <v>25</v>
      </c>
      <c r="Q275" s="55">
        <f t="shared" si="93"/>
        <v>1798</v>
      </c>
      <c r="R275" s="55">
        <f t="shared" si="70"/>
        <v>4602</v>
      </c>
      <c r="S275" s="89">
        <f t="shared" si="91"/>
        <v>28202</v>
      </c>
      <c r="T275" s="18"/>
      <c r="U275" s="110"/>
    </row>
    <row r="276" spans="2:21" s="34" customFormat="1" ht="24.95" customHeight="1" x14ac:dyDescent="0.25">
      <c r="B276" s="83">
        <v>243</v>
      </c>
      <c r="C276" s="31" t="s">
        <v>890</v>
      </c>
      <c r="D276" s="70" t="s">
        <v>138</v>
      </c>
      <c r="E276" s="23" t="s">
        <v>18</v>
      </c>
      <c r="F276" s="23" t="s">
        <v>393</v>
      </c>
      <c r="G276" s="25">
        <v>25000</v>
      </c>
      <c r="H276" s="55">
        <v>0</v>
      </c>
      <c r="I276" s="55">
        <v>25</v>
      </c>
      <c r="J276" s="55">
        <f t="shared" si="83"/>
        <v>717.5</v>
      </c>
      <c r="K276" s="55">
        <f t="shared" si="89"/>
        <v>1775</v>
      </c>
      <c r="L276" s="55">
        <f t="shared" si="92"/>
        <v>287.5</v>
      </c>
      <c r="M276" s="55">
        <f t="shared" si="84"/>
        <v>760</v>
      </c>
      <c r="N276" s="55">
        <f t="shared" si="90"/>
        <v>1772.5</v>
      </c>
      <c r="O276" s="55">
        <f t="shared" si="88"/>
        <v>5312.5</v>
      </c>
      <c r="P276" s="55">
        <v>25</v>
      </c>
      <c r="Q276" s="55">
        <f t="shared" si="93"/>
        <v>1502.5</v>
      </c>
      <c r="R276" s="55">
        <f t="shared" si="70"/>
        <v>3835</v>
      </c>
      <c r="S276" s="89">
        <f t="shared" si="91"/>
        <v>23497.5</v>
      </c>
      <c r="T276" s="18"/>
      <c r="U276" s="110"/>
    </row>
    <row r="277" spans="2:21" s="34" customFormat="1" ht="24.95" customHeight="1" x14ac:dyDescent="0.25">
      <c r="B277" s="83">
        <v>244</v>
      </c>
      <c r="C277" s="31" t="s">
        <v>891</v>
      </c>
      <c r="D277" s="70" t="s">
        <v>138</v>
      </c>
      <c r="E277" s="23" t="s">
        <v>18</v>
      </c>
      <c r="F277" s="23" t="s">
        <v>394</v>
      </c>
      <c r="G277" s="25">
        <v>25000</v>
      </c>
      <c r="H277" s="55">
        <v>0</v>
      </c>
      <c r="I277" s="55">
        <v>25</v>
      </c>
      <c r="J277" s="55">
        <f t="shared" si="83"/>
        <v>717.5</v>
      </c>
      <c r="K277" s="55">
        <f t="shared" si="89"/>
        <v>1775</v>
      </c>
      <c r="L277" s="55">
        <f t="shared" si="92"/>
        <v>287.5</v>
      </c>
      <c r="M277" s="55">
        <f t="shared" si="84"/>
        <v>760</v>
      </c>
      <c r="N277" s="55">
        <f t="shared" si="90"/>
        <v>1772.5</v>
      </c>
      <c r="O277" s="55">
        <f t="shared" si="88"/>
        <v>5312.5</v>
      </c>
      <c r="P277" s="55">
        <v>25</v>
      </c>
      <c r="Q277" s="55">
        <f t="shared" si="93"/>
        <v>1502.5</v>
      </c>
      <c r="R277" s="55">
        <f t="shared" si="70"/>
        <v>3835</v>
      </c>
      <c r="S277" s="89">
        <f t="shared" si="91"/>
        <v>23497.5</v>
      </c>
      <c r="T277" s="18"/>
      <c r="U277" s="110"/>
    </row>
    <row r="278" spans="2:21" s="34" customFormat="1" ht="24.95" customHeight="1" x14ac:dyDescent="0.25">
      <c r="B278" s="83">
        <v>245</v>
      </c>
      <c r="C278" s="31" t="s">
        <v>892</v>
      </c>
      <c r="D278" s="70" t="s">
        <v>138</v>
      </c>
      <c r="E278" s="23" t="s">
        <v>18</v>
      </c>
      <c r="F278" s="23" t="s">
        <v>394</v>
      </c>
      <c r="G278" s="25">
        <v>25000</v>
      </c>
      <c r="H278" s="55">
        <v>0</v>
      </c>
      <c r="I278" s="55">
        <v>25</v>
      </c>
      <c r="J278" s="55">
        <f t="shared" si="83"/>
        <v>717.5</v>
      </c>
      <c r="K278" s="55">
        <f t="shared" si="89"/>
        <v>1775</v>
      </c>
      <c r="L278" s="55">
        <f t="shared" si="92"/>
        <v>287.5</v>
      </c>
      <c r="M278" s="55">
        <f t="shared" si="84"/>
        <v>760</v>
      </c>
      <c r="N278" s="55">
        <f t="shared" si="90"/>
        <v>1772.5</v>
      </c>
      <c r="O278" s="55">
        <f t="shared" si="88"/>
        <v>5312.5</v>
      </c>
      <c r="P278" s="55">
        <v>3691</v>
      </c>
      <c r="Q278" s="55">
        <f t="shared" si="93"/>
        <v>5168.5</v>
      </c>
      <c r="R278" s="55">
        <f t="shared" si="70"/>
        <v>3835</v>
      </c>
      <c r="S278" s="89">
        <f t="shared" si="91"/>
        <v>19831.5</v>
      </c>
      <c r="T278" s="18"/>
      <c r="U278" s="110"/>
    </row>
    <row r="279" spans="2:21" s="34" customFormat="1" ht="24.95" customHeight="1" x14ac:dyDescent="0.25">
      <c r="B279" s="83">
        <v>246</v>
      </c>
      <c r="C279" s="31" t="s">
        <v>893</v>
      </c>
      <c r="D279" s="70" t="s">
        <v>138</v>
      </c>
      <c r="E279" s="23" t="s">
        <v>18</v>
      </c>
      <c r="F279" s="23" t="s">
        <v>394</v>
      </c>
      <c r="G279" s="25">
        <v>25000</v>
      </c>
      <c r="H279" s="55">
        <v>0</v>
      </c>
      <c r="I279" s="55">
        <v>25</v>
      </c>
      <c r="J279" s="55">
        <f t="shared" si="83"/>
        <v>717.5</v>
      </c>
      <c r="K279" s="55">
        <f t="shared" si="89"/>
        <v>1775</v>
      </c>
      <c r="L279" s="55">
        <f t="shared" si="92"/>
        <v>287.5</v>
      </c>
      <c r="M279" s="55">
        <f t="shared" si="84"/>
        <v>760</v>
      </c>
      <c r="N279" s="55">
        <f t="shared" si="90"/>
        <v>1772.5</v>
      </c>
      <c r="O279" s="55">
        <f t="shared" si="88"/>
        <v>5312.5</v>
      </c>
      <c r="P279" s="55">
        <v>25</v>
      </c>
      <c r="Q279" s="55">
        <f t="shared" si="93"/>
        <v>1502.5</v>
      </c>
      <c r="R279" s="55">
        <f t="shared" si="70"/>
        <v>3835</v>
      </c>
      <c r="S279" s="89">
        <f t="shared" si="91"/>
        <v>23497.5</v>
      </c>
      <c r="T279" s="18"/>
      <c r="U279" s="110"/>
    </row>
    <row r="280" spans="2:21" s="34" customFormat="1" ht="24.95" customHeight="1" x14ac:dyDescent="0.25">
      <c r="B280" s="83">
        <v>247</v>
      </c>
      <c r="C280" s="31" t="s">
        <v>894</v>
      </c>
      <c r="D280" s="70" t="s">
        <v>138</v>
      </c>
      <c r="E280" s="23" t="s">
        <v>18</v>
      </c>
      <c r="F280" s="23" t="s">
        <v>394</v>
      </c>
      <c r="G280" s="25">
        <v>25000</v>
      </c>
      <c r="H280" s="55">
        <v>0</v>
      </c>
      <c r="I280" s="55">
        <v>25</v>
      </c>
      <c r="J280" s="55">
        <f t="shared" si="83"/>
        <v>717.5</v>
      </c>
      <c r="K280" s="55">
        <f t="shared" si="89"/>
        <v>1775</v>
      </c>
      <c r="L280" s="55">
        <f t="shared" si="92"/>
        <v>287.5</v>
      </c>
      <c r="M280" s="55">
        <f t="shared" si="84"/>
        <v>760</v>
      </c>
      <c r="N280" s="55">
        <f t="shared" si="90"/>
        <v>1772.5</v>
      </c>
      <c r="O280" s="55">
        <f t="shared" si="88"/>
        <v>5312.5</v>
      </c>
      <c r="P280" s="55">
        <v>2591</v>
      </c>
      <c r="Q280" s="55">
        <f t="shared" si="93"/>
        <v>4068.5</v>
      </c>
      <c r="R280" s="55">
        <f t="shared" si="70"/>
        <v>3835</v>
      </c>
      <c r="S280" s="89">
        <f t="shared" si="91"/>
        <v>20931.5</v>
      </c>
      <c r="T280" s="18"/>
      <c r="U280" s="110"/>
    </row>
    <row r="281" spans="2:21" s="34" customFormat="1" ht="24.95" customHeight="1" x14ac:dyDescent="0.25">
      <c r="B281" s="83">
        <v>248</v>
      </c>
      <c r="C281" s="31" t="s">
        <v>895</v>
      </c>
      <c r="D281" s="70" t="s">
        <v>138</v>
      </c>
      <c r="E281" s="23" t="s">
        <v>18</v>
      </c>
      <c r="F281" s="23" t="s">
        <v>394</v>
      </c>
      <c r="G281" s="25">
        <v>25000</v>
      </c>
      <c r="H281" s="55">
        <v>0</v>
      </c>
      <c r="I281" s="55">
        <v>25</v>
      </c>
      <c r="J281" s="55">
        <f t="shared" si="83"/>
        <v>717.5</v>
      </c>
      <c r="K281" s="55">
        <f t="shared" si="89"/>
        <v>1775</v>
      </c>
      <c r="L281" s="55">
        <f t="shared" si="92"/>
        <v>287.5</v>
      </c>
      <c r="M281" s="55">
        <f t="shared" si="84"/>
        <v>760</v>
      </c>
      <c r="N281" s="55">
        <f t="shared" si="90"/>
        <v>1772.5</v>
      </c>
      <c r="O281" s="55">
        <f t="shared" si="88"/>
        <v>5312.5</v>
      </c>
      <c r="P281" s="55">
        <v>5091</v>
      </c>
      <c r="Q281" s="55">
        <f t="shared" si="93"/>
        <v>6568.5</v>
      </c>
      <c r="R281" s="55">
        <f t="shared" si="70"/>
        <v>3835</v>
      </c>
      <c r="S281" s="89">
        <f t="shared" si="91"/>
        <v>18431.5</v>
      </c>
      <c r="T281" s="18"/>
      <c r="U281" s="110"/>
    </row>
    <row r="282" spans="2:21" s="34" customFormat="1" ht="24.95" customHeight="1" x14ac:dyDescent="0.25">
      <c r="B282" s="83">
        <v>249</v>
      </c>
      <c r="C282" s="31" t="s">
        <v>896</v>
      </c>
      <c r="D282" s="70" t="s">
        <v>138</v>
      </c>
      <c r="E282" s="23" t="s">
        <v>18</v>
      </c>
      <c r="F282" s="23" t="s">
        <v>394</v>
      </c>
      <c r="G282" s="25">
        <v>25000</v>
      </c>
      <c r="H282" s="55">
        <v>0</v>
      </c>
      <c r="I282" s="55">
        <v>25</v>
      </c>
      <c r="J282" s="55">
        <f t="shared" si="83"/>
        <v>717.5</v>
      </c>
      <c r="K282" s="55">
        <f t="shared" si="89"/>
        <v>1775</v>
      </c>
      <c r="L282" s="55">
        <f t="shared" si="92"/>
        <v>287.5</v>
      </c>
      <c r="M282" s="55">
        <f t="shared" si="84"/>
        <v>760</v>
      </c>
      <c r="N282" s="55">
        <f t="shared" si="90"/>
        <v>1772.5</v>
      </c>
      <c r="O282" s="55">
        <f t="shared" si="88"/>
        <v>5312.5</v>
      </c>
      <c r="P282" s="55">
        <v>3091</v>
      </c>
      <c r="Q282" s="55">
        <f t="shared" si="93"/>
        <v>4568.5</v>
      </c>
      <c r="R282" s="55">
        <f t="shared" si="70"/>
        <v>3835</v>
      </c>
      <c r="S282" s="89">
        <f t="shared" si="91"/>
        <v>20431.5</v>
      </c>
      <c r="T282" s="18"/>
      <c r="U282" s="110"/>
    </row>
    <row r="283" spans="2:21" s="34" customFormat="1" ht="24.95" customHeight="1" x14ac:dyDescent="0.25">
      <c r="B283" s="83">
        <v>250</v>
      </c>
      <c r="C283" s="31" t="s">
        <v>897</v>
      </c>
      <c r="D283" s="70" t="s">
        <v>138</v>
      </c>
      <c r="E283" s="23" t="s">
        <v>18</v>
      </c>
      <c r="F283" s="23" t="s">
        <v>394</v>
      </c>
      <c r="G283" s="25">
        <v>25000</v>
      </c>
      <c r="H283" s="55">
        <v>0</v>
      </c>
      <c r="I283" s="55">
        <v>25</v>
      </c>
      <c r="J283" s="55">
        <f t="shared" si="83"/>
        <v>717.5</v>
      </c>
      <c r="K283" s="55">
        <f t="shared" si="89"/>
        <v>1775</v>
      </c>
      <c r="L283" s="55">
        <f t="shared" si="92"/>
        <v>287.5</v>
      </c>
      <c r="M283" s="55">
        <f t="shared" si="84"/>
        <v>760</v>
      </c>
      <c r="N283" s="55">
        <f t="shared" si="90"/>
        <v>1772.5</v>
      </c>
      <c r="O283" s="55">
        <f t="shared" si="88"/>
        <v>5312.5</v>
      </c>
      <c r="P283" s="55">
        <v>5091</v>
      </c>
      <c r="Q283" s="55">
        <f t="shared" si="93"/>
        <v>6568.5</v>
      </c>
      <c r="R283" s="55">
        <f t="shared" si="70"/>
        <v>3835</v>
      </c>
      <c r="S283" s="89">
        <f t="shared" si="91"/>
        <v>18431.5</v>
      </c>
      <c r="T283" s="18"/>
      <c r="U283" s="110"/>
    </row>
    <row r="284" spans="2:21" s="34" customFormat="1" ht="24.95" customHeight="1" x14ac:dyDescent="0.25">
      <c r="B284" s="83">
        <v>251</v>
      </c>
      <c r="C284" s="31" t="s">
        <v>898</v>
      </c>
      <c r="D284" s="70" t="s">
        <v>138</v>
      </c>
      <c r="E284" s="23" t="s">
        <v>18</v>
      </c>
      <c r="F284" s="23" t="s">
        <v>394</v>
      </c>
      <c r="G284" s="25">
        <v>25000</v>
      </c>
      <c r="H284" s="55">
        <v>0</v>
      </c>
      <c r="I284" s="55">
        <v>25</v>
      </c>
      <c r="J284" s="55">
        <f t="shared" si="83"/>
        <v>717.5</v>
      </c>
      <c r="K284" s="55">
        <f t="shared" si="89"/>
        <v>1775</v>
      </c>
      <c r="L284" s="55">
        <f t="shared" si="92"/>
        <v>287.5</v>
      </c>
      <c r="M284" s="55">
        <f t="shared" si="84"/>
        <v>760</v>
      </c>
      <c r="N284" s="55">
        <f t="shared" si="90"/>
        <v>1772.5</v>
      </c>
      <c r="O284" s="55">
        <f t="shared" si="88"/>
        <v>5312.5</v>
      </c>
      <c r="P284" s="55">
        <v>25</v>
      </c>
      <c r="Q284" s="55">
        <f t="shared" si="93"/>
        <v>1502.5</v>
      </c>
      <c r="R284" s="55">
        <f t="shared" ref="R284:R333" si="94">K284+L284+N284</f>
        <v>3835</v>
      </c>
      <c r="S284" s="89">
        <f t="shared" si="91"/>
        <v>23497.5</v>
      </c>
      <c r="T284" s="18"/>
      <c r="U284" s="110"/>
    </row>
    <row r="285" spans="2:21" s="34" customFormat="1" ht="24.95" customHeight="1" x14ac:dyDescent="0.25">
      <c r="B285" s="83">
        <v>252</v>
      </c>
      <c r="C285" s="31" t="s">
        <v>899</v>
      </c>
      <c r="D285" s="70" t="s">
        <v>138</v>
      </c>
      <c r="E285" s="23" t="s">
        <v>18</v>
      </c>
      <c r="F285" s="23" t="s">
        <v>394</v>
      </c>
      <c r="G285" s="25">
        <v>25000</v>
      </c>
      <c r="H285" s="55">
        <v>0</v>
      </c>
      <c r="I285" s="55">
        <v>25</v>
      </c>
      <c r="J285" s="55">
        <f t="shared" si="83"/>
        <v>717.5</v>
      </c>
      <c r="K285" s="55">
        <f t="shared" si="89"/>
        <v>1775</v>
      </c>
      <c r="L285" s="55">
        <f t="shared" si="92"/>
        <v>287.5</v>
      </c>
      <c r="M285" s="55">
        <f t="shared" si="84"/>
        <v>760</v>
      </c>
      <c r="N285" s="55">
        <f t="shared" si="90"/>
        <v>1772.5</v>
      </c>
      <c r="O285" s="55">
        <f t="shared" si="88"/>
        <v>5312.5</v>
      </c>
      <c r="P285" s="55">
        <v>4091</v>
      </c>
      <c r="Q285" s="55">
        <f t="shared" si="93"/>
        <v>5568.5</v>
      </c>
      <c r="R285" s="55">
        <f t="shared" si="94"/>
        <v>3835</v>
      </c>
      <c r="S285" s="89">
        <f t="shared" si="91"/>
        <v>19431.5</v>
      </c>
      <c r="T285" s="18"/>
      <c r="U285" s="110"/>
    </row>
    <row r="286" spans="2:21" s="34" customFormat="1" ht="24.95" customHeight="1" x14ac:dyDescent="0.25">
      <c r="B286" s="83">
        <v>253</v>
      </c>
      <c r="C286" s="31" t="s">
        <v>900</v>
      </c>
      <c r="D286" s="70" t="s">
        <v>138</v>
      </c>
      <c r="E286" s="23" t="s">
        <v>18</v>
      </c>
      <c r="F286" s="23" t="s">
        <v>394</v>
      </c>
      <c r="G286" s="25">
        <v>25000</v>
      </c>
      <c r="H286" s="55">
        <v>0</v>
      </c>
      <c r="I286" s="55">
        <v>25</v>
      </c>
      <c r="J286" s="55">
        <f t="shared" si="83"/>
        <v>717.5</v>
      </c>
      <c r="K286" s="55">
        <f t="shared" si="89"/>
        <v>1775</v>
      </c>
      <c r="L286" s="55">
        <f t="shared" si="92"/>
        <v>287.5</v>
      </c>
      <c r="M286" s="55">
        <f t="shared" si="84"/>
        <v>760</v>
      </c>
      <c r="N286" s="55">
        <f t="shared" si="90"/>
        <v>1772.5</v>
      </c>
      <c r="O286" s="55">
        <f t="shared" si="88"/>
        <v>5312.5</v>
      </c>
      <c r="P286" s="55">
        <v>11091</v>
      </c>
      <c r="Q286" s="55">
        <f t="shared" si="93"/>
        <v>12568.5</v>
      </c>
      <c r="R286" s="55">
        <f t="shared" si="94"/>
        <v>3835</v>
      </c>
      <c r="S286" s="89">
        <f t="shared" si="91"/>
        <v>12431.5</v>
      </c>
      <c r="T286" s="18"/>
      <c r="U286" s="110"/>
    </row>
    <row r="287" spans="2:21" s="34" customFormat="1" ht="24.95" customHeight="1" x14ac:dyDescent="0.25">
      <c r="B287" s="83">
        <v>254</v>
      </c>
      <c r="C287" s="31" t="s">
        <v>901</v>
      </c>
      <c r="D287" s="24" t="s">
        <v>138</v>
      </c>
      <c r="E287" s="23" t="s">
        <v>18</v>
      </c>
      <c r="F287" s="23" t="s">
        <v>393</v>
      </c>
      <c r="G287" s="25">
        <v>25000</v>
      </c>
      <c r="H287" s="55">
        <v>0</v>
      </c>
      <c r="I287" s="55">
        <v>25</v>
      </c>
      <c r="J287" s="55">
        <f t="shared" si="83"/>
        <v>717.5</v>
      </c>
      <c r="K287" s="55">
        <f t="shared" si="89"/>
        <v>1775</v>
      </c>
      <c r="L287" s="55">
        <f t="shared" si="92"/>
        <v>287.5</v>
      </c>
      <c r="M287" s="55">
        <f t="shared" si="84"/>
        <v>760</v>
      </c>
      <c r="N287" s="55">
        <f t="shared" si="90"/>
        <v>1772.5</v>
      </c>
      <c r="O287" s="55">
        <f t="shared" si="88"/>
        <v>5312.5</v>
      </c>
      <c r="P287" s="55">
        <v>11819.13</v>
      </c>
      <c r="Q287" s="55">
        <f t="shared" si="93"/>
        <v>13296.63</v>
      </c>
      <c r="R287" s="55">
        <f t="shared" si="94"/>
        <v>3835</v>
      </c>
      <c r="S287" s="89">
        <f t="shared" si="91"/>
        <v>11703.37</v>
      </c>
      <c r="T287" s="18"/>
      <c r="U287" s="110"/>
    </row>
    <row r="288" spans="2:21" s="34" customFormat="1" ht="24.95" customHeight="1" x14ac:dyDescent="0.25">
      <c r="B288" s="83">
        <v>255</v>
      </c>
      <c r="C288" s="31" t="s">
        <v>902</v>
      </c>
      <c r="D288" s="24" t="s">
        <v>138</v>
      </c>
      <c r="E288" s="23" t="s">
        <v>18</v>
      </c>
      <c r="F288" s="23" t="s">
        <v>393</v>
      </c>
      <c r="G288" s="25">
        <v>25000</v>
      </c>
      <c r="H288" s="55">
        <v>0</v>
      </c>
      <c r="I288" s="55">
        <v>25</v>
      </c>
      <c r="J288" s="55">
        <f t="shared" ref="J288:J319" si="95">G288*2.87%</f>
        <v>717.5</v>
      </c>
      <c r="K288" s="55">
        <f t="shared" si="89"/>
        <v>1775</v>
      </c>
      <c r="L288" s="55">
        <f t="shared" si="92"/>
        <v>287.5</v>
      </c>
      <c r="M288" s="55">
        <f t="shared" ref="M288:M319" si="96">G288*3.04%</f>
        <v>760</v>
      </c>
      <c r="N288" s="55">
        <f t="shared" si="90"/>
        <v>1772.5</v>
      </c>
      <c r="O288" s="55">
        <f t="shared" si="88"/>
        <v>5312.5</v>
      </c>
      <c r="P288" s="55">
        <v>3591</v>
      </c>
      <c r="Q288" s="55">
        <f t="shared" si="93"/>
        <v>5068.5</v>
      </c>
      <c r="R288" s="55">
        <f t="shared" si="94"/>
        <v>3835</v>
      </c>
      <c r="S288" s="89">
        <f t="shared" si="91"/>
        <v>19931.5</v>
      </c>
      <c r="T288" s="18"/>
      <c r="U288" s="110"/>
    </row>
    <row r="289" spans="2:21" s="34" customFormat="1" ht="24.95" customHeight="1" x14ac:dyDescent="0.25">
      <c r="B289" s="83">
        <v>256</v>
      </c>
      <c r="C289" s="31" t="s">
        <v>903</v>
      </c>
      <c r="D289" s="24" t="s">
        <v>138</v>
      </c>
      <c r="E289" s="23" t="s">
        <v>18</v>
      </c>
      <c r="F289" s="23" t="s">
        <v>393</v>
      </c>
      <c r="G289" s="25">
        <v>25000</v>
      </c>
      <c r="H289" s="55">
        <v>0</v>
      </c>
      <c r="I289" s="55">
        <v>25</v>
      </c>
      <c r="J289" s="55">
        <f t="shared" si="95"/>
        <v>717.5</v>
      </c>
      <c r="K289" s="55">
        <f t="shared" si="89"/>
        <v>1775</v>
      </c>
      <c r="L289" s="55">
        <f t="shared" si="92"/>
        <v>287.5</v>
      </c>
      <c r="M289" s="55">
        <f t="shared" si="96"/>
        <v>760</v>
      </c>
      <c r="N289" s="55">
        <f t="shared" si="90"/>
        <v>1772.5</v>
      </c>
      <c r="O289" s="55">
        <f t="shared" si="88"/>
        <v>5312.5</v>
      </c>
      <c r="P289" s="55">
        <v>3691</v>
      </c>
      <c r="Q289" s="55">
        <f t="shared" si="93"/>
        <v>5168.5</v>
      </c>
      <c r="R289" s="55">
        <f t="shared" si="94"/>
        <v>3835</v>
      </c>
      <c r="S289" s="89">
        <f t="shared" si="91"/>
        <v>19831.5</v>
      </c>
      <c r="T289" s="18"/>
      <c r="U289" s="110"/>
    </row>
    <row r="290" spans="2:21" s="34" customFormat="1" ht="24.95" customHeight="1" x14ac:dyDescent="0.25">
      <c r="B290" s="83">
        <v>257</v>
      </c>
      <c r="C290" s="31" t="s">
        <v>905</v>
      </c>
      <c r="D290" s="24" t="s">
        <v>138</v>
      </c>
      <c r="E290" s="23" t="s">
        <v>18</v>
      </c>
      <c r="F290" s="23" t="s">
        <v>393</v>
      </c>
      <c r="G290" s="25">
        <v>25000</v>
      </c>
      <c r="H290" s="55">
        <v>0</v>
      </c>
      <c r="I290" s="55">
        <v>25</v>
      </c>
      <c r="J290" s="55">
        <f t="shared" si="95"/>
        <v>717.5</v>
      </c>
      <c r="K290" s="55">
        <f t="shared" si="89"/>
        <v>1775</v>
      </c>
      <c r="L290" s="55">
        <f t="shared" si="92"/>
        <v>287.5</v>
      </c>
      <c r="M290" s="55">
        <f t="shared" si="96"/>
        <v>760</v>
      </c>
      <c r="N290" s="55">
        <f t="shared" si="90"/>
        <v>1772.5</v>
      </c>
      <c r="O290" s="55">
        <f t="shared" si="88"/>
        <v>5312.5</v>
      </c>
      <c r="P290" s="55">
        <v>7091</v>
      </c>
      <c r="Q290" s="55">
        <f t="shared" si="93"/>
        <v>8568.5</v>
      </c>
      <c r="R290" s="55">
        <f t="shared" si="94"/>
        <v>3835</v>
      </c>
      <c r="S290" s="89">
        <f t="shared" si="91"/>
        <v>16431.5</v>
      </c>
      <c r="T290" s="18"/>
      <c r="U290" s="110"/>
    </row>
    <row r="291" spans="2:21" s="34" customFormat="1" ht="24.95" customHeight="1" x14ac:dyDescent="0.25">
      <c r="B291" s="83">
        <v>258</v>
      </c>
      <c r="C291" s="31" t="s">
        <v>906</v>
      </c>
      <c r="D291" s="24" t="s">
        <v>138</v>
      </c>
      <c r="E291" s="23" t="s">
        <v>18</v>
      </c>
      <c r="F291" s="23" t="s">
        <v>393</v>
      </c>
      <c r="G291" s="25">
        <v>25000</v>
      </c>
      <c r="H291" s="55">
        <v>0</v>
      </c>
      <c r="I291" s="55">
        <v>25</v>
      </c>
      <c r="J291" s="55">
        <f t="shared" si="95"/>
        <v>717.5</v>
      </c>
      <c r="K291" s="55">
        <f t="shared" si="89"/>
        <v>1775</v>
      </c>
      <c r="L291" s="55">
        <f t="shared" si="92"/>
        <v>287.5</v>
      </c>
      <c r="M291" s="55">
        <f t="shared" si="96"/>
        <v>760</v>
      </c>
      <c r="N291" s="55">
        <f t="shared" si="90"/>
        <v>1772.5</v>
      </c>
      <c r="O291" s="55">
        <f t="shared" si="88"/>
        <v>5312.5</v>
      </c>
      <c r="P291" s="55">
        <v>5091</v>
      </c>
      <c r="Q291" s="55">
        <f t="shared" si="93"/>
        <v>6568.5</v>
      </c>
      <c r="R291" s="55">
        <f t="shared" si="94"/>
        <v>3835</v>
      </c>
      <c r="S291" s="89">
        <f t="shared" si="91"/>
        <v>18431.5</v>
      </c>
      <c r="T291" s="18"/>
      <c r="U291" s="110"/>
    </row>
    <row r="292" spans="2:21" s="34" customFormat="1" ht="24.95" customHeight="1" x14ac:dyDescent="0.25">
      <c r="B292" s="83">
        <v>259</v>
      </c>
      <c r="C292" s="31" t="s">
        <v>907</v>
      </c>
      <c r="D292" s="24" t="s">
        <v>138</v>
      </c>
      <c r="E292" s="23" t="s">
        <v>18</v>
      </c>
      <c r="F292" s="23" t="s">
        <v>393</v>
      </c>
      <c r="G292" s="25">
        <v>25000</v>
      </c>
      <c r="H292" s="55">
        <v>0</v>
      </c>
      <c r="I292" s="55">
        <v>25</v>
      </c>
      <c r="J292" s="55">
        <f t="shared" si="95"/>
        <v>717.5</v>
      </c>
      <c r="K292" s="55">
        <f t="shared" si="89"/>
        <v>1775</v>
      </c>
      <c r="L292" s="55">
        <f t="shared" si="92"/>
        <v>287.5</v>
      </c>
      <c r="M292" s="55">
        <f t="shared" si="96"/>
        <v>760</v>
      </c>
      <c r="N292" s="55">
        <f t="shared" si="90"/>
        <v>1772.5</v>
      </c>
      <c r="O292" s="55">
        <f t="shared" si="88"/>
        <v>5312.5</v>
      </c>
      <c r="P292" s="55">
        <v>25</v>
      </c>
      <c r="Q292" s="55">
        <f t="shared" si="93"/>
        <v>1502.5</v>
      </c>
      <c r="R292" s="55">
        <f t="shared" si="94"/>
        <v>3835</v>
      </c>
      <c r="S292" s="89">
        <f t="shared" si="91"/>
        <v>23497.5</v>
      </c>
      <c r="T292" s="18"/>
      <c r="U292" s="110"/>
    </row>
    <row r="293" spans="2:21" s="34" customFormat="1" ht="24.95" customHeight="1" x14ac:dyDescent="0.25">
      <c r="B293" s="83">
        <v>260</v>
      </c>
      <c r="C293" s="31" t="s">
        <v>908</v>
      </c>
      <c r="D293" s="24" t="s">
        <v>138</v>
      </c>
      <c r="E293" s="23" t="s">
        <v>18</v>
      </c>
      <c r="F293" s="23" t="s">
        <v>393</v>
      </c>
      <c r="G293" s="25">
        <v>25000</v>
      </c>
      <c r="H293" s="55">
        <v>0</v>
      </c>
      <c r="I293" s="55">
        <v>25</v>
      </c>
      <c r="J293" s="55">
        <f t="shared" si="95"/>
        <v>717.5</v>
      </c>
      <c r="K293" s="55">
        <f t="shared" si="89"/>
        <v>1775</v>
      </c>
      <c r="L293" s="55">
        <f t="shared" si="92"/>
        <v>287.5</v>
      </c>
      <c r="M293" s="55">
        <f t="shared" si="96"/>
        <v>760</v>
      </c>
      <c r="N293" s="55">
        <f t="shared" si="90"/>
        <v>1772.5</v>
      </c>
      <c r="O293" s="55">
        <f t="shared" si="88"/>
        <v>5312.5</v>
      </c>
      <c r="P293" s="55">
        <v>5091</v>
      </c>
      <c r="Q293" s="55">
        <f t="shared" si="93"/>
        <v>6568.5</v>
      </c>
      <c r="R293" s="55">
        <f t="shared" si="94"/>
        <v>3835</v>
      </c>
      <c r="S293" s="89">
        <f t="shared" si="91"/>
        <v>18431.5</v>
      </c>
      <c r="T293" s="18"/>
      <c r="U293" s="110"/>
    </row>
    <row r="294" spans="2:21" s="34" customFormat="1" ht="24.95" customHeight="1" x14ac:dyDescent="0.25">
      <c r="B294" s="83">
        <v>261</v>
      </c>
      <c r="C294" s="31" t="s">
        <v>910</v>
      </c>
      <c r="D294" s="24" t="s">
        <v>138</v>
      </c>
      <c r="E294" s="23" t="s">
        <v>18</v>
      </c>
      <c r="F294" s="23" t="s">
        <v>393</v>
      </c>
      <c r="G294" s="25">
        <v>25000</v>
      </c>
      <c r="H294" s="55">
        <v>0</v>
      </c>
      <c r="I294" s="55">
        <v>25</v>
      </c>
      <c r="J294" s="55">
        <f t="shared" si="95"/>
        <v>717.5</v>
      </c>
      <c r="K294" s="55">
        <f t="shared" si="89"/>
        <v>1775</v>
      </c>
      <c r="L294" s="55">
        <f t="shared" si="92"/>
        <v>287.5</v>
      </c>
      <c r="M294" s="55">
        <f t="shared" si="96"/>
        <v>760</v>
      </c>
      <c r="N294" s="55">
        <f t="shared" si="90"/>
        <v>1772.5</v>
      </c>
      <c r="O294" s="55">
        <f t="shared" si="88"/>
        <v>5312.5</v>
      </c>
      <c r="P294" s="55">
        <v>25</v>
      </c>
      <c r="Q294" s="55">
        <f t="shared" si="93"/>
        <v>1502.5</v>
      </c>
      <c r="R294" s="55">
        <f t="shared" si="94"/>
        <v>3835</v>
      </c>
      <c r="S294" s="89">
        <f t="shared" si="91"/>
        <v>23497.5</v>
      </c>
      <c r="T294" s="18"/>
      <c r="U294" s="110"/>
    </row>
    <row r="295" spans="2:21" s="34" customFormat="1" ht="24.95" customHeight="1" x14ac:dyDescent="0.25">
      <c r="B295" s="83">
        <v>262</v>
      </c>
      <c r="C295" s="31" t="s">
        <v>911</v>
      </c>
      <c r="D295" s="24" t="s">
        <v>138</v>
      </c>
      <c r="E295" s="23" t="s">
        <v>18</v>
      </c>
      <c r="F295" s="23" t="s">
        <v>393</v>
      </c>
      <c r="G295" s="25">
        <v>25000</v>
      </c>
      <c r="H295" s="55">
        <v>0</v>
      </c>
      <c r="I295" s="55">
        <v>25</v>
      </c>
      <c r="J295" s="55">
        <f t="shared" si="95"/>
        <v>717.5</v>
      </c>
      <c r="K295" s="55">
        <f t="shared" ref="K295:K325" si="97">G295*7.1%</f>
        <v>1775</v>
      </c>
      <c r="L295" s="55">
        <f t="shared" si="92"/>
        <v>287.5</v>
      </c>
      <c r="M295" s="55">
        <f t="shared" si="96"/>
        <v>760</v>
      </c>
      <c r="N295" s="55">
        <f t="shared" ref="N295:N325" si="98">G295*7.09%</f>
        <v>1772.5</v>
      </c>
      <c r="O295" s="55">
        <f t="shared" si="88"/>
        <v>5312.5</v>
      </c>
      <c r="P295" s="55">
        <v>14639.85</v>
      </c>
      <c r="Q295" s="55">
        <f t="shared" si="93"/>
        <v>16117.35</v>
      </c>
      <c r="R295" s="55">
        <f t="shared" si="94"/>
        <v>3835</v>
      </c>
      <c r="S295" s="89">
        <f t="shared" ref="S295:S325" si="99">G295-Q295</f>
        <v>8882.65</v>
      </c>
      <c r="T295" s="18"/>
      <c r="U295" s="110"/>
    </row>
    <row r="296" spans="2:21" s="34" customFormat="1" ht="24.95" customHeight="1" x14ac:dyDescent="0.25">
      <c r="B296" s="83">
        <v>263</v>
      </c>
      <c r="C296" s="31" t="s">
        <v>912</v>
      </c>
      <c r="D296" s="24" t="s">
        <v>138</v>
      </c>
      <c r="E296" s="23" t="s">
        <v>18</v>
      </c>
      <c r="F296" s="23" t="s">
        <v>393</v>
      </c>
      <c r="G296" s="25">
        <v>25000</v>
      </c>
      <c r="H296" s="55">
        <v>0</v>
      </c>
      <c r="I296" s="55">
        <v>25</v>
      </c>
      <c r="J296" s="55">
        <f t="shared" si="95"/>
        <v>717.5</v>
      </c>
      <c r="K296" s="55">
        <f t="shared" si="97"/>
        <v>1775</v>
      </c>
      <c r="L296" s="55">
        <f t="shared" ref="L296:L326" si="100">G296*1.15%</f>
        <v>287.5</v>
      </c>
      <c r="M296" s="55">
        <f t="shared" si="96"/>
        <v>760</v>
      </c>
      <c r="N296" s="55">
        <f t="shared" si="98"/>
        <v>1772.5</v>
      </c>
      <c r="O296" s="55">
        <f t="shared" si="88"/>
        <v>5312.5</v>
      </c>
      <c r="P296" s="55">
        <v>9144.1299999999992</v>
      </c>
      <c r="Q296" s="55">
        <f t="shared" ref="Q296:Q326" si="101">H296+J296+M296+P296</f>
        <v>10621.63</v>
      </c>
      <c r="R296" s="55">
        <f t="shared" si="94"/>
        <v>3835</v>
      </c>
      <c r="S296" s="89">
        <f t="shared" si="99"/>
        <v>14378.37</v>
      </c>
      <c r="T296" s="18"/>
      <c r="U296" s="110"/>
    </row>
    <row r="297" spans="2:21" s="34" customFormat="1" ht="24.95" customHeight="1" x14ac:dyDescent="0.25">
      <c r="B297" s="83">
        <v>264</v>
      </c>
      <c r="C297" s="31" t="s">
        <v>915</v>
      </c>
      <c r="D297" s="24" t="s">
        <v>138</v>
      </c>
      <c r="E297" s="23" t="s">
        <v>18</v>
      </c>
      <c r="F297" s="23" t="s">
        <v>393</v>
      </c>
      <c r="G297" s="25">
        <v>25000</v>
      </c>
      <c r="H297" s="55">
        <v>0</v>
      </c>
      <c r="I297" s="55">
        <v>25</v>
      </c>
      <c r="J297" s="55">
        <f t="shared" si="95"/>
        <v>717.5</v>
      </c>
      <c r="K297" s="55">
        <f t="shared" si="97"/>
        <v>1775</v>
      </c>
      <c r="L297" s="55">
        <f t="shared" si="100"/>
        <v>287.5</v>
      </c>
      <c r="M297" s="55">
        <f t="shared" si="96"/>
        <v>760</v>
      </c>
      <c r="N297" s="55">
        <f t="shared" si="98"/>
        <v>1772.5</v>
      </c>
      <c r="O297" s="55">
        <f t="shared" si="88"/>
        <v>5312.5</v>
      </c>
      <c r="P297" s="55">
        <v>25</v>
      </c>
      <c r="Q297" s="55">
        <f t="shared" si="101"/>
        <v>1502.5</v>
      </c>
      <c r="R297" s="55">
        <f t="shared" si="94"/>
        <v>3835</v>
      </c>
      <c r="S297" s="89">
        <f t="shared" si="99"/>
        <v>23497.5</v>
      </c>
      <c r="T297" s="18"/>
      <c r="U297" s="110"/>
    </row>
    <row r="298" spans="2:21" s="34" customFormat="1" ht="24.95" customHeight="1" x14ac:dyDescent="0.25">
      <c r="B298" s="83">
        <v>265</v>
      </c>
      <c r="C298" s="31" t="s">
        <v>916</v>
      </c>
      <c r="D298" s="24" t="s">
        <v>138</v>
      </c>
      <c r="E298" s="23" t="s">
        <v>18</v>
      </c>
      <c r="F298" s="23" t="s">
        <v>394</v>
      </c>
      <c r="G298" s="25">
        <v>25000</v>
      </c>
      <c r="H298" s="55">
        <v>0</v>
      </c>
      <c r="I298" s="55">
        <v>25</v>
      </c>
      <c r="J298" s="55">
        <f t="shared" si="95"/>
        <v>717.5</v>
      </c>
      <c r="K298" s="55">
        <f t="shared" si="97"/>
        <v>1775</v>
      </c>
      <c r="L298" s="55">
        <f t="shared" si="100"/>
        <v>287.5</v>
      </c>
      <c r="M298" s="55">
        <f t="shared" si="96"/>
        <v>760</v>
      </c>
      <c r="N298" s="55">
        <f t="shared" si="98"/>
        <v>1772.5</v>
      </c>
      <c r="O298" s="55">
        <f t="shared" si="88"/>
        <v>5312.5</v>
      </c>
      <c r="P298" s="55">
        <v>4091</v>
      </c>
      <c r="Q298" s="55">
        <f t="shared" si="101"/>
        <v>5568.5</v>
      </c>
      <c r="R298" s="55">
        <f t="shared" si="94"/>
        <v>3835</v>
      </c>
      <c r="S298" s="89">
        <f t="shared" si="99"/>
        <v>19431.5</v>
      </c>
      <c r="T298" s="18"/>
      <c r="U298" s="110"/>
    </row>
    <row r="299" spans="2:21" s="34" customFormat="1" ht="24.95" customHeight="1" x14ac:dyDescent="0.25">
      <c r="B299" s="83">
        <v>266</v>
      </c>
      <c r="C299" s="31" t="s">
        <v>917</v>
      </c>
      <c r="D299" s="24" t="s">
        <v>138</v>
      </c>
      <c r="E299" s="23" t="s">
        <v>18</v>
      </c>
      <c r="F299" s="23" t="s">
        <v>393</v>
      </c>
      <c r="G299" s="25">
        <v>25000</v>
      </c>
      <c r="H299" s="55">
        <v>0</v>
      </c>
      <c r="I299" s="55">
        <v>25</v>
      </c>
      <c r="J299" s="55">
        <f t="shared" si="95"/>
        <v>717.5</v>
      </c>
      <c r="K299" s="55">
        <f t="shared" si="97"/>
        <v>1775</v>
      </c>
      <c r="L299" s="55">
        <f t="shared" si="100"/>
        <v>287.5</v>
      </c>
      <c r="M299" s="55">
        <f t="shared" si="96"/>
        <v>760</v>
      </c>
      <c r="N299" s="55">
        <f t="shared" si="98"/>
        <v>1772.5</v>
      </c>
      <c r="O299" s="55">
        <f t="shared" si="88"/>
        <v>5312.5</v>
      </c>
      <c r="P299" s="55">
        <v>3591</v>
      </c>
      <c r="Q299" s="55">
        <f t="shared" si="101"/>
        <v>5068.5</v>
      </c>
      <c r="R299" s="55">
        <f t="shared" si="94"/>
        <v>3835</v>
      </c>
      <c r="S299" s="89">
        <f t="shared" si="99"/>
        <v>19931.5</v>
      </c>
      <c r="T299" s="18"/>
      <c r="U299" s="110"/>
    </row>
    <row r="300" spans="2:21" s="34" customFormat="1" ht="24.95" customHeight="1" x14ac:dyDescent="0.25">
      <c r="B300" s="83">
        <v>267</v>
      </c>
      <c r="C300" s="31" t="s">
        <v>919</v>
      </c>
      <c r="D300" s="24" t="s">
        <v>138</v>
      </c>
      <c r="E300" s="23" t="s">
        <v>18</v>
      </c>
      <c r="F300" s="23" t="s">
        <v>394</v>
      </c>
      <c r="G300" s="25">
        <v>25000</v>
      </c>
      <c r="H300" s="55">
        <v>0</v>
      </c>
      <c r="I300" s="55">
        <v>25</v>
      </c>
      <c r="J300" s="55">
        <f t="shared" si="95"/>
        <v>717.5</v>
      </c>
      <c r="K300" s="55">
        <f t="shared" si="97"/>
        <v>1775</v>
      </c>
      <c r="L300" s="55">
        <f t="shared" si="100"/>
        <v>287.5</v>
      </c>
      <c r="M300" s="55">
        <f t="shared" si="96"/>
        <v>760</v>
      </c>
      <c r="N300" s="55">
        <f t="shared" si="98"/>
        <v>1772.5</v>
      </c>
      <c r="O300" s="55">
        <f t="shared" si="88"/>
        <v>5312.5</v>
      </c>
      <c r="P300" s="55">
        <v>2991</v>
      </c>
      <c r="Q300" s="55">
        <f t="shared" si="101"/>
        <v>4468.5</v>
      </c>
      <c r="R300" s="55">
        <f t="shared" si="94"/>
        <v>3835</v>
      </c>
      <c r="S300" s="89">
        <f t="shared" si="99"/>
        <v>20531.5</v>
      </c>
      <c r="T300" s="18"/>
      <c r="U300" s="110"/>
    </row>
    <row r="301" spans="2:21" s="34" customFormat="1" ht="24.95" customHeight="1" x14ac:dyDescent="0.25">
      <c r="B301" s="83">
        <v>268</v>
      </c>
      <c r="C301" s="31" t="s">
        <v>920</v>
      </c>
      <c r="D301" s="24" t="s">
        <v>138</v>
      </c>
      <c r="E301" s="23" t="s">
        <v>18</v>
      </c>
      <c r="F301" s="23" t="s">
        <v>394</v>
      </c>
      <c r="G301" s="25">
        <v>25000</v>
      </c>
      <c r="H301" s="55">
        <v>0</v>
      </c>
      <c r="I301" s="55">
        <v>25</v>
      </c>
      <c r="J301" s="55">
        <f t="shared" si="95"/>
        <v>717.5</v>
      </c>
      <c r="K301" s="55">
        <f t="shared" si="97"/>
        <v>1775</v>
      </c>
      <c r="L301" s="55">
        <f t="shared" si="100"/>
        <v>287.5</v>
      </c>
      <c r="M301" s="55">
        <f t="shared" si="96"/>
        <v>760</v>
      </c>
      <c r="N301" s="55">
        <f t="shared" si="98"/>
        <v>1772.5</v>
      </c>
      <c r="O301" s="55">
        <f t="shared" si="88"/>
        <v>5312.5</v>
      </c>
      <c r="P301" s="55">
        <v>3091</v>
      </c>
      <c r="Q301" s="55">
        <f t="shared" si="101"/>
        <v>4568.5</v>
      </c>
      <c r="R301" s="55">
        <f t="shared" si="94"/>
        <v>3835</v>
      </c>
      <c r="S301" s="89">
        <f t="shared" si="99"/>
        <v>20431.5</v>
      </c>
      <c r="T301" s="18"/>
      <c r="U301" s="110"/>
    </row>
    <row r="302" spans="2:21" s="34" customFormat="1" ht="24.95" customHeight="1" x14ac:dyDescent="0.25">
      <c r="B302" s="83">
        <v>269</v>
      </c>
      <c r="C302" s="31" t="s">
        <v>921</v>
      </c>
      <c r="D302" s="24" t="s">
        <v>345</v>
      </c>
      <c r="E302" s="23" t="s">
        <v>18</v>
      </c>
      <c r="F302" s="23" t="s">
        <v>393</v>
      </c>
      <c r="G302" s="25">
        <v>35000</v>
      </c>
      <c r="H302" s="55">
        <v>0</v>
      </c>
      <c r="I302" s="55">
        <v>25</v>
      </c>
      <c r="J302" s="55">
        <f t="shared" si="95"/>
        <v>1004.5</v>
      </c>
      <c r="K302" s="55">
        <f t="shared" si="97"/>
        <v>2485</v>
      </c>
      <c r="L302" s="55">
        <f t="shared" si="100"/>
        <v>402.5</v>
      </c>
      <c r="M302" s="55">
        <f t="shared" si="96"/>
        <v>1064</v>
      </c>
      <c r="N302" s="55">
        <f t="shared" si="98"/>
        <v>2481.5</v>
      </c>
      <c r="O302" s="55">
        <f t="shared" si="88"/>
        <v>7437.5</v>
      </c>
      <c r="P302" s="55">
        <v>25</v>
      </c>
      <c r="Q302" s="55">
        <f t="shared" si="101"/>
        <v>2093.5</v>
      </c>
      <c r="R302" s="55">
        <f t="shared" si="94"/>
        <v>5369</v>
      </c>
      <c r="S302" s="89">
        <f t="shared" si="99"/>
        <v>32906.5</v>
      </c>
      <c r="T302" s="18"/>
      <c r="U302" s="110"/>
    </row>
    <row r="303" spans="2:21" s="34" customFormat="1" ht="24.95" customHeight="1" x14ac:dyDescent="0.25">
      <c r="B303" s="83">
        <v>270</v>
      </c>
      <c r="C303" s="31" t="s">
        <v>922</v>
      </c>
      <c r="D303" s="24" t="s">
        <v>138</v>
      </c>
      <c r="E303" s="23" t="s">
        <v>18</v>
      </c>
      <c r="F303" s="23" t="s">
        <v>393</v>
      </c>
      <c r="G303" s="25">
        <v>25000</v>
      </c>
      <c r="H303" s="55">
        <v>0</v>
      </c>
      <c r="I303" s="55">
        <v>25</v>
      </c>
      <c r="J303" s="55">
        <f t="shared" si="95"/>
        <v>717.5</v>
      </c>
      <c r="K303" s="55">
        <f t="shared" si="97"/>
        <v>1775</v>
      </c>
      <c r="L303" s="55">
        <f t="shared" si="100"/>
        <v>287.5</v>
      </c>
      <c r="M303" s="55">
        <f t="shared" si="96"/>
        <v>760</v>
      </c>
      <c r="N303" s="55">
        <f t="shared" si="98"/>
        <v>1772.5</v>
      </c>
      <c r="O303" s="55">
        <f t="shared" si="88"/>
        <v>5312.5</v>
      </c>
      <c r="P303" s="55">
        <v>25</v>
      </c>
      <c r="Q303" s="55">
        <f t="shared" si="101"/>
        <v>1502.5</v>
      </c>
      <c r="R303" s="55">
        <f t="shared" si="94"/>
        <v>3835</v>
      </c>
      <c r="S303" s="89">
        <f t="shared" si="99"/>
        <v>23497.5</v>
      </c>
      <c r="T303" s="18"/>
      <c r="U303" s="110"/>
    </row>
    <row r="304" spans="2:21" s="34" customFormat="1" ht="24.95" customHeight="1" x14ac:dyDescent="0.25">
      <c r="B304" s="83">
        <v>271</v>
      </c>
      <c r="C304" s="31" t="s">
        <v>923</v>
      </c>
      <c r="D304" s="24" t="s">
        <v>138</v>
      </c>
      <c r="E304" s="23" t="s">
        <v>18</v>
      </c>
      <c r="F304" s="23" t="s">
        <v>393</v>
      </c>
      <c r="G304" s="25">
        <v>25000</v>
      </c>
      <c r="H304" s="55">
        <v>0</v>
      </c>
      <c r="I304" s="55">
        <v>25</v>
      </c>
      <c r="J304" s="55">
        <f t="shared" si="95"/>
        <v>717.5</v>
      </c>
      <c r="K304" s="55">
        <f t="shared" si="97"/>
        <v>1775</v>
      </c>
      <c r="L304" s="55">
        <f t="shared" si="100"/>
        <v>287.5</v>
      </c>
      <c r="M304" s="55">
        <f t="shared" si="96"/>
        <v>760</v>
      </c>
      <c r="N304" s="55">
        <f t="shared" si="98"/>
        <v>1772.5</v>
      </c>
      <c r="O304" s="55">
        <f t="shared" si="88"/>
        <v>5312.5</v>
      </c>
      <c r="P304" s="55">
        <v>11091</v>
      </c>
      <c r="Q304" s="55">
        <f t="shared" si="101"/>
        <v>12568.5</v>
      </c>
      <c r="R304" s="55">
        <f t="shared" si="94"/>
        <v>3835</v>
      </c>
      <c r="S304" s="89">
        <f t="shared" si="99"/>
        <v>12431.5</v>
      </c>
      <c r="T304" s="18"/>
      <c r="U304" s="110"/>
    </row>
    <row r="305" spans="2:21" s="34" customFormat="1" ht="24.95" customHeight="1" x14ac:dyDescent="0.25">
      <c r="B305" s="83">
        <v>272</v>
      </c>
      <c r="C305" s="31" t="s">
        <v>924</v>
      </c>
      <c r="D305" s="24" t="s">
        <v>138</v>
      </c>
      <c r="E305" s="23" t="s">
        <v>18</v>
      </c>
      <c r="F305" s="23" t="s">
        <v>393</v>
      </c>
      <c r="G305" s="25">
        <v>25000</v>
      </c>
      <c r="H305" s="55">
        <v>0</v>
      </c>
      <c r="I305" s="55">
        <v>25</v>
      </c>
      <c r="J305" s="55">
        <f t="shared" si="95"/>
        <v>717.5</v>
      </c>
      <c r="K305" s="55">
        <f t="shared" si="97"/>
        <v>1775</v>
      </c>
      <c r="L305" s="55">
        <f t="shared" si="100"/>
        <v>287.5</v>
      </c>
      <c r="M305" s="55">
        <f t="shared" si="96"/>
        <v>760</v>
      </c>
      <c r="N305" s="55">
        <f t="shared" si="98"/>
        <v>1772.5</v>
      </c>
      <c r="O305" s="55">
        <f t="shared" si="88"/>
        <v>5312.5</v>
      </c>
      <c r="P305" s="55">
        <v>25</v>
      </c>
      <c r="Q305" s="55">
        <f t="shared" si="101"/>
        <v>1502.5</v>
      </c>
      <c r="R305" s="55">
        <f t="shared" si="94"/>
        <v>3835</v>
      </c>
      <c r="S305" s="89">
        <f t="shared" si="99"/>
        <v>23497.5</v>
      </c>
      <c r="T305" s="18"/>
      <c r="U305" s="110"/>
    </row>
    <row r="306" spans="2:21" s="34" customFormat="1" ht="24.95" customHeight="1" x14ac:dyDescent="0.25">
      <c r="B306" s="83">
        <v>273</v>
      </c>
      <c r="C306" s="31" t="s">
        <v>925</v>
      </c>
      <c r="D306" s="24" t="s">
        <v>138</v>
      </c>
      <c r="E306" s="23" t="s">
        <v>18</v>
      </c>
      <c r="F306" s="23" t="s">
        <v>393</v>
      </c>
      <c r="G306" s="25">
        <v>25000</v>
      </c>
      <c r="H306" s="55">
        <v>0</v>
      </c>
      <c r="I306" s="55">
        <v>25</v>
      </c>
      <c r="J306" s="55">
        <f t="shared" si="95"/>
        <v>717.5</v>
      </c>
      <c r="K306" s="55">
        <f t="shared" si="97"/>
        <v>1775</v>
      </c>
      <c r="L306" s="55">
        <f t="shared" si="100"/>
        <v>287.5</v>
      </c>
      <c r="M306" s="55">
        <f t="shared" si="96"/>
        <v>760</v>
      </c>
      <c r="N306" s="55">
        <f t="shared" si="98"/>
        <v>1772.5</v>
      </c>
      <c r="O306" s="55">
        <f t="shared" si="88"/>
        <v>5312.5</v>
      </c>
      <c r="P306" s="55">
        <v>11744.13</v>
      </c>
      <c r="Q306" s="55">
        <f t="shared" si="101"/>
        <v>13221.63</v>
      </c>
      <c r="R306" s="55">
        <f t="shared" si="94"/>
        <v>3835</v>
      </c>
      <c r="S306" s="89">
        <f t="shared" si="99"/>
        <v>11778.37</v>
      </c>
      <c r="T306" s="18"/>
      <c r="U306" s="110"/>
    </row>
    <row r="307" spans="2:21" s="34" customFormat="1" ht="24.95" customHeight="1" x14ac:dyDescent="0.25">
      <c r="B307" s="83">
        <v>274</v>
      </c>
      <c r="C307" s="31" t="s">
        <v>926</v>
      </c>
      <c r="D307" s="24" t="s">
        <v>138</v>
      </c>
      <c r="E307" s="23" t="s">
        <v>18</v>
      </c>
      <c r="F307" s="23" t="s">
        <v>393</v>
      </c>
      <c r="G307" s="25">
        <v>25000</v>
      </c>
      <c r="H307" s="55">
        <v>0</v>
      </c>
      <c r="I307" s="55">
        <v>25</v>
      </c>
      <c r="J307" s="55">
        <f t="shared" si="95"/>
        <v>717.5</v>
      </c>
      <c r="K307" s="55">
        <f t="shared" si="97"/>
        <v>1775</v>
      </c>
      <c r="L307" s="55">
        <f t="shared" si="100"/>
        <v>287.5</v>
      </c>
      <c r="M307" s="55">
        <f t="shared" si="96"/>
        <v>760</v>
      </c>
      <c r="N307" s="55">
        <f t="shared" si="98"/>
        <v>1772.5</v>
      </c>
      <c r="O307" s="55">
        <f t="shared" si="88"/>
        <v>5312.5</v>
      </c>
      <c r="P307" s="55">
        <v>25</v>
      </c>
      <c r="Q307" s="55">
        <f t="shared" si="101"/>
        <v>1502.5</v>
      </c>
      <c r="R307" s="55">
        <f t="shared" si="94"/>
        <v>3835</v>
      </c>
      <c r="S307" s="89">
        <f t="shared" si="99"/>
        <v>23497.5</v>
      </c>
      <c r="T307" s="18"/>
      <c r="U307" s="110"/>
    </row>
    <row r="308" spans="2:21" s="34" customFormat="1" ht="24.95" customHeight="1" x14ac:dyDescent="0.25">
      <c r="B308" s="83">
        <v>275</v>
      </c>
      <c r="C308" s="31" t="s">
        <v>927</v>
      </c>
      <c r="D308" s="24" t="s">
        <v>138</v>
      </c>
      <c r="E308" s="23" t="s">
        <v>18</v>
      </c>
      <c r="F308" s="23" t="s">
        <v>393</v>
      </c>
      <c r="G308" s="25">
        <v>25000</v>
      </c>
      <c r="H308" s="55">
        <v>0</v>
      </c>
      <c r="I308" s="55">
        <v>25</v>
      </c>
      <c r="J308" s="55">
        <f t="shared" si="95"/>
        <v>717.5</v>
      </c>
      <c r="K308" s="55">
        <f t="shared" si="97"/>
        <v>1775</v>
      </c>
      <c r="L308" s="55">
        <f t="shared" si="100"/>
        <v>287.5</v>
      </c>
      <c r="M308" s="55">
        <f t="shared" si="96"/>
        <v>760</v>
      </c>
      <c r="N308" s="55">
        <f t="shared" si="98"/>
        <v>1772.5</v>
      </c>
      <c r="O308" s="55">
        <f t="shared" si="88"/>
        <v>5312.5</v>
      </c>
      <c r="P308" s="55">
        <v>10290.75</v>
      </c>
      <c r="Q308" s="55">
        <f t="shared" si="101"/>
        <v>11768.25</v>
      </c>
      <c r="R308" s="55">
        <f t="shared" si="94"/>
        <v>3835</v>
      </c>
      <c r="S308" s="89">
        <f t="shared" si="99"/>
        <v>13231.75</v>
      </c>
      <c r="T308" s="18"/>
      <c r="U308" s="110"/>
    </row>
    <row r="309" spans="2:21" s="34" customFormat="1" ht="24.95" customHeight="1" x14ac:dyDescent="0.25">
      <c r="B309" s="83">
        <v>276</v>
      </c>
      <c r="C309" s="31" t="s">
        <v>928</v>
      </c>
      <c r="D309" s="24" t="s">
        <v>138</v>
      </c>
      <c r="E309" s="23" t="s">
        <v>18</v>
      </c>
      <c r="F309" s="23" t="s">
        <v>393</v>
      </c>
      <c r="G309" s="25">
        <v>25000</v>
      </c>
      <c r="H309" s="55">
        <v>0</v>
      </c>
      <c r="I309" s="55">
        <v>25</v>
      </c>
      <c r="J309" s="55">
        <f t="shared" si="95"/>
        <v>717.5</v>
      </c>
      <c r="K309" s="55">
        <f t="shared" si="97"/>
        <v>1775</v>
      </c>
      <c r="L309" s="55">
        <f t="shared" si="100"/>
        <v>287.5</v>
      </c>
      <c r="M309" s="55">
        <f t="shared" si="96"/>
        <v>760</v>
      </c>
      <c r="N309" s="55">
        <f t="shared" si="98"/>
        <v>1772.5</v>
      </c>
      <c r="O309" s="55">
        <f t="shared" si="88"/>
        <v>5312.5</v>
      </c>
      <c r="P309" s="55">
        <v>25</v>
      </c>
      <c r="Q309" s="55">
        <f t="shared" si="101"/>
        <v>1502.5</v>
      </c>
      <c r="R309" s="55">
        <f t="shared" si="94"/>
        <v>3835</v>
      </c>
      <c r="S309" s="89">
        <f t="shared" si="99"/>
        <v>23497.5</v>
      </c>
      <c r="T309" s="18"/>
      <c r="U309" s="110"/>
    </row>
    <row r="310" spans="2:21" s="34" customFormat="1" ht="24.95" customHeight="1" x14ac:dyDescent="0.25">
      <c r="B310" s="83">
        <v>277</v>
      </c>
      <c r="C310" s="31" t="s">
        <v>929</v>
      </c>
      <c r="D310" s="24" t="s">
        <v>138</v>
      </c>
      <c r="E310" s="23" t="s">
        <v>18</v>
      </c>
      <c r="F310" s="23" t="s">
        <v>394</v>
      </c>
      <c r="G310" s="25">
        <v>25000</v>
      </c>
      <c r="H310" s="55">
        <v>0</v>
      </c>
      <c r="I310" s="55">
        <v>25</v>
      </c>
      <c r="J310" s="55">
        <f t="shared" si="95"/>
        <v>717.5</v>
      </c>
      <c r="K310" s="55">
        <f t="shared" si="97"/>
        <v>1775</v>
      </c>
      <c r="L310" s="55">
        <f t="shared" si="100"/>
        <v>287.5</v>
      </c>
      <c r="M310" s="55">
        <f t="shared" si="96"/>
        <v>760</v>
      </c>
      <c r="N310" s="55">
        <f t="shared" si="98"/>
        <v>1772.5</v>
      </c>
      <c r="O310" s="55">
        <f t="shared" si="88"/>
        <v>5312.5</v>
      </c>
      <c r="P310" s="55">
        <v>25</v>
      </c>
      <c r="Q310" s="55">
        <f t="shared" si="101"/>
        <v>1502.5</v>
      </c>
      <c r="R310" s="55">
        <f t="shared" si="94"/>
        <v>3835</v>
      </c>
      <c r="S310" s="89">
        <f t="shared" si="99"/>
        <v>23497.5</v>
      </c>
      <c r="T310" s="18"/>
      <c r="U310" s="110"/>
    </row>
    <row r="311" spans="2:21" s="34" customFormat="1" ht="24.95" customHeight="1" x14ac:dyDescent="0.25">
      <c r="B311" s="83">
        <v>278</v>
      </c>
      <c r="C311" s="31" t="s">
        <v>930</v>
      </c>
      <c r="D311" s="24" t="s">
        <v>138</v>
      </c>
      <c r="E311" s="23" t="s">
        <v>18</v>
      </c>
      <c r="F311" s="23" t="s">
        <v>393</v>
      </c>
      <c r="G311" s="25">
        <v>25000</v>
      </c>
      <c r="H311" s="55">
        <v>0</v>
      </c>
      <c r="I311" s="55">
        <v>25</v>
      </c>
      <c r="J311" s="55">
        <f t="shared" si="95"/>
        <v>717.5</v>
      </c>
      <c r="K311" s="55">
        <f t="shared" si="97"/>
        <v>1775</v>
      </c>
      <c r="L311" s="55">
        <f t="shared" si="100"/>
        <v>287.5</v>
      </c>
      <c r="M311" s="55">
        <f t="shared" si="96"/>
        <v>760</v>
      </c>
      <c r="N311" s="55">
        <f t="shared" si="98"/>
        <v>1772.5</v>
      </c>
      <c r="O311" s="55">
        <f t="shared" si="88"/>
        <v>5312.5</v>
      </c>
      <c r="P311" s="55">
        <v>25</v>
      </c>
      <c r="Q311" s="55">
        <f t="shared" si="101"/>
        <v>1502.5</v>
      </c>
      <c r="R311" s="55">
        <f t="shared" si="94"/>
        <v>3835</v>
      </c>
      <c r="S311" s="89">
        <f t="shared" si="99"/>
        <v>23497.5</v>
      </c>
      <c r="T311" s="18"/>
      <c r="U311" s="110"/>
    </row>
    <row r="312" spans="2:21" s="34" customFormat="1" ht="24.95" customHeight="1" x14ac:dyDescent="0.25">
      <c r="B312" s="83">
        <v>279</v>
      </c>
      <c r="C312" s="31" t="s">
        <v>931</v>
      </c>
      <c r="D312" s="24" t="s">
        <v>138</v>
      </c>
      <c r="E312" s="23" t="s">
        <v>18</v>
      </c>
      <c r="F312" s="23" t="s">
        <v>393</v>
      </c>
      <c r="G312" s="25">
        <v>25000</v>
      </c>
      <c r="H312" s="55">
        <v>0</v>
      </c>
      <c r="I312" s="55">
        <v>25</v>
      </c>
      <c r="J312" s="55">
        <f t="shared" si="95"/>
        <v>717.5</v>
      </c>
      <c r="K312" s="55">
        <f t="shared" si="97"/>
        <v>1775</v>
      </c>
      <c r="L312" s="55">
        <f t="shared" si="100"/>
        <v>287.5</v>
      </c>
      <c r="M312" s="55">
        <f t="shared" si="96"/>
        <v>760</v>
      </c>
      <c r="N312" s="55">
        <f t="shared" si="98"/>
        <v>1772.5</v>
      </c>
      <c r="O312" s="55">
        <f t="shared" si="88"/>
        <v>5312.5</v>
      </c>
      <c r="P312" s="55">
        <v>12759.75</v>
      </c>
      <c r="Q312" s="55">
        <f t="shared" si="101"/>
        <v>14237.25</v>
      </c>
      <c r="R312" s="55">
        <f t="shared" si="94"/>
        <v>3835</v>
      </c>
      <c r="S312" s="89">
        <f t="shared" si="99"/>
        <v>10762.75</v>
      </c>
      <c r="T312" s="18"/>
      <c r="U312" s="110"/>
    </row>
    <row r="313" spans="2:21" s="34" customFormat="1" ht="24.95" customHeight="1" x14ac:dyDescent="0.25">
      <c r="B313" s="83">
        <v>280</v>
      </c>
      <c r="C313" s="31" t="s">
        <v>932</v>
      </c>
      <c r="D313" s="24" t="s">
        <v>138</v>
      </c>
      <c r="E313" s="23" t="s">
        <v>18</v>
      </c>
      <c r="F313" s="23" t="s">
        <v>394</v>
      </c>
      <c r="G313" s="25">
        <v>25000</v>
      </c>
      <c r="H313" s="55">
        <v>0</v>
      </c>
      <c r="I313" s="55">
        <v>25</v>
      </c>
      <c r="J313" s="55">
        <f t="shared" si="95"/>
        <v>717.5</v>
      </c>
      <c r="K313" s="55">
        <f t="shared" si="97"/>
        <v>1775</v>
      </c>
      <c r="L313" s="55">
        <f t="shared" si="100"/>
        <v>287.5</v>
      </c>
      <c r="M313" s="55">
        <f t="shared" si="96"/>
        <v>760</v>
      </c>
      <c r="N313" s="55">
        <f t="shared" si="98"/>
        <v>1772.5</v>
      </c>
      <c r="O313" s="55">
        <f t="shared" ref="O313:O324" si="102">J313+K313+L313+M313+N313</f>
        <v>5312.5</v>
      </c>
      <c r="P313" s="55">
        <v>3091</v>
      </c>
      <c r="Q313" s="55">
        <f t="shared" si="101"/>
        <v>4568.5</v>
      </c>
      <c r="R313" s="55">
        <f t="shared" si="94"/>
        <v>3835</v>
      </c>
      <c r="S313" s="89">
        <f t="shared" si="99"/>
        <v>20431.5</v>
      </c>
      <c r="T313" s="18"/>
      <c r="U313" s="110"/>
    </row>
    <row r="314" spans="2:21" s="34" customFormat="1" ht="24.95" customHeight="1" x14ac:dyDescent="0.25">
      <c r="B314" s="83">
        <v>281</v>
      </c>
      <c r="C314" s="31" t="s">
        <v>933</v>
      </c>
      <c r="D314" s="24" t="s">
        <v>138</v>
      </c>
      <c r="E314" s="23" t="s">
        <v>18</v>
      </c>
      <c r="F314" s="23" t="s">
        <v>393</v>
      </c>
      <c r="G314" s="25">
        <v>25000</v>
      </c>
      <c r="H314" s="55">
        <v>0</v>
      </c>
      <c r="I314" s="55">
        <v>25</v>
      </c>
      <c r="J314" s="55">
        <f t="shared" si="95"/>
        <v>717.5</v>
      </c>
      <c r="K314" s="55">
        <f t="shared" si="97"/>
        <v>1775</v>
      </c>
      <c r="L314" s="55">
        <f t="shared" si="100"/>
        <v>287.5</v>
      </c>
      <c r="M314" s="55">
        <f t="shared" si="96"/>
        <v>760</v>
      </c>
      <c r="N314" s="55">
        <f t="shared" si="98"/>
        <v>1772.5</v>
      </c>
      <c r="O314" s="55">
        <f t="shared" si="102"/>
        <v>5312.5</v>
      </c>
      <c r="P314" s="55">
        <v>3091</v>
      </c>
      <c r="Q314" s="55">
        <f t="shared" si="101"/>
        <v>4568.5</v>
      </c>
      <c r="R314" s="55">
        <f t="shared" si="94"/>
        <v>3835</v>
      </c>
      <c r="S314" s="89">
        <f t="shared" si="99"/>
        <v>20431.5</v>
      </c>
      <c r="T314" s="18"/>
      <c r="U314" s="110"/>
    </row>
    <row r="315" spans="2:21" s="34" customFormat="1" ht="24.95" customHeight="1" x14ac:dyDescent="0.25">
      <c r="B315" s="83">
        <v>282</v>
      </c>
      <c r="C315" s="31" t="s">
        <v>934</v>
      </c>
      <c r="D315" s="24" t="s">
        <v>138</v>
      </c>
      <c r="E315" s="23" t="s">
        <v>18</v>
      </c>
      <c r="F315" s="23" t="s">
        <v>393</v>
      </c>
      <c r="G315" s="25">
        <v>25000</v>
      </c>
      <c r="H315" s="55">
        <v>0</v>
      </c>
      <c r="I315" s="55">
        <v>25</v>
      </c>
      <c r="J315" s="55">
        <f t="shared" si="95"/>
        <v>717.5</v>
      </c>
      <c r="K315" s="55">
        <f t="shared" si="97"/>
        <v>1775</v>
      </c>
      <c r="L315" s="55">
        <f t="shared" si="100"/>
        <v>287.5</v>
      </c>
      <c r="M315" s="55">
        <f t="shared" si="96"/>
        <v>760</v>
      </c>
      <c r="N315" s="55">
        <f t="shared" si="98"/>
        <v>1772.5</v>
      </c>
      <c r="O315" s="55">
        <f t="shared" si="102"/>
        <v>5312.5</v>
      </c>
      <c r="P315" s="55">
        <v>6091</v>
      </c>
      <c r="Q315" s="55">
        <f t="shared" si="101"/>
        <v>7568.5</v>
      </c>
      <c r="R315" s="55">
        <f t="shared" si="94"/>
        <v>3835</v>
      </c>
      <c r="S315" s="89">
        <f t="shared" si="99"/>
        <v>17431.5</v>
      </c>
      <c r="T315" s="18"/>
      <c r="U315" s="110"/>
    </row>
    <row r="316" spans="2:21" s="34" customFormat="1" ht="24.95" customHeight="1" x14ac:dyDescent="0.25">
      <c r="B316" s="83">
        <v>283</v>
      </c>
      <c r="C316" s="31" t="s">
        <v>935</v>
      </c>
      <c r="D316" s="24" t="s">
        <v>138</v>
      </c>
      <c r="E316" s="23" t="s">
        <v>18</v>
      </c>
      <c r="F316" s="23" t="s">
        <v>394</v>
      </c>
      <c r="G316" s="25">
        <v>25000</v>
      </c>
      <c r="H316" s="55">
        <v>0</v>
      </c>
      <c r="I316" s="55">
        <v>25</v>
      </c>
      <c r="J316" s="55">
        <f t="shared" si="95"/>
        <v>717.5</v>
      </c>
      <c r="K316" s="55">
        <f t="shared" si="97"/>
        <v>1775</v>
      </c>
      <c r="L316" s="55">
        <f t="shared" si="100"/>
        <v>287.5</v>
      </c>
      <c r="M316" s="55">
        <f t="shared" si="96"/>
        <v>760</v>
      </c>
      <c r="N316" s="55">
        <f t="shared" si="98"/>
        <v>1772.5</v>
      </c>
      <c r="O316" s="55">
        <f t="shared" si="102"/>
        <v>5312.5</v>
      </c>
      <c r="P316" s="55">
        <v>5091</v>
      </c>
      <c r="Q316" s="55">
        <f t="shared" si="101"/>
        <v>6568.5</v>
      </c>
      <c r="R316" s="55">
        <f t="shared" si="94"/>
        <v>3835</v>
      </c>
      <c r="S316" s="89">
        <f t="shared" si="99"/>
        <v>18431.5</v>
      </c>
      <c r="T316" s="18"/>
      <c r="U316" s="110"/>
    </row>
    <row r="317" spans="2:21" s="34" customFormat="1" ht="24.95" customHeight="1" x14ac:dyDescent="0.25">
      <c r="B317" s="83">
        <v>284</v>
      </c>
      <c r="C317" s="31" t="s">
        <v>936</v>
      </c>
      <c r="D317" s="70" t="s">
        <v>118</v>
      </c>
      <c r="E317" s="23" t="s">
        <v>18</v>
      </c>
      <c r="F317" s="23" t="s">
        <v>394</v>
      </c>
      <c r="G317" s="25">
        <v>30000</v>
      </c>
      <c r="H317" s="55">
        <v>0</v>
      </c>
      <c r="I317" s="55">
        <v>25</v>
      </c>
      <c r="J317" s="55">
        <f t="shared" si="95"/>
        <v>861</v>
      </c>
      <c r="K317" s="55">
        <f t="shared" si="97"/>
        <v>2130</v>
      </c>
      <c r="L317" s="55">
        <f t="shared" si="100"/>
        <v>345</v>
      </c>
      <c r="M317" s="55">
        <f t="shared" si="96"/>
        <v>912</v>
      </c>
      <c r="N317" s="55">
        <f t="shared" si="98"/>
        <v>2127</v>
      </c>
      <c r="O317" s="55">
        <f t="shared" si="102"/>
        <v>6375</v>
      </c>
      <c r="P317" s="55">
        <v>25</v>
      </c>
      <c r="Q317" s="55">
        <f t="shared" si="101"/>
        <v>1798</v>
      </c>
      <c r="R317" s="55">
        <f t="shared" si="94"/>
        <v>4602</v>
      </c>
      <c r="S317" s="89">
        <f t="shared" si="99"/>
        <v>28202</v>
      </c>
      <c r="T317" s="18"/>
      <c r="U317" s="110"/>
    </row>
    <row r="318" spans="2:21" s="34" customFormat="1" ht="24.95" customHeight="1" x14ac:dyDescent="0.25">
      <c r="B318" s="83">
        <v>285</v>
      </c>
      <c r="C318" s="31" t="s">
        <v>937</v>
      </c>
      <c r="D318" s="70" t="s">
        <v>138</v>
      </c>
      <c r="E318" s="23" t="s">
        <v>18</v>
      </c>
      <c r="F318" s="23" t="s">
        <v>393</v>
      </c>
      <c r="G318" s="25">
        <v>25000</v>
      </c>
      <c r="H318" s="55">
        <v>0</v>
      </c>
      <c r="I318" s="55">
        <v>25</v>
      </c>
      <c r="J318" s="55">
        <f t="shared" si="95"/>
        <v>717.5</v>
      </c>
      <c r="K318" s="55">
        <f t="shared" si="97"/>
        <v>1775</v>
      </c>
      <c r="L318" s="55">
        <f t="shared" si="100"/>
        <v>287.5</v>
      </c>
      <c r="M318" s="55">
        <f t="shared" si="96"/>
        <v>760</v>
      </c>
      <c r="N318" s="55">
        <f t="shared" si="98"/>
        <v>1772.5</v>
      </c>
      <c r="O318" s="55">
        <f t="shared" si="102"/>
        <v>5312.5</v>
      </c>
      <c r="P318" s="55">
        <v>4091</v>
      </c>
      <c r="Q318" s="55">
        <f t="shared" si="101"/>
        <v>5568.5</v>
      </c>
      <c r="R318" s="55">
        <f t="shared" si="94"/>
        <v>3835</v>
      </c>
      <c r="S318" s="89">
        <f t="shared" si="99"/>
        <v>19431.5</v>
      </c>
      <c r="T318" s="18"/>
      <c r="U318" s="110"/>
    </row>
    <row r="319" spans="2:21" s="34" customFormat="1" ht="24.95" customHeight="1" x14ac:dyDescent="0.25">
      <c r="B319" s="83">
        <v>286</v>
      </c>
      <c r="C319" s="31" t="s">
        <v>938</v>
      </c>
      <c r="D319" s="70" t="s">
        <v>138</v>
      </c>
      <c r="E319" s="23" t="s">
        <v>18</v>
      </c>
      <c r="F319" s="23" t="s">
        <v>393</v>
      </c>
      <c r="G319" s="25">
        <v>25000</v>
      </c>
      <c r="H319" s="55">
        <v>0</v>
      </c>
      <c r="I319" s="55">
        <v>25</v>
      </c>
      <c r="J319" s="55">
        <f t="shared" si="95"/>
        <v>717.5</v>
      </c>
      <c r="K319" s="55">
        <f t="shared" si="97"/>
        <v>1775</v>
      </c>
      <c r="L319" s="55">
        <f t="shared" si="100"/>
        <v>287.5</v>
      </c>
      <c r="M319" s="55">
        <f t="shared" si="96"/>
        <v>760</v>
      </c>
      <c r="N319" s="55">
        <f t="shared" si="98"/>
        <v>1772.5</v>
      </c>
      <c r="O319" s="55">
        <f t="shared" si="102"/>
        <v>5312.5</v>
      </c>
      <c r="P319" s="55">
        <v>14616.81</v>
      </c>
      <c r="Q319" s="55">
        <f t="shared" si="101"/>
        <v>16094.31</v>
      </c>
      <c r="R319" s="55">
        <f t="shared" si="94"/>
        <v>3835</v>
      </c>
      <c r="S319" s="89">
        <f t="shared" si="99"/>
        <v>8905.69</v>
      </c>
      <c r="T319" s="18"/>
      <c r="U319" s="110"/>
    </row>
    <row r="320" spans="2:21" s="34" customFormat="1" ht="24.95" customHeight="1" x14ac:dyDescent="0.25">
      <c r="B320" s="83">
        <v>287</v>
      </c>
      <c r="C320" s="31" t="s">
        <v>939</v>
      </c>
      <c r="D320" s="70" t="s">
        <v>138</v>
      </c>
      <c r="E320" s="23" t="s">
        <v>18</v>
      </c>
      <c r="F320" s="23" t="s">
        <v>393</v>
      </c>
      <c r="G320" s="25">
        <v>25000</v>
      </c>
      <c r="H320" s="55">
        <v>0</v>
      </c>
      <c r="I320" s="55">
        <v>25</v>
      </c>
      <c r="J320" s="55">
        <f t="shared" ref="J320:J345" si="103">G320*2.87%</f>
        <v>717.5</v>
      </c>
      <c r="K320" s="55">
        <f t="shared" si="97"/>
        <v>1775</v>
      </c>
      <c r="L320" s="55">
        <f t="shared" si="100"/>
        <v>287.5</v>
      </c>
      <c r="M320" s="55">
        <f t="shared" ref="M320:M345" si="104">G320*3.04%</f>
        <v>760</v>
      </c>
      <c r="N320" s="55">
        <f t="shared" si="98"/>
        <v>1772.5</v>
      </c>
      <c r="O320" s="55">
        <f t="shared" si="102"/>
        <v>5312.5</v>
      </c>
      <c r="P320" s="55">
        <v>2591</v>
      </c>
      <c r="Q320" s="55">
        <f t="shared" si="101"/>
        <v>4068.5</v>
      </c>
      <c r="R320" s="55">
        <f t="shared" si="94"/>
        <v>3835</v>
      </c>
      <c r="S320" s="89">
        <f t="shared" si="99"/>
        <v>20931.5</v>
      </c>
      <c r="T320" s="18"/>
      <c r="U320" s="110"/>
    </row>
    <row r="321" spans="2:21" s="34" customFormat="1" ht="24.95" customHeight="1" x14ac:dyDescent="0.25">
      <c r="B321" s="83">
        <v>288</v>
      </c>
      <c r="C321" s="31" t="s">
        <v>940</v>
      </c>
      <c r="D321" s="70" t="s">
        <v>138</v>
      </c>
      <c r="E321" s="23" t="s">
        <v>18</v>
      </c>
      <c r="F321" s="23" t="s">
        <v>394</v>
      </c>
      <c r="G321" s="25">
        <v>25000</v>
      </c>
      <c r="H321" s="55">
        <v>0</v>
      </c>
      <c r="I321" s="55">
        <v>25</v>
      </c>
      <c r="J321" s="55">
        <f t="shared" si="103"/>
        <v>717.5</v>
      </c>
      <c r="K321" s="55">
        <f t="shared" si="97"/>
        <v>1775</v>
      </c>
      <c r="L321" s="55">
        <f t="shared" si="100"/>
        <v>287.5</v>
      </c>
      <c r="M321" s="55">
        <f t="shared" si="104"/>
        <v>760</v>
      </c>
      <c r="N321" s="55">
        <f t="shared" si="98"/>
        <v>1772.5</v>
      </c>
      <c r="O321" s="55">
        <f t="shared" si="102"/>
        <v>5312.5</v>
      </c>
      <c r="P321" s="55">
        <v>25</v>
      </c>
      <c r="Q321" s="55">
        <f t="shared" si="101"/>
        <v>1502.5</v>
      </c>
      <c r="R321" s="55">
        <f t="shared" si="94"/>
        <v>3835</v>
      </c>
      <c r="S321" s="89">
        <f t="shared" si="99"/>
        <v>23497.5</v>
      </c>
      <c r="T321" s="18"/>
      <c r="U321" s="110"/>
    </row>
    <row r="322" spans="2:21" s="34" customFormat="1" ht="24.95" customHeight="1" x14ac:dyDescent="0.25">
      <c r="B322" s="83">
        <v>289</v>
      </c>
      <c r="C322" s="31" t="s">
        <v>942</v>
      </c>
      <c r="D322" s="70" t="s">
        <v>138</v>
      </c>
      <c r="E322" s="23" t="s">
        <v>18</v>
      </c>
      <c r="F322" s="23" t="s">
        <v>394</v>
      </c>
      <c r="G322" s="25">
        <v>25000</v>
      </c>
      <c r="H322" s="55">
        <v>0</v>
      </c>
      <c r="I322" s="55">
        <v>25</v>
      </c>
      <c r="J322" s="55">
        <f t="shared" si="103"/>
        <v>717.5</v>
      </c>
      <c r="K322" s="55">
        <f t="shared" si="97"/>
        <v>1775</v>
      </c>
      <c r="L322" s="55">
        <f t="shared" si="100"/>
        <v>287.5</v>
      </c>
      <c r="M322" s="55">
        <f t="shared" si="104"/>
        <v>760</v>
      </c>
      <c r="N322" s="55">
        <f t="shared" si="98"/>
        <v>1772.5</v>
      </c>
      <c r="O322" s="55">
        <f t="shared" si="102"/>
        <v>5312.5</v>
      </c>
      <c r="P322" s="55">
        <v>6091</v>
      </c>
      <c r="Q322" s="55">
        <f t="shared" si="101"/>
        <v>7568.5</v>
      </c>
      <c r="R322" s="55">
        <f t="shared" si="94"/>
        <v>3835</v>
      </c>
      <c r="S322" s="89">
        <f t="shared" si="99"/>
        <v>17431.5</v>
      </c>
      <c r="T322" s="18"/>
      <c r="U322" s="110"/>
    </row>
    <row r="323" spans="2:21" s="34" customFormat="1" ht="24.95" customHeight="1" x14ac:dyDescent="0.25">
      <c r="B323" s="83">
        <v>290</v>
      </c>
      <c r="C323" s="31" t="s">
        <v>943</v>
      </c>
      <c r="D323" s="70" t="s">
        <v>138</v>
      </c>
      <c r="E323" s="23" t="s">
        <v>18</v>
      </c>
      <c r="F323" s="23" t="s">
        <v>394</v>
      </c>
      <c r="G323" s="25">
        <v>25000</v>
      </c>
      <c r="H323" s="55">
        <v>0</v>
      </c>
      <c r="I323" s="55">
        <v>25</v>
      </c>
      <c r="J323" s="55">
        <f t="shared" si="103"/>
        <v>717.5</v>
      </c>
      <c r="K323" s="55">
        <f t="shared" si="97"/>
        <v>1775</v>
      </c>
      <c r="L323" s="55">
        <f t="shared" si="100"/>
        <v>287.5</v>
      </c>
      <c r="M323" s="55">
        <f t="shared" si="104"/>
        <v>760</v>
      </c>
      <c r="N323" s="55">
        <f t="shared" si="98"/>
        <v>1772.5</v>
      </c>
      <c r="O323" s="55">
        <f t="shared" si="102"/>
        <v>5312.5</v>
      </c>
      <c r="P323" s="55">
        <v>3091</v>
      </c>
      <c r="Q323" s="55">
        <f t="shared" si="101"/>
        <v>4568.5</v>
      </c>
      <c r="R323" s="55">
        <f t="shared" si="94"/>
        <v>3835</v>
      </c>
      <c r="S323" s="89">
        <f t="shared" si="99"/>
        <v>20431.5</v>
      </c>
      <c r="T323" s="18"/>
      <c r="U323" s="110"/>
    </row>
    <row r="324" spans="2:21" s="34" customFormat="1" ht="24.95" customHeight="1" x14ac:dyDescent="0.25">
      <c r="B324" s="83">
        <v>291</v>
      </c>
      <c r="C324" s="31" t="s">
        <v>944</v>
      </c>
      <c r="D324" s="70" t="s">
        <v>138</v>
      </c>
      <c r="E324" s="23" t="s">
        <v>18</v>
      </c>
      <c r="F324" s="23" t="s">
        <v>394</v>
      </c>
      <c r="G324" s="25">
        <v>25000</v>
      </c>
      <c r="H324" s="55">
        <v>0</v>
      </c>
      <c r="I324" s="55">
        <v>25</v>
      </c>
      <c r="J324" s="55">
        <f t="shared" si="103"/>
        <v>717.5</v>
      </c>
      <c r="K324" s="55">
        <f t="shared" si="97"/>
        <v>1775</v>
      </c>
      <c r="L324" s="55">
        <f t="shared" si="100"/>
        <v>287.5</v>
      </c>
      <c r="M324" s="55">
        <f t="shared" si="104"/>
        <v>760</v>
      </c>
      <c r="N324" s="55">
        <f t="shared" si="98"/>
        <v>1772.5</v>
      </c>
      <c r="O324" s="55">
        <f t="shared" si="102"/>
        <v>5312.5</v>
      </c>
      <c r="P324" s="55">
        <v>10794.13</v>
      </c>
      <c r="Q324" s="55">
        <f t="shared" si="101"/>
        <v>12271.63</v>
      </c>
      <c r="R324" s="55">
        <f t="shared" si="94"/>
        <v>3835</v>
      </c>
      <c r="S324" s="89">
        <f t="shared" si="99"/>
        <v>12728.37</v>
      </c>
      <c r="T324" s="18"/>
      <c r="U324" s="110"/>
    </row>
    <row r="325" spans="2:21" s="18" customFormat="1" ht="24.95" customHeight="1" x14ac:dyDescent="0.25">
      <c r="B325" s="83">
        <v>292</v>
      </c>
      <c r="C325" s="31" t="s">
        <v>954</v>
      </c>
      <c r="D325" s="70" t="s">
        <v>138</v>
      </c>
      <c r="E325" s="23" t="s">
        <v>18</v>
      </c>
      <c r="F325" s="23" t="s">
        <v>394</v>
      </c>
      <c r="G325" s="25">
        <v>25000</v>
      </c>
      <c r="H325" s="25">
        <v>0</v>
      </c>
      <c r="I325" s="25">
        <v>25</v>
      </c>
      <c r="J325" s="25">
        <f t="shared" si="103"/>
        <v>717.5</v>
      </c>
      <c r="K325" s="25">
        <f t="shared" si="97"/>
        <v>1775</v>
      </c>
      <c r="L325" s="25">
        <f t="shared" si="100"/>
        <v>287.5</v>
      </c>
      <c r="M325" s="25">
        <f t="shared" si="104"/>
        <v>760</v>
      </c>
      <c r="N325" s="25">
        <f t="shared" si="98"/>
        <v>1772.5</v>
      </c>
      <c r="O325" s="25">
        <f t="shared" ref="O325:O334" si="105">J325+K325+L325+M325+N325</f>
        <v>5312.5</v>
      </c>
      <c r="P325" s="25">
        <v>1591</v>
      </c>
      <c r="Q325" s="25">
        <f t="shared" si="101"/>
        <v>3068.5</v>
      </c>
      <c r="R325" s="25">
        <f t="shared" si="94"/>
        <v>3835</v>
      </c>
      <c r="S325" s="84">
        <f t="shared" si="99"/>
        <v>21931.5</v>
      </c>
      <c r="U325" s="110"/>
    </row>
    <row r="326" spans="2:21" s="18" customFormat="1" ht="24.95" customHeight="1" x14ac:dyDescent="0.25">
      <c r="B326" s="83">
        <v>293</v>
      </c>
      <c r="C326" s="31" t="s">
        <v>955</v>
      </c>
      <c r="D326" s="70" t="s">
        <v>138</v>
      </c>
      <c r="E326" s="23" t="s">
        <v>18</v>
      </c>
      <c r="F326" s="23" t="s">
        <v>394</v>
      </c>
      <c r="G326" s="25">
        <v>25000</v>
      </c>
      <c r="H326" s="25">
        <v>0</v>
      </c>
      <c r="I326" s="25">
        <v>25</v>
      </c>
      <c r="J326" s="25">
        <f t="shared" si="103"/>
        <v>717.5</v>
      </c>
      <c r="K326" s="25">
        <f t="shared" ref="K326:K345" si="106">G326*7.1%</f>
        <v>1775</v>
      </c>
      <c r="L326" s="25">
        <f t="shared" si="100"/>
        <v>287.5</v>
      </c>
      <c r="M326" s="25">
        <f t="shared" si="104"/>
        <v>760</v>
      </c>
      <c r="N326" s="25">
        <f t="shared" ref="N326:N345" si="107">G326*7.09%</f>
        <v>1772.5</v>
      </c>
      <c r="O326" s="25">
        <f t="shared" si="105"/>
        <v>5312.5</v>
      </c>
      <c r="P326" s="25">
        <v>25</v>
      </c>
      <c r="Q326" s="25">
        <f t="shared" si="101"/>
        <v>1502.5</v>
      </c>
      <c r="R326" s="25">
        <f t="shared" si="94"/>
        <v>3835</v>
      </c>
      <c r="S326" s="84">
        <f t="shared" ref="S326:S345" si="108">G326-Q326</f>
        <v>23497.5</v>
      </c>
      <c r="U326" s="110"/>
    </row>
    <row r="327" spans="2:21" s="18" customFormat="1" ht="24.95" customHeight="1" x14ac:dyDescent="0.25">
      <c r="B327" s="83">
        <v>294</v>
      </c>
      <c r="C327" s="31" t="s">
        <v>956</v>
      </c>
      <c r="D327" s="70" t="s">
        <v>138</v>
      </c>
      <c r="E327" s="23" t="s">
        <v>18</v>
      </c>
      <c r="F327" s="23" t="s">
        <v>393</v>
      </c>
      <c r="G327" s="25">
        <v>25000</v>
      </c>
      <c r="H327" s="25">
        <v>0</v>
      </c>
      <c r="I327" s="25">
        <v>25</v>
      </c>
      <c r="J327" s="25">
        <f t="shared" si="103"/>
        <v>717.5</v>
      </c>
      <c r="K327" s="25">
        <f t="shared" si="106"/>
        <v>1775</v>
      </c>
      <c r="L327" s="25">
        <f t="shared" ref="L327:L341" si="109">G327*1.15%</f>
        <v>287.5</v>
      </c>
      <c r="M327" s="25">
        <f t="shared" si="104"/>
        <v>760</v>
      </c>
      <c r="N327" s="25">
        <f t="shared" si="107"/>
        <v>1772.5</v>
      </c>
      <c r="O327" s="25">
        <f t="shared" si="105"/>
        <v>5312.5</v>
      </c>
      <c r="P327" s="25">
        <v>3091</v>
      </c>
      <c r="Q327" s="25">
        <f t="shared" ref="Q327:Q345" si="110">H327+J327+M327+P327</f>
        <v>4568.5</v>
      </c>
      <c r="R327" s="25">
        <f t="shared" si="94"/>
        <v>3835</v>
      </c>
      <c r="S327" s="84">
        <f t="shared" si="108"/>
        <v>20431.5</v>
      </c>
      <c r="U327" s="110"/>
    </row>
    <row r="328" spans="2:21" s="18" customFormat="1" ht="24.95" customHeight="1" x14ac:dyDescent="0.25">
      <c r="B328" s="83">
        <v>295</v>
      </c>
      <c r="C328" s="31" t="s">
        <v>957</v>
      </c>
      <c r="D328" s="70" t="s">
        <v>138</v>
      </c>
      <c r="E328" s="23" t="s">
        <v>18</v>
      </c>
      <c r="F328" s="23" t="s">
        <v>393</v>
      </c>
      <c r="G328" s="25">
        <v>25000</v>
      </c>
      <c r="H328" s="25">
        <v>0</v>
      </c>
      <c r="I328" s="25">
        <v>25</v>
      </c>
      <c r="J328" s="25">
        <f t="shared" si="103"/>
        <v>717.5</v>
      </c>
      <c r="K328" s="25">
        <f t="shared" si="106"/>
        <v>1775</v>
      </c>
      <c r="L328" s="25">
        <f t="shared" si="109"/>
        <v>287.5</v>
      </c>
      <c r="M328" s="25">
        <f t="shared" si="104"/>
        <v>760</v>
      </c>
      <c r="N328" s="25">
        <f t="shared" si="107"/>
        <v>1772.5</v>
      </c>
      <c r="O328" s="25">
        <f t="shared" si="105"/>
        <v>5312.5</v>
      </c>
      <c r="P328" s="25">
        <v>25</v>
      </c>
      <c r="Q328" s="25">
        <f t="shared" si="110"/>
        <v>1502.5</v>
      </c>
      <c r="R328" s="25">
        <f t="shared" si="94"/>
        <v>3835</v>
      </c>
      <c r="S328" s="84">
        <f t="shared" si="108"/>
        <v>23497.5</v>
      </c>
      <c r="U328" s="110"/>
    </row>
    <row r="329" spans="2:21" s="18" customFormat="1" ht="24.95" customHeight="1" x14ac:dyDescent="0.25">
      <c r="B329" s="83">
        <v>296</v>
      </c>
      <c r="C329" s="31" t="s">
        <v>958</v>
      </c>
      <c r="D329" s="70" t="s">
        <v>138</v>
      </c>
      <c r="E329" s="23" t="s">
        <v>18</v>
      </c>
      <c r="F329" s="23" t="s">
        <v>393</v>
      </c>
      <c r="G329" s="25">
        <v>25000</v>
      </c>
      <c r="H329" s="25">
        <v>0</v>
      </c>
      <c r="I329" s="25">
        <v>25</v>
      </c>
      <c r="J329" s="25">
        <f t="shared" si="103"/>
        <v>717.5</v>
      </c>
      <c r="K329" s="25">
        <f t="shared" si="106"/>
        <v>1775</v>
      </c>
      <c r="L329" s="25">
        <f t="shared" si="109"/>
        <v>287.5</v>
      </c>
      <c r="M329" s="25">
        <f t="shared" si="104"/>
        <v>760</v>
      </c>
      <c r="N329" s="25">
        <f t="shared" si="107"/>
        <v>1772.5</v>
      </c>
      <c r="O329" s="25">
        <f t="shared" si="105"/>
        <v>5312.5</v>
      </c>
      <c r="P329" s="25">
        <v>17144.36</v>
      </c>
      <c r="Q329" s="25">
        <f t="shared" si="110"/>
        <v>18621.86</v>
      </c>
      <c r="R329" s="25">
        <f t="shared" si="94"/>
        <v>3835</v>
      </c>
      <c r="S329" s="84">
        <f t="shared" si="108"/>
        <v>6378.14</v>
      </c>
      <c r="U329" s="110"/>
    </row>
    <row r="330" spans="2:21" s="18" customFormat="1" ht="24.95" customHeight="1" x14ac:dyDescent="0.25">
      <c r="B330" s="83">
        <v>297</v>
      </c>
      <c r="C330" s="31" t="s">
        <v>959</v>
      </c>
      <c r="D330" s="70" t="s">
        <v>138</v>
      </c>
      <c r="E330" s="23" t="s">
        <v>18</v>
      </c>
      <c r="F330" s="23" t="s">
        <v>393</v>
      </c>
      <c r="G330" s="25">
        <v>25000</v>
      </c>
      <c r="H330" s="25">
        <v>0</v>
      </c>
      <c r="I330" s="25">
        <v>25</v>
      </c>
      <c r="J330" s="25">
        <f t="shared" si="103"/>
        <v>717.5</v>
      </c>
      <c r="K330" s="25">
        <f t="shared" si="106"/>
        <v>1775</v>
      </c>
      <c r="L330" s="25">
        <f t="shared" si="109"/>
        <v>287.5</v>
      </c>
      <c r="M330" s="25">
        <f t="shared" si="104"/>
        <v>760</v>
      </c>
      <c r="N330" s="25">
        <f t="shared" si="107"/>
        <v>1772.5</v>
      </c>
      <c r="O330" s="25">
        <f t="shared" si="105"/>
        <v>5312.5</v>
      </c>
      <c r="P330" s="25">
        <v>3091</v>
      </c>
      <c r="Q330" s="25">
        <f t="shared" si="110"/>
        <v>4568.5</v>
      </c>
      <c r="R330" s="25">
        <f t="shared" si="94"/>
        <v>3835</v>
      </c>
      <c r="S330" s="84">
        <f t="shared" si="108"/>
        <v>20431.5</v>
      </c>
      <c r="U330" s="110"/>
    </row>
    <row r="331" spans="2:21" s="18" customFormat="1" ht="24.95" customHeight="1" x14ac:dyDescent="0.25">
      <c r="B331" s="83">
        <v>298</v>
      </c>
      <c r="C331" s="31" t="s">
        <v>960</v>
      </c>
      <c r="D331" s="70" t="s">
        <v>138</v>
      </c>
      <c r="E331" s="23" t="s">
        <v>18</v>
      </c>
      <c r="F331" s="23" t="s">
        <v>393</v>
      </c>
      <c r="G331" s="25">
        <v>25000</v>
      </c>
      <c r="H331" s="25">
        <v>0</v>
      </c>
      <c r="I331" s="25">
        <v>25</v>
      </c>
      <c r="J331" s="25">
        <f t="shared" si="103"/>
        <v>717.5</v>
      </c>
      <c r="K331" s="25">
        <f t="shared" si="106"/>
        <v>1775</v>
      </c>
      <c r="L331" s="25">
        <f t="shared" si="109"/>
        <v>287.5</v>
      </c>
      <c r="M331" s="25">
        <f t="shared" si="104"/>
        <v>760</v>
      </c>
      <c r="N331" s="25">
        <f t="shared" si="107"/>
        <v>1772.5</v>
      </c>
      <c r="O331" s="25">
        <f t="shared" si="105"/>
        <v>5312.5</v>
      </c>
      <c r="P331" s="25">
        <v>2591</v>
      </c>
      <c r="Q331" s="25">
        <f t="shared" si="110"/>
        <v>4068.5</v>
      </c>
      <c r="R331" s="25">
        <f t="shared" si="94"/>
        <v>3835</v>
      </c>
      <c r="S331" s="84">
        <f t="shared" si="108"/>
        <v>20931.5</v>
      </c>
      <c r="U331" s="110"/>
    </row>
    <row r="332" spans="2:21" s="18" customFormat="1" ht="24.95" customHeight="1" x14ac:dyDescent="0.25">
      <c r="B332" s="83">
        <v>299</v>
      </c>
      <c r="C332" s="31" t="s">
        <v>961</v>
      </c>
      <c r="D332" s="70" t="s">
        <v>138</v>
      </c>
      <c r="E332" s="23" t="s">
        <v>18</v>
      </c>
      <c r="F332" s="23" t="s">
        <v>393</v>
      </c>
      <c r="G332" s="25">
        <v>25000</v>
      </c>
      <c r="H332" s="25">
        <v>0</v>
      </c>
      <c r="I332" s="25">
        <v>25</v>
      </c>
      <c r="J332" s="25">
        <f t="shared" si="103"/>
        <v>717.5</v>
      </c>
      <c r="K332" s="25">
        <f t="shared" si="106"/>
        <v>1775</v>
      </c>
      <c r="L332" s="25">
        <f t="shared" si="109"/>
        <v>287.5</v>
      </c>
      <c r="M332" s="25">
        <f t="shared" si="104"/>
        <v>760</v>
      </c>
      <c r="N332" s="25">
        <f t="shared" si="107"/>
        <v>1772.5</v>
      </c>
      <c r="O332" s="25">
        <f t="shared" si="105"/>
        <v>5312.5</v>
      </c>
      <c r="P332" s="25">
        <v>2606</v>
      </c>
      <c r="Q332" s="25">
        <f t="shared" si="110"/>
        <v>4083.5</v>
      </c>
      <c r="R332" s="25">
        <f t="shared" si="94"/>
        <v>3835</v>
      </c>
      <c r="S332" s="84">
        <f t="shared" si="108"/>
        <v>20916.5</v>
      </c>
      <c r="U332" s="110"/>
    </row>
    <row r="333" spans="2:21" s="18" customFormat="1" ht="24.95" customHeight="1" x14ac:dyDescent="0.25">
      <c r="B333" s="83">
        <v>300</v>
      </c>
      <c r="C333" s="31" t="s">
        <v>962</v>
      </c>
      <c r="D333" s="70" t="s">
        <v>138</v>
      </c>
      <c r="E333" s="23" t="s">
        <v>18</v>
      </c>
      <c r="F333" s="23" t="s">
        <v>393</v>
      </c>
      <c r="G333" s="25">
        <v>25000</v>
      </c>
      <c r="H333" s="25">
        <v>0</v>
      </c>
      <c r="I333" s="25">
        <v>25</v>
      </c>
      <c r="J333" s="25">
        <f t="shared" si="103"/>
        <v>717.5</v>
      </c>
      <c r="K333" s="25">
        <f t="shared" si="106"/>
        <v>1775</v>
      </c>
      <c r="L333" s="25">
        <f t="shared" si="109"/>
        <v>287.5</v>
      </c>
      <c r="M333" s="25">
        <f t="shared" si="104"/>
        <v>760</v>
      </c>
      <c r="N333" s="25">
        <f t="shared" si="107"/>
        <v>1772.5</v>
      </c>
      <c r="O333" s="25">
        <f t="shared" si="105"/>
        <v>5312.5</v>
      </c>
      <c r="P333" s="25">
        <v>25</v>
      </c>
      <c r="Q333" s="25">
        <f t="shared" si="110"/>
        <v>1502.5</v>
      </c>
      <c r="R333" s="25">
        <f t="shared" si="94"/>
        <v>3835</v>
      </c>
      <c r="S333" s="84">
        <f t="shared" si="108"/>
        <v>23497.5</v>
      </c>
      <c r="U333" s="110"/>
    </row>
    <row r="334" spans="2:21" s="18" customFormat="1" ht="24.95" customHeight="1" x14ac:dyDescent="0.25">
      <c r="B334" s="83">
        <v>301</v>
      </c>
      <c r="C334" s="31" t="s">
        <v>963</v>
      </c>
      <c r="D334" s="70" t="s">
        <v>138</v>
      </c>
      <c r="E334" s="23" t="s">
        <v>18</v>
      </c>
      <c r="F334" s="23" t="s">
        <v>393</v>
      </c>
      <c r="G334" s="25">
        <v>25000</v>
      </c>
      <c r="H334" s="25">
        <v>0</v>
      </c>
      <c r="I334" s="25">
        <v>25</v>
      </c>
      <c r="J334" s="25">
        <f t="shared" si="103"/>
        <v>717.5</v>
      </c>
      <c r="K334" s="25">
        <f t="shared" si="106"/>
        <v>1775</v>
      </c>
      <c r="L334" s="25">
        <f t="shared" si="109"/>
        <v>287.5</v>
      </c>
      <c r="M334" s="25">
        <f t="shared" si="104"/>
        <v>760</v>
      </c>
      <c r="N334" s="25">
        <f t="shared" si="107"/>
        <v>1772.5</v>
      </c>
      <c r="O334" s="25">
        <f t="shared" si="105"/>
        <v>5312.5</v>
      </c>
      <c r="P334" s="25">
        <v>25</v>
      </c>
      <c r="Q334" s="25">
        <f t="shared" si="110"/>
        <v>1502.5</v>
      </c>
      <c r="R334" s="25">
        <f t="shared" ref="R334:R345" si="111">K334+L334+N334</f>
        <v>3835</v>
      </c>
      <c r="S334" s="84">
        <f t="shared" si="108"/>
        <v>23497.5</v>
      </c>
      <c r="U334" s="110"/>
    </row>
    <row r="335" spans="2:21" s="18" customFormat="1" ht="24.95" customHeight="1" x14ac:dyDescent="0.25">
      <c r="B335" s="83">
        <v>302</v>
      </c>
      <c r="C335" s="31" t="s">
        <v>973</v>
      </c>
      <c r="D335" s="70" t="s">
        <v>138</v>
      </c>
      <c r="E335" s="23" t="s">
        <v>18</v>
      </c>
      <c r="F335" s="23" t="s">
        <v>393</v>
      </c>
      <c r="G335" s="25">
        <v>25000</v>
      </c>
      <c r="H335" s="25">
        <v>0</v>
      </c>
      <c r="I335" s="25">
        <v>25</v>
      </c>
      <c r="J335" s="25">
        <f t="shared" si="103"/>
        <v>717.5</v>
      </c>
      <c r="K335" s="25">
        <f t="shared" si="106"/>
        <v>1775</v>
      </c>
      <c r="L335" s="25">
        <f t="shared" si="109"/>
        <v>287.5</v>
      </c>
      <c r="M335" s="25">
        <f t="shared" si="104"/>
        <v>760</v>
      </c>
      <c r="N335" s="25">
        <f t="shared" si="107"/>
        <v>1772.5</v>
      </c>
      <c r="O335" s="25">
        <f t="shared" ref="O335:O345" si="112">J335+K335+L335+M335+N335</f>
        <v>5312.5</v>
      </c>
      <c r="P335" s="25">
        <v>25</v>
      </c>
      <c r="Q335" s="25">
        <f t="shared" si="110"/>
        <v>1502.5</v>
      </c>
      <c r="R335" s="25">
        <f t="shared" si="111"/>
        <v>3835</v>
      </c>
      <c r="S335" s="84">
        <f t="shared" si="108"/>
        <v>23497.5</v>
      </c>
      <c r="U335" s="110"/>
    </row>
    <row r="336" spans="2:21" s="18" customFormat="1" ht="24.95" customHeight="1" x14ac:dyDescent="0.25">
      <c r="B336" s="83">
        <v>303</v>
      </c>
      <c r="C336" s="31" t="s">
        <v>974</v>
      </c>
      <c r="D336" s="70" t="s">
        <v>118</v>
      </c>
      <c r="E336" s="23" t="s">
        <v>18</v>
      </c>
      <c r="F336" s="23" t="s">
        <v>394</v>
      </c>
      <c r="G336" s="25">
        <v>36000</v>
      </c>
      <c r="H336" s="25">
        <v>0</v>
      </c>
      <c r="I336" s="25">
        <v>25</v>
      </c>
      <c r="J336" s="25">
        <f t="shared" si="103"/>
        <v>1033.2</v>
      </c>
      <c r="K336" s="25">
        <f t="shared" si="106"/>
        <v>2556</v>
      </c>
      <c r="L336" s="25">
        <f t="shared" si="109"/>
        <v>414</v>
      </c>
      <c r="M336" s="25">
        <f t="shared" si="104"/>
        <v>1094.4000000000001</v>
      </c>
      <c r="N336" s="25">
        <f t="shared" si="107"/>
        <v>2552.4</v>
      </c>
      <c r="O336" s="25">
        <f t="shared" si="112"/>
        <v>7650</v>
      </c>
      <c r="P336" s="25">
        <v>13091</v>
      </c>
      <c r="Q336" s="25">
        <f t="shared" si="110"/>
        <v>15218.6</v>
      </c>
      <c r="R336" s="25">
        <f t="shared" si="111"/>
        <v>5522.4</v>
      </c>
      <c r="S336" s="84">
        <f t="shared" si="108"/>
        <v>20781.400000000001</v>
      </c>
      <c r="U336" s="110"/>
    </row>
    <row r="337" spans="2:21" s="18" customFormat="1" ht="24.95" customHeight="1" x14ac:dyDescent="0.25">
      <c r="B337" s="83">
        <v>304</v>
      </c>
      <c r="C337" s="31" t="s">
        <v>975</v>
      </c>
      <c r="D337" s="70" t="s">
        <v>138</v>
      </c>
      <c r="E337" s="23" t="s">
        <v>18</v>
      </c>
      <c r="F337" s="23" t="s">
        <v>394</v>
      </c>
      <c r="G337" s="25">
        <v>25000</v>
      </c>
      <c r="H337" s="25">
        <v>0</v>
      </c>
      <c r="I337" s="25">
        <v>25</v>
      </c>
      <c r="J337" s="25">
        <f t="shared" si="103"/>
        <v>717.5</v>
      </c>
      <c r="K337" s="25">
        <f t="shared" si="106"/>
        <v>1775</v>
      </c>
      <c r="L337" s="25">
        <f t="shared" si="109"/>
        <v>287.5</v>
      </c>
      <c r="M337" s="25">
        <f t="shared" si="104"/>
        <v>760</v>
      </c>
      <c r="N337" s="25">
        <f t="shared" si="107"/>
        <v>1772.5</v>
      </c>
      <c r="O337" s="25">
        <f t="shared" si="112"/>
        <v>5312.5</v>
      </c>
      <c r="P337" s="25">
        <v>25</v>
      </c>
      <c r="Q337" s="25">
        <f t="shared" si="110"/>
        <v>1502.5</v>
      </c>
      <c r="R337" s="25">
        <f t="shared" si="111"/>
        <v>3835</v>
      </c>
      <c r="S337" s="84">
        <f t="shared" si="108"/>
        <v>23497.5</v>
      </c>
      <c r="U337" s="110"/>
    </row>
    <row r="338" spans="2:21" s="18" customFormat="1" ht="24.95" customHeight="1" x14ac:dyDescent="0.25">
      <c r="B338" s="83">
        <v>305</v>
      </c>
      <c r="C338" s="31" t="s">
        <v>976</v>
      </c>
      <c r="D338" s="70" t="s">
        <v>138</v>
      </c>
      <c r="E338" s="23" t="s">
        <v>18</v>
      </c>
      <c r="F338" s="23" t="s">
        <v>393</v>
      </c>
      <c r="G338" s="25">
        <v>25000</v>
      </c>
      <c r="H338" s="25">
        <v>0</v>
      </c>
      <c r="I338" s="25">
        <v>25</v>
      </c>
      <c r="J338" s="25">
        <f t="shared" si="103"/>
        <v>717.5</v>
      </c>
      <c r="K338" s="25">
        <f t="shared" si="106"/>
        <v>1775</v>
      </c>
      <c r="L338" s="25">
        <f t="shared" si="109"/>
        <v>287.5</v>
      </c>
      <c r="M338" s="25">
        <f t="shared" si="104"/>
        <v>760</v>
      </c>
      <c r="N338" s="25">
        <f t="shared" si="107"/>
        <v>1772.5</v>
      </c>
      <c r="O338" s="25">
        <f t="shared" si="112"/>
        <v>5312.5</v>
      </c>
      <c r="P338" s="25">
        <v>25</v>
      </c>
      <c r="Q338" s="25">
        <f t="shared" si="110"/>
        <v>1502.5</v>
      </c>
      <c r="R338" s="25">
        <f t="shared" si="111"/>
        <v>3835</v>
      </c>
      <c r="S338" s="84">
        <f t="shared" si="108"/>
        <v>23497.5</v>
      </c>
      <c r="U338" s="110"/>
    </row>
    <row r="339" spans="2:21" s="18" customFormat="1" ht="24.95" customHeight="1" x14ac:dyDescent="0.25">
      <c r="B339" s="83">
        <v>306</v>
      </c>
      <c r="C339" s="31" t="s">
        <v>977</v>
      </c>
      <c r="D339" s="70" t="s">
        <v>138</v>
      </c>
      <c r="E339" s="23" t="s">
        <v>18</v>
      </c>
      <c r="F339" s="23" t="s">
        <v>393</v>
      </c>
      <c r="G339" s="25">
        <v>28000</v>
      </c>
      <c r="H339" s="25">
        <v>0</v>
      </c>
      <c r="I339" s="25">
        <v>25</v>
      </c>
      <c r="J339" s="25">
        <f t="shared" si="103"/>
        <v>803.6</v>
      </c>
      <c r="K339" s="25">
        <f t="shared" si="106"/>
        <v>1988</v>
      </c>
      <c r="L339" s="25">
        <f t="shared" si="109"/>
        <v>322</v>
      </c>
      <c r="M339" s="25">
        <f t="shared" si="104"/>
        <v>851.2</v>
      </c>
      <c r="N339" s="25">
        <f t="shared" si="107"/>
        <v>1985.2</v>
      </c>
      <c r="O339" s="25">
        <f t="shared" si="112"/>
        <v>5950</v>
      </c>
      <c r="P339" s="25">
        <v>25</v>
      </c>
      <c r="Q339" s="25">
        <f t="shared" si="110"/>
        <v>1679.8</v>
      </c>
      <c r="R339" s="25">
        <f t="shared" si="111"/>
        <v>4295.2</v>
      </c>
      <c r="S339" s="84">
        <f t="shared" si="108"/>
        <v>26320.2</v>
      </c>
      <c r="U339" s="110"/>
    </row>
    <row r="340" spans="2:21" s="18" customFormat="1" ht="24.95" customHeight="1" x14ac:dyDescent="0.25">
      <c r="B340" s="83">
        <v>307</v>
      </c>
      <c r="C340" s="31" t="s">
        <v>978</v>
      </c>
      <c r="D340" s="70" t="s">
        <v>138</v>
      </c>
      <c r="E340" s="23" t="s">
        <v>18</v>
      </c>
      <c r="F340" s="23" t="s">
        <v>393</v>
      </c>
      <c r="G340" s="25">
        <v>25000</v>
      </c>
      <c r="H340" s="25">
        <v>0</v>
      </c>
      <c r="I340" s="25">
        <v>25</v>
      </c>
      <c r="J340" s="25">
        <f t="shared" si="103"/>
        <v>717.5</v>
      </c>
      <c r="K340" s="25">
        <f t="shared" si="106"/>
        <v>1775</v>
      </c>
      <c r="L340" s="25">
        <f t="shared" si="109"/>
        <v>287.5</v>
      </c>
      <c r="M340" s="25">
        <f t="shared" si="104"/>
        <v>760</v>
      </c>
      <c r="N340" s="25">
        <f t="shared" si="107"/>
        <v>1772.5</v>
      </c>
      <c r="O340" s="25">
        <f t="shared" si="112"/>
        <v>5312.5</v>
      </c>
      <c r="P340" s="25">
        <v>25</v>
      </c>
      <c r="Q340" s="25">
        <f t="shared" si="110"/>
        <v>1502.5</v>
      </c>
      <c r="R340" s="25">
        <f t="shared" si="111"/>
        <v>3835</v>
      </c>
      <c r="S340" s="84">
        <f t="shared" si="108"/>
        <v>23497.5</v>
      </c>
      <c r="U340" s="110"/>
    </row>
    <row r="341" spans="2:21" s="18" customFormat="1" ht="24.95" customHeight="1" x14ac:dyDescent="0.25">
      <c r="B341" s="83">
        <v>308</v>
      </c>
      <c r="C341" s="31" t="s">
        <v>980</v>
      </c>
      <c r="D341" s="70" t="s">
        <v>439</v>
      </c>
      <c r="E341" s="23" t="s">
        <v>18</v>
      </c>
      <c r="F341" s="23" t="s">
        <v>394</v>
      </c>
      <c r="G341" s="103">
        <v>30000</v>
      </c>
      <c r="H341" s="25">
        <v>0</v>
      </c>
      <c r="I341" s="25">
        <v>25</v>
      </c>
      <c r="J341" s="25">
        <f t="shared" si="103"/>
        <v>861</v>
      </c>
      <c r="K341" s="25">
        <f t="shared" si="106"/>
        <v>2130</v>
      </c>
      <c r="L341" s="25">
        <f t="shared" si="109"/>
        <v>345</v>
      </c>
      <c r="M341" s="25">
        <f t="shared" si="104"/>
        <v>912</v>
      </c>
      <c r="N341" s="25">
        <f t="shared" si="107"/>
        <v>2127</v>
      </c>
      <c r="O341" s="25">
        <f t="shared" si="112"/>
        <v>6375</v>
      </c>
      <c r="P341" s="25">
        <v>5091</v>
      </c>
      <c r="Q341" s="25">
        <f t="shared" si="110"/>
        <v>6864</v>
      </c>
      <c r="R341" s="25">
        <f t="shared" si="111"/>
        <v>4602</v>
      </c>
      <c r="S341" s="84">
        <f t="shared" si="108"/>
        <v>23136</v>
      </c>
      <c r="U341" s="110"/>
    </row>
    <row r="342" spans="2:21" s="18" customFormat="1" ht="24.95" customHeight="1" x14ac:dyDescent="0.25">
      <c r="B342" s="83">
        <v>309</v>
      </c>
      <c r="C342" s="31" t="s">
        <v>983</v>
      </c>
      <c r="D342" s="70" t="s">
        <v>21</v>
      </c>
      <c r="E342" s="23" t="s">
        <v>18</v>
      </c>
      <c r="F342" s="23" t="s">
        <v>393</v>
      </c>
      <c r="G342" s="25">
        <v>90000</v>
      </c>
      <c r="H342" s="25">
        <v>9753.1200000000008</v>
      </c>
      <c r="I342" s="25">
        <v>25</v>
      </c>
      <c r="J342" s="25">
        <f t="shared" si="103"/>
        <v>2583</v>
      </c>
      <c r="K342" s="25">
        <f t="shared" si="106"/>
        <v>6390</v>
      </c>
      <c r="L342" s="19">
        <v>890.22</v>
      </c>
      <c r="M342" s="25">
        <f t="shared" si="104"/>
        <v>2736</v>
      </c>
      <c r="N342" s="25">
        <f t="shared" si="107"/>
        <v>6381</v>
      </c>
      <c r="O342" s="25">
        <f t="shared" si="112"/>
        <v>18980.22</v>
      </c>
      <c r="P342" s="25">
        <v>25</v>
      </c>
      <c r="Q342" s="25">
        <f t="shared" si="110"/>
        <v>15097.12</v>
      </c>
      <c r="R342" s="25">
        <f t="shared" si="111"/>
        <v>13661.22</v>
      </c>
      <c r="S342" s="25">
        <f t="shared" si="108"/>
        <v>74902.880000000005</v>
      </c>
      <c r="U342" s="110"/>
    </row>
    <row r="343" spans="2:21" s="18" customFormat="1" ht="24.95" customHeight="1" x14ac:dyDescent="0.25">
      <c r="B343" s="83">
        <v>310</v>
      </c>
      <c r="C343" s="31" t="s">
        <v>986</v>
      </c>
      <c r="D343" s="70" t="s">
        <v>138</v>
      </c>
      <c r="E343" s="23" t="s">
        <v>18</v>
      </c>
      <c r="F343" s="23" t="s">
        <v>394</v>
      </c>
      <c r="G343" s="25">
        <v>25000</v>
      </c>
      <c r="H343" s="25">
        <v>0</v>
      </c>
      <c r="I343" s="25">
        <v>25</v>
      </c>
      <c r="J343" s="25">
        <f t="shared" si="103"/>
        <v>717.5</v>
      </c>
      <c r="K343" s="25">
        <f t="shared" si="106"/>
        <v>1775</v>
      </c>
      <c r="L343" s="25">
        <f>G343*1.15%</f>
        <v>287.5</v>
      </c>
      <c r="M343" s="25">
        <f t="shared" si="104"/>
        <v>760</v>
      </c>
      <c r="N343" s="25">
        <f t="shared" si="107"/>
        <v>1772.5</v>
      </c>
      <c r="O343" s="25">
        <f t="shared" si="112"/>
        <v>5312.5</v>
      </c>
      <c r="P343" s="25">
        <v>3091</v>
      </c>
      <c r="Q343" s="25">
        <f t="shared" si="110"/>
        <v>4568.5</v>
      </c>
      <c r="R343" s="25">
        <f t="shared" si="111"/>
        <v>3835</v>
      </c>
      <c r="S343" s="25">
        <f t="shared" si="108"/>
        <v>20431.5</v>
      </c>
      <c r="U343" s="110"/>
    </row>
    <row r="344" spans="2:21" s="18" customFormat="1" ht="24.95" customHeight="1" x14ac:dyDescent="0.25">
      <c r="B344" s="83">
        <v>311</v>
      </c>
      <c r="C344" s="31" t="s">
        <v>990</v>
      </c>
      <c r="D344" s="70" t="s">
        <v>439</v>
      </c>
      <c r="E344" s="23" t="s">
        <v>18</v>
      </c>
      <c r="F344" s="23" t="s">
        <v>393</v>
      </c>
      <c r="G344" s="25">
        <v>40000</v>
      </c>
      <c r="H344" s="25">
        <v>442.65</v>
      </c>
      <c r="I344" s="25">
        <v>25</v>
      </c>
      <c r="J344" s="25">
        <f t="shared" si="103"/>
        <v>1148</v>
      </c>
      <c r="K344" s="25">
        <f t="shared" si="106"/>
        <v>2840</v>
      </c>
      <c r="L344" s="25">
        <f>G344*1.15%</f>
        <v>460</v>
      </c>
      <c r="M344" s="25">
        <f t="shared" si="104"/>
        <v>1216</v>
      </c>
      <c r="N344" s="25">
        <f t="shared" si="107"/>
        <v>2836</v>
      </c>
      <c r="O344" s="25">
        <f t="shared" si="112"/>
        <v>8500</v>
      </c>
      <c r="P344" s="25">
        <v>25</v>
      </c>
      <c r="Q344" s="25">
        <f t="shared" si="110"/>
        <v>2831.65</v>
      </c>
      <c r="R344" s="25">
        <f t="shared" si="111"/>
        <v>6136</v>
      </c>
      <c r="S344" s="25">
        <f t="shared" si="108"/>
        <v>37168.35</v>
      </c>
      <c r="U344" s="110"/>
    </row>
    <row r="345" spans="2:21" s="18" customFormat="1" ht="24.95" customHeight="1" x14ac:dyDescent="0.25">
      <c r="B345" s="83">
        <v>312</v>
      </c>
      <c r="C345" s="61" t="s">
        <v>999</v>
      </c>
      <c r="D345" s="70" t="s">
        <v>439</v>
      </c>
      <c r="E345" s="23" t="s">
        <v>18</v>
      </c>
      <c r="F345" s="23" t="s">
        <v>393</v>
      </c>
      <c r="G345" s="25">
        <v>41000</v>
      </c>
      <c r="H345" s="25">
        <v>583.79</v>
      </c>
      <c r="I345" s="25">
        <v>25</v>
      </c>
      <c r="J345" s="25">
        <f t="shared" si="103"/>
        <v>1176.7</v>
      </c>
      <c r="K345" s="25">
        <f t="shared" si="106"/>
        <v>2911</v>
      </c>
      <c r="L345" s="25">
        <f>G345*1.15%</f>
        <v>471.5</v>
      </c>
      <c r="M345" s="25">
        <f t="shared" si="104"/>
        <v>1246.4000000000001</v>
      </c>
      <c r="N345" s="25">
        <f t="shared" si="107"/>
        <v>2906.9</v>
      </c>
      <c r="O345" s="25">
        <f t="shared" si="112"/>
        <v>8712.5</v>
      </c>
      <c r="P345" s="25">
        <v>25</v>
      </c>
      <c r="Q345" s="25">
        <f t="shared" si="110"/>
        <v>3031.89</v>
      </c>
      <c r="R345" s="25">
        <f t="shared" si="111"/>
        <v>6289.4</v>
      </c>
      <c r="S345" s="25">
        <f t="shared" si="108"/>
        <v>37968.11</v>
      </c>
      <c r="U345" s="110"/>
    </row>
    <row r="346" spans="2:21" s="18" customFormat="1" ht="24.95" customHeight="1" x14ac:dyDescent="0.3">
      <c r="B346" s="85" t="s">
        <v>697</v>
      </c>
      <c r="C346" s="21"/>
      <c r="D346" s="21"/>
      <c r="E346" s="21"/>
      <c r="F346" s="21"/>
      <c r="G346" s="22"/>
      <c r="H346" s="22"/>
      <c r="I346" s="22"/>
      <c r="J346" s="22"/>
      <c r="K346" s="22"/>
      <c r="L346" s="22"/>
      <c r="M346" s="22"/>
      <c r="N346" s="22"/>
      <c r="O346" s="30"/>
      <c r="P346" s="30"/>
      <c r="Q346" s="30"/>
      <c r="R346" s="30"/>
      <c r="S346" s="86"/>
      <c r="U346" s="110"/>
    </row>
    <row r="347" spans="2:21" s="41" customFormat="1" ht="24.95" customHeight="1" x14ac:dyDescent="0.25">
      <c r="B347" s="88">
        <v>313</v>
      </c>
      <c r="C347" s="31" t="s">
        <v>54</v>
      </c>
      <c r="D347" s="24" t="s">
        <v>698</v>
      </c>
      <c r="E347" s="23" t="s">
        <v>18</v>
      </c>
      <c r="F347" s="23" t="s">
        <v>394</v>
      </c>
      <c r="G347" s="25">
        <v>90000</v>
      </c>
      <c r="H347" s="25">
        <v>9324.25</v>
      </c>
      <c r="I347" s="25">
        <v>25</v>
      </c>
      <c r="J347" s="25">
        <f t="shared" ref="J347:J353" si="113">G347*2.87%</f>
        <v>2583</v>
      </c>
      <c r="K347" s="25">
        <v>6390</v>
      </c>
      <c r="L347" s="19">
        <v>890.22</v>
      </c>
      <c r="M347" s="25">
        <f t="shared" ref="M347:M353" si="114">G347*3.04%</f>
        <v>2736</v>
      </c>
      <c r="N347" s="25">
        <v>6381</v>
      </c>
      <c r="O347" s="25">
        <f t="shared" ref="O347:O357" si="115">J347+K347+L347+M347+N347</f>
        <v>18980.22</v>
      </c>
      <c r="P347" s="25">
        <v>1740.46</v>
      </c>
      <c r="Q347" s="25">
        <f t="shared" ref="Q347:Q357" si="116">H347+J347+M347+P347</f>
        <v>16383.71</v>
      </c>
      <c r="R347" s="25">
        <f t="shared" ref="R347:R357" si="117">K347+L347+N347</f>
        <v>13661.22</v>
      </c>
      <c r="S347" s="84">
        <f t="shared" ref="S347:S357" si="118">G347-Q347</f>
        <v>73616.289999999994</v>
      </c>
      <c r="T347" s="18"/>
      <c r="U347" s="110"/>
    </row>
    <row r="348" spans="2:21" s="41" customFormat="1" ht="24.95" customHeight="1" x14ac:dyDescent="0.25">
      <c r="B348" s="83">
        <v>314</v>
      </c>
      <c r="C348" s="31" t="s">
        <v>502</v>
      </c>
      <c r="D348" s="24" t="s">
        <v>179</v>
      </c>
      <c r="E348" s="23" t="s">
        <v>18</v>
      </c>
      <c r="F348" s="23" t="s">
        <v>394</v>
      </c>
      <c r="G348" s="25">
        <v>40000</v>
      </c>
      <c r="H348" s="25">
        <v>442.65</v>
      </c>
      <c r="I348" s="25">
        <v>25</v>
      </c>
      <c r="J348" s="25">
        <f t="shared" si="113"/>
        <v>1148</v>
      </c>
      <c r="K348" s="25">
        <f t="shared" ref="K348:K357" si="119">G348*7.1%</f>
        <v>2840</v>
      </c>
      <c r="L348" s="25">
        <f t="shared" ref="L348:L357" si="120">G348*1.15%</f>
        <v>460</v>
      </c>
      <c r="M348" s="25">
        <f t="shared" si="114"/>
        <v>1216</v>
      </c>
      <c r="N348" s="25">
        <f t="shared" ref="N348:N357" si="121">G348*7.09%</f>
        <v>2836</v>
      </c>
      <c r="O348" s="25">
        <f t="shared" si="115"/>
        <v>8500</v>
      </c>
      <c r="P348" s="25">
        <v>4691</v>
      </c>
      <c r="Q348" s="25">
        <f t="shared" si="116"/>
        <v>7497.65</v>
      </c>
      <c r="R348" s="25">
        <f t="shared" si="117"/>
        <v>6136</v>
      </c>
      <c r="S348" s="84">
        <f t="shared" si="118"/>
        <v>32502.35</v>
      </c>
      <c r="T348" s="18"/>
      <c r="U348" s="110"/>
    </row>
    <row r="349" spans="2:21" s="14" customFormat="1" ht="24.95" customHeight="1" x14ac:dyDescent="0.25">
      <c r="B349" s="88">
        <v>315</v>
      </c>
      <c r="C349" s="31" t="s">
        <v>375</v>
      </c>
      <c r="D349" s="24" t="s">
        <v>179</v>
      </c>
      <c r="E349" s="23" t="s">
        <v>18</v>
      </c>
      <c r="F349" s="23" t="s">
        <v>394</v>
      </c>
      <c r="G349" s="25">
        <v>41000</v>
      </c>
      <c r="H349" s="25">
        <v>583.79</v>
      </c>
      <c r="I349" s="25">
        <v>25</v>
      </c>
      <c r="J349" s="25">
        <f t="shared" si="113"/>
        <v>1176.7</v>
      </c>
      <c r="K349" s="25">
        <f t="shared" si="119"/>
        <v>2911</v>
      </c>
      <c r="L349" s="25">
        <f t="shared" si="120"/>
        <v>471.5</v>
      </c>
      <c r="M349" s="25">
        <f t="shared" si="114"/>
        <v>1246.4000000000001</v>
      </c>
      <c r="N349" s="25">
        <f t="shared" si="121"/>
        <v>2906.9</v>
      </c>
      <c r="O349" s="25">
        <f t="shared" si="115"/>
        <v>8712.5</v>
      </c>
      <c r="P349" s="25">
        <v>12833.28</v>
      </c>
      <c r="Q349" s="25">
        <f t="shared" si="116"/>
        <v>15840.17</v>
      </c>
      <c r="R349" s="25">
        <f t="shared" si="117"/>
        <v>6289.4</v>
      </c>
      <c r="S349" s="84">
        <f t="shared" si="118"/>
        <v>25159.83</v>
      </c>
      <c r="T349" s="18"/>
      <c r="U349" s="110"/>
    </row>
    <row r="350" spans="2:21" s="14" customFormat="1" ht="24.95" customHeight="1" x14ac:dyDescent="0.25">
      <c r="B350" s="83">
        <v>316</v>
      </c>
      <c r="C350" s="31" t="s">
        <v>372</v>
      </c>
      <c r="D350" s="24" t="s">
        <v>179</v>
      </c>
      <c r="E350" s="23" t="s">
        <v>18</v>
      </c>
      <c r="F350" s="23" t="s">
        <v>394</v>
      </c>
      <c r="G350" s="25">
        <v>41000</v>
      </c>
      <c r="H350" s="25">
        <v>583.79</v>
      </c>
      <c r="I350" s="25">
        <v>25</v>
      </c>
      <c r="J350" s="25">
        <f t="shared" si="113"/>
        <v>1176.7</v>
      </c>
      <c r="K350" s="25">
        <f t="shared" si="119"/>
        <v>2911</v>
      </c>
      <c r="L350" s="25">
        <f t="shared" si="120"/>
        <v>471.5</v>
      </c>
      <c r="M350" s="25">
        <f t="shared" si="114"/>
        <v>1246.4000000000001</v>
      </c>
      <c r="N350" s="25">
        <f t="shared" si="121"/>
        <v>2906.9</v>
      </c>
      <c r="O350" s="25">
        <f t="shared" si="115"/>
        <v>8712.5</v>
      </c>
      <c r="P350" s="25">
        <v>18944.45</v>
      </c>
      <c r="Q350" s="25">
        <f t="shared" si="116"/>
        <v>21951.34</v>
      </c>
      <c r="R350" s="25">
        <f t="shared" si="117"/>
        <v>6289.4</v>
      </c>
      <c r="S350" s="84">
        <f t="shared" si="118"/>
        <v>19048.66</v>
      </c>
      <c r="T350" s="18"/>
      <c r="U350" s="110"/>
    </row>
    <row r="351" spans="2:21" s="14" customFormat="1" ht="24.95" customHeight="1" x14ac:dyDescent="0.25">
      <c r="B351" s="88">
        <v>317</v>
      </c>
      <c r="C351" s="104" t="s">
        <v>338</v>
      </c>
      <c r="D351" s="24" t="s">
        <v>179</v>
      </c>
      <c r="E351" s="23" t="s">
        <v>18</v>
      </c>
      <c r="F351" s="23" t="s">
        <v>394</v>
      </c>
      <c r="G351" s="25">
        <v>36000</v>
      </c>
      <c r="H351" s="25">
        <v>0</v>
      </c>
      <c r="I351" s="25">
        <v>25</v>
      </c>
      <c r="J351" s="25">
        <f t="shared" si="113"/>
        <v>1033.2</v>
      </c>
      <c r="K351" s="25">
        <f t="shared" si="119"/>
        <v>2556</v>
      </c>
      <c r="L351" s="25">
        <f t="shared" si="120"/>
        <v>414</v>
      </c>
      <c r="M351" s="25">
        <f t="shared" si="114"/>
        <v>1094.4000000000001</v>
      </c>
      <c r="N351" s="25">
        <f t="shared" si="121"/>
        <v>2552.4</v>
      </c>
      <c r="O351" s="25">
        <f t="shared" si="115"/>
        <v>7650</v>
      </c>
      <c r="P351" s="25">
        <v>26308.83</v>
      </c>
      <c r="Q351" s="25">
        <f t="shared" si="116"/>
        <v>28436.43</v>
      </c>
      <c r="R351" s="25">
        <f t="shared" si="117"/>
        <v>5522.4</v>
      </c>
      <c r="S351" s="84">
        <f t="shared" si="118"/>
        <v>7563.57</v>
      </c>
      <c r="T351" s="18"/>
      <c r="U351" s="110"/>
    </row>
    <row r="352" spans="2:21" s="14" customFormat="1" ht="24.95" customHeight="1" x14ac:dyDescent="0.25">
      <c r="B352" s="83">
        <v>318</v>
      </c>
      <c r="C352" s="104" t="s">
        <v>180</v>
      </c>
      <c r="D352" s="24" t="s">
        <v>179</v>
      </c>
      <c r="E352" s="23" t="s">
        <v>18</v>
      </c>
      <c r="F352" s="23" t="s">
        <v>394</v>
      </c>
      <c r="G352" s="25">
        <v>41000</v>
      </c>
      <c r="H352" s="25">
        <v>326.47000000000003</v>
      </c>
      <c r="I352" s="25">
        <v>25</v>
      </c>
      <c r="J352" s="25">
        <f t="shared" si="113"/>
        <v>1176.7</v>
      </c>
      <c r="K352" s="25">
        <f t="shared" si="119"/>
        <v>2911</v>
      </c>
      <c r="L352" s="25">
        <f t="shared" si="120"/>
        <v>471.5</v>
      </c>
      <c r="M352" s="25">
        <f t="shared" si="114"/>
        <v>1246.4000000000001</v>
      </c>
      <c r="N352" s="25">
        <f t="shared" si="121"/>
        <v>2906.9</v>
      </c>
      <c r="O352" s="25">
        <f t="shared" si="115"/>
        <v>8712.5</v>
      </c>
      <c r="P352" s="25">
        <v>19526.55</v>
      </c>
      <c r="Q352" s="25">
        <f t="shared" si="116"/>
        <v>22276.12</v>
      </c>
      <c r="R352" s="25">
        <f t="shared" si="117"/>
        <v>6289.4</v>
      </c>
      <c r="S352" s="84">
        <f t="shared" si="118"/>
        <v>18723.88</v>
      </c>
      <c r="T352" s="18"/>
      <c r="U352" s="110"/>
    </row>
    <row r="353" spans="2:21" s="14" customFormat="1" ht="24.95" customHeight="1" x14ac:dyDescent="0.25">
      <c r="B353" s="88">
        <v>319</v>
      </c>
      <c r="C353" s="104" t="s">
        <v>181</v>
      </c>
      <c r="D353" s="24" t="s">
        <v>26</v>
      </c>
      <c r="E353" s="23" t="s">
        <v>18</v>
      </c>
      <c r="F353" s="23" t="s">
        <v>394</v>
      </c>
      <c r="G353" s="25">
        <v>38000</v>
      </c>
      <c r="H353" s="25">
        <v>160.38</v>
      </c>
      <c r="I353" s="25">
        <v>25</v>
      </c>
      <c r="J353" s="25">
        <f t="shared" si="113"/>
        <v>1090.5999999999999</v>
      </c>
      <c r="K353" s="25">
        <f t="shared" si="119"/>
        <v>2698</v>
      </c>
      <c r="L353" s="25">
        <f t="shared" si="120"/>
        <v>437</v>
      </c>
      <c r="M353" s="25">
        <f t="shared" si="114"/>
        <v>1155.2</v>
      </c>
      <c r="N353" s="25">
        <f t="shared" si="121"/>
        <v>2694.2</v>
      </c>
      <c r="O353" s="25">
        <f t="shared" si="115"/>
        <v>8075</v>
      </c>
      <c r="P353" s="25">
        <v>20107.13</v>
      </c>
      <c r="Q353" s="25">
        <f t="shared" si="116"/>
        <v>22513.31</v>
      </c>
      <c r="R353" s="25">
        <f t="shared" si="117"/>
        <v>5829.2</v>
      </c>
      <c r="S353" s="84">
        <f t="shared" si="118"/>
        <v>15486.69</v>
      </c>
      <c r="T353" s="18"/>
      <c r="U353" s="110"/>
    </row>
    <row r="354" spans="2:21" s="14" customFormat="1" ht="24.95" customHeight="1" x14ac:dyDescent="0.25">
      <c r="B354" s="83">
        <v>320</v>
      </c>
      <c r="C354" s="104" t="s">
        <v>501</v>
      </c>
      <c r="D354" s="24" t="s">
        <v>122</v>
      </c>
      <c r="E354" s="23" t="s">
        <v>18</v>
      </c>
      <c r="F354" s="23" t="s">
        <v>394</v>
      </c>
      <c r="G354" s="25">
        <v>30000</v>
      </c>
      <c r="H354" s="25">
        <v>0</v>
      </c>
      <c r="I354" s="25">
        <v>25</v>
      </c>
      <c r="J354" s="25">
        <v>861</v>
      </c>
      <c r="K354" s="25">
        <f t="shared" si="119"/>
        <v>2130</v>
      </c>
      <c r="L354" s="25">
        <f t="shared" si="120"/>
        <v>345</v>
      </c>
      <c r="M354" s="25">
        <v>912</v>
      </c>
      <c r="N354" s="25">
        <f t="shared" si="121"/>
        <v>2127</v>
      </c>
      <c r="O354" s="25">
        <f t="shared" si="115"/>
        <v>6375</v>
      </c>
      <c r="P354" s="25">
        <v>2791</v>
      </c>
      <c r="Q354" s="25">
        <f t="shared" si="116"/>
        <v>4564</v>
      </c>
      <c r="R354" s="25">
        <f t="shared" si="117"/>
        <v>4602</v>
      </c>
      <c r="S354" s="84">
        <f t="shared" si="118"/>
        <v>25436</v>
      </c>
      <c r="T354" s="18"/>
      <c r="U354" s="110"/>
    </row>
    <row r="355" spans="2:21" s="14" customFormat="1" ht="24.95" customHeight="1" x14ac:dyDescent="0.25">
      <c r="B355" s="88">
        <v>321</v>
      </c>
      <c r="C355" s="61" t="s">
        <v>984</v>
      </c>
      <c r="D355" s="24" t="s">
        <v>179</v>
      </c>
      <c r="E355" s="23" t="s">
        <v>18</v>
      </c>
      <c r="F355" s="23" t="s">
        <v>394</v>
      </c>
      <c r="G355" s="60">
        <v>35000</v>
      </c>
      <c r="H355" s="25">
        <v>0</v>
      </c>
      <c r="I355" s="25">
        <v>25</v>
      </c>
      <c r="J355" s="25">
        <f>G355*2.87%</f>
        <v>1004.5</v>
      </c>
      <c r="K355" s="60">
        <f t="shared" si="119"/>
        <v>2485</v>
      </c>
      <c r="L355" s="60">
        <f t="shared" si="120"/>
        <v>402.5</v>
      </c>
      <c r="M355" s="25">
        <f>G355*3.04%</f>
        <v>1064</v>
      </c>
      <c r="N355" s="60">
        <f t="shared" si="121"/>
        <v>2481.5</v>
      </c>
      <c r="O355" s="25">
        <f t="shared" si="115"/>
        <v>7437.5</v>
      </c>
      <c r="P355" s="25">
        <v>25</v>
      </c>
      <c r="Q355" s="25">
        <f t="shared" si="116"/>
        <v>2093.5</v>
      </c>
      <c r="R355" s="25">
        <f t="shared" si="117"/>
        <v>5369</v>
      </c>
      <c r="S355" s="84">
        <f t="shared" si="118"/>
        <v>32906.5</v>
      </c>
      <c r="T355" s="18"/>
      <c r="U355" s="110"/>
    </row>
    <row r="356" spans="2:21" s="14" customFormat="1" ht="24.95" customHeight="1" x14ac:dyDescent="0.25">
      <c r="B356" s="83">
        <v>322</v>
      </c>
      <c r="C356" s="31" t="s">
        <v>941</v>
      </c>
      <c r="D356" s="70" t="s">
        <v>138</v>
      </c>
      <c r="E356" s="23" t="s">
        <v>18</v>
      </c>
      <c r="F356" s="23" t="s">
        <v>394</v>
      </c>
      <c r="G356" s="25">
        <v>25000</v>
      </c>
      <c r="H356" s="55">
        <v>0</v>
      </c>
      <c r="I356" s="55">
        <v>25</v>
      </c>
      <c r="J356" s="55">
        <f t="shared" ref="J356:J357" si="122">G356*2.87%</f>
        <v>717.5</v>
      </c>
      <c r="K356" s="55">
        <f t="shared" si="119"/>
        <v>1775</v>
      </c>
      <c r="L356" s="55">
        <f t="shared" si="120"/>
        <v>287.5</v>
      </c>
      <c r="M356" s="55">
        <f t="shared" ref="M356:M357" si="123">G356*3.04%</f>
        <v>760</v>
      </c>
      <c r="N356" s="55">
        <f t="shared" si="121"/>
        <v>1772.5</v>
      </c>
      <c r="O356" s="55">
        <f t="shared" si="115"/>
        <v>5312.5</v>
      </c>
      <c r="P356" s="55">
        <v>5091</v>
      </c>
      <c r="Q356" s="55">
        <f t="shared" si="116"/>
        <v>6568.5</v>
      </c>
      <c r="R356" s="55">
        <f t="shared" si="117"/>
        <v>3835</v>
      </c>
      <c r="S356" s="89">
        <f t="shared" si="118"/>
        <v>18431.5</v>
      </c>
      <c r="T356" s="18"/>
      <c r="U356" s="110"/>
    </row>
    <row r="357" spans="2:21" s="14" customFormat="1" ht="24.95" customHeight="1" x14ac:dyDescent="0.25">
      <c r="B357" s="88">
        <v>323</v>
      </c>
      <c r="C357" s="31" t="s">
        <v>795</v>
      </c>
      <c r="D357" s="24" t="s">
        <v>138</v>
      </c>
      <c r="E357" s="23" t="s">
        <v>18</v>
      </c>
      <c r="F357" s="23" t="s">
        <v>394</v>
      </c>
      <c r="G357" s="25">
        <v>25000</v>
      </c>
      <c r="H357" s="25">
        <v>0</v>
      </c>
      <c r="I357" s="25">
        <v>25</v>
      </c>
      <c r="J357" s="25">
        <f t="shared" si="122"/>
        <v>717.5</v>
      </c>
      <c r="K357" s="25">
        <f t="shared" si="119"/>
        <v>1775</v>
      </c>
      <c r="L357" s="25">
        <f t="shared" si="120"/>
        <v>287.5</v>
      </c>
      <c r="M357" s="25">
        <f t="shared" si="123"/>
        <v>760</v>
      </c>
      <c r="N357" s="25">
        <f t="shared" si="121"/>
        <v>1772.5</v>
      </c>
      <c r="O357" s="25">
        <f t="shared" si="115"/>
        <v>5312.5</v>
      </c>
      <c r="P357" s="25">
        <v>3591</v>
      </c>
      <c r="Q357" s="25">
        <f t="shared" si="116"/>
        <v>5068.5</v>
      </c>
      <c r="R357" s="25">
        <f t="shared" si="117"/>
        <v>3835</v>
      </c>
      <c r="S357" s="84">
        <f t="shared" si="118"/>
        <v>19931.5</v>
      </c>
      <c r="T357" s="18"/>
      <c r="U357" s="110"/>
    </row>
    <row r="358" spans="2:21" s="7" customFormat="1" ht="24.95" customHeight="1" x14ac:dyDescent="0.3">
      <c r="B358" s="85" t="s">
        <v>144</v>
      </c>
      <c r="C358" s="21"/>
      <c r="D358" s="21"/>
      <c r="E358" s="21"/>
      <c r="F358" s="21"/>
      <c r="G358" s="22"/>
      <c r="H358" s="22"/>
      <c r="I358" s="22"/>
      <c r="J358" s="22"/>
      <c r="K358" s="22"/>
      <c r="L358" s="22"/>
      <c r="M358" s="22"/>
      <c r="N358" s="22"/>
      <c r="O358" s="30"/>
      <c r="P358" s="30"/>
      <c r="Q358" s="30"/>
      <c r="R358" s="30"/>
      <c r="S358" s="86"/>
      <c r="T358" s="18"/>
      <c r="U358" s="110"/>
    </row>
    <row r="359" spans="2:21" s="20" customFormat="1" ht="24.95" customHeight="1" x14ac:dyDescent="0.25">
      <c r="B359" s="83">
        <v>324</v>
      </c>
      <c r="C359" s="31" t="s">
        <v>27</v>
      </c>
      <c r="D359" s="24" t="s">
        <v>356</v>
      </c>
      <c r="E359" s="23" t="s">
        <v>18</v>
      </c>
      <c r="F359" s="23" t="s">
        <v>394</v>
      </c>
      <c r="G359" s="25">
        <v>60000</v>
      </c>
      <c r="H359" s="25">
        <v>3486.68</v>
      </c>
      <c r="I359" s="25">
        <v>25</v>
      </c>
      <c r="J359" s="25">
        <v>1722</v>
      </c>
      <c r="K359" s="25">
        <f t="shared" ref="K359:K369" si="124">G359*7.1%</f>
        <v>4260</v>
      </c>
      <c r="L359" s="25">
        <f t="shared" ref="L359:L369" si="125">G359*1.15%</f>
        <v>690</v>
      </c>
      <c r="M359" s="25">
        <v>1824</v>
      </c>
      <c r="N359" s="25">
        <f t="shared" ref="N359:N369" si="126">G359*7.09%</f>
        <v>4254</v>
      </c>
      <c r="O359" s="25">
        <f t="shared" ref="O359" si="127">J359+K359+L359+M359+N359</f>
        <v>12750</v>
      </c>
      <c r="P359" s="25">
        <v>25</v>
      </c>
      <c r="Q359" s="25">
        <f t="shared" ref="Q359:Q369" si="128">H359+J359+M359+P359</f>
        <v>7057.68</v>
      </c>
      <c r="R359" s="25">
        <f t="shared" ref="R359:R369" si="129">K359+L359+N359</f>
        <v>9204</v>
      </c>
      <c r="S359" s="84">
        <f t="shared" ref="S359:S369" si="130">G359-Q359</f>
        <v>52942.32</v>
      </c>
      <c r="T359" s="18"/>
      <c r="U359" s="110"/>
    </row>
    <row r="360" spans="2:21" s="7" customFormat="1" ht="24.95" customHeight="1" x14ac:dyDescent="0.25">
      <c r="B360" s="83">
        <v>325</v>
      </c>
      <c r="C360" s="31" t="s">
        <v>145</v>
      </c>
      <c r="D360" s="24" t="s">
        <v>29</v>
      </c>
      <c r="E360" s="23" t="s">
        <v>18</v>
      </c>
      <c r="F360" s="23" t="s">
        <v>393</v>
      </c>
      <c r="G360" s="25">
        <v>40000</v>
      </c>
      <c r="H360" s="25">
        <v>442.65</v>
      </c>
      <c r="I360" s="25">
        <v>25</v>
      </c>
      <c r="J360" s="25">
        <v>1148</v>
      </c>
      <c r="K360" s="25">
        <f t="shared" si="124"/>
        <v>2840</v>
      </c>
      <c r="L360" s="25">
        <f t="shared" si="125"/>
        <v>460</v>
      </c>
      <c r="M360" s="25">
        <v>1216</v>
      </c>
      <c r="N360" s="25">
        <f t="shared" si="126"/>
        <v>2836</v>
      </c>
      <c r="O360" s="25">
        <f t="shared" ref="O360:O369" si="131">J360+K360+L360+M360+N360</f>
        <v>8500</v>
      </c>
      <c r="P360" s="25">
        <v>27974.43</v>
      </c>
      <c r="Q360" s="25">
        <f t="shared" si="128"/>
        <v>30781.08</v>
      </c>
      <c r="R360" s="25">
        <f t="shared" si="129"/>
        <v>6136</v>
      </c>
      <c r="S360" s="84">
        <f t="shared" si="130"/>
        <v>9218.92</v>
      </c>
      <c r="T360" s="18"/>
      <c r="U360" s="110"/>
    </row>
    <row r="361" spans="2:21" s="7" customFormat="1" ht="24.95" customHeight="1" x14ac:dyDescent="0.25">
      <c r="B361" s="83">
        <v>326</v>
      </c>
      <c r="C361" s="31" t="s">
        <v>146</v>
      </c>
      <c r="D361" s="24" t="s">
        <v>147</v>
      </c>
      <c r="E361" s="23" t="s">
        <v>18</v>
      </c>
      <c r="F361" s="23" t="s">
        <v>394</v>
      </c>
      <c r="G361" s="25">
        <v>38000</v>
      </c>
      <c r="H361" s="25">
        <v>160.38</v>
      </c>
      <c r="I361" s="25">
        <v>25</v>
      </c>
      <c r="J361" s="25">
        <v>1090.5999999999999</v>
      </c>
      <c r="K361" s="25">
        <f t="shared" si="124"/>
        <v>2698</v>
      </c>
      <c r="L361" s="25">
        <f t="shared" si="125"/>
        <v>437</v>
      </c>
      <c r="M361" s="25">
        <v>1155.2</v>
      </c>
      <c r="N361" s="25">
        <f t="shared" si="126"/>
        <v>2694.2</v>
      </c>
      <c r="O361" s="25">
        <f t="shared" si="131"/>
        <v>8075</v>
      </c>
      <c r="P361" s="25">
        <v>1231</v>
      </c>
      <c r="Q361" s="25">
        <f t="shared" si="128"/>
        <v>3637.18</v>
      </c>
      <c r="R361" s="25">
        <f t="shared" si="129"/>
        <v>5829.2</v>
      </c>
      <c r="S361" s="84">
        <f t="shared" si="130"/>
        <v>34362.82</v>
      </c>
      <c r="T361" s="18"/>
      <c r="U361" s="110"/>
    </row>
    <row r="362" spans="2:21" s="7" customFormat="1" ht="24.95" customHeight="1" x14ac:dyDescent="0.25">
      <c r="B362" s="83">
        <v>327</v>
      </c>
      <c r="C362" s="31" t="s">
        <v>376</v>
      </c>
      <c r="D362" s="24" t="s">
        <v>179</v>
      </c>
      <c r="E362" s="23" t="s">
        <v>18</v>
      </c>
      <c r="F362" s="23" t="s">
        <v>394</v>
      </c>
      <c r="G362" s="25">
        <v>36000</v>
      </c>
      <c r="H362" s="25">
        <v>0</v>
      </c>
      <c r="I362" s="25">
        <v>25</v>
      </c>
      <c r="J362" s="25">
        <v>1033.2</v>
      </c>
      <c r="K362" s="25">
        <f t="shared" si="124"/>
        <v>2556</v>
      </c>
      <c r="L362" s="25">
        <f t="shared" si="125"/>
        <v>414</v>
      </c>
      <c r="M362" s="25">
        <v>1094.4000000000001</v>
      </c>
      <c r="N362" s="25">
        <f t="shared" si="126"/>
        <v>2552.4</v>
      </c>
      <c r="O362" s="25">
        <f t="shared" si="131"/>
        <v>7650</v>
      </c>
      <c r="P362" s="25">
        <v>15747.59</v>
      </c>
      <c r="Q362" s="25">
        <f t="shared" si="128"/>
        <v>17875.189999999999</v>
      </c>
      <c r="R362" s="25">
        <f t="shared" si="129"/>
        <v>5522.4</v>
      </c>
      <c r="S362" s="84">
        <f t="shared" si="130"/>
        <v>18124.810000000001</v>
      </c>
      <c r="T362" s="18"/>
      <c r="U362" s="110"/>
    </row>
    <row r="363" spans="2:21" s="7" customFormat="1" ht="24.95" customHeight="1" x14ac:dyDescent="0.25">
      <c r="B363" s="83">
        <v>328</v>
      </c>
      <c r="C363" s="31" t="s">
        <v>148</v>
      </c>
      <c r="D363" s="24" t="s">
        <v>149</v>
      </c>
      <c r="E363" s="23" t="s">
        <v>18</v>
      </c>
      <c r="F363" s="23" t="s">
        <v>393</v>
      </c>
      <c r="G363" s="25">
        <v>31000</v>
      </c>
      <c r="H363" s="25">
        <v>0</v>
      </c>
      <c r="I363" s="25">
        <v>25</v>
      </c>
      <c r="J363" s="25">
        <v>889.7</v>
      </c>
      <c r="K363" s="25">
        <f t="shared" si="124"/>
        <v>2201</v>
      </c>
      <c r="L363" s="25">
        <f t="shared" si="125"/>
        <v>356.5</v>
      </c>
      <c r="M363" s="25">
        <v>942.4</v>
      </c>
      <c r="N363" s="25">
        <f t="shared" si="126"/>
        <v>2197.9</v>
      </c>
      <c r="O363" s="25">
        <f t="shared" si="131"/>
        <v>6587.5</v>
      </c>
      <c r="P363" s="25">
        <v>23229.040000000001</v>
      </c>
      <c r="Q363" s="25">
        <f t="shared" si="128"/>
        <v>25061.14</v>
      </c>
      <c r="R363" s="25">
        <f t="shared" si="129"/>
        <v>4755.3999999999996</v>
      </c>
      <c r="S363" s="84">
        <f t="shared" si="130"/>
        <v>5938.86</v>
      </c>
      <c r="T363" s="18"/>
      <c r="U363" s="110"/>
    </row>
    <row r="364" spans="2:21" s="18" customFormat="1" ht="24.95" customHeight="1" x14ac:dyDescent="0.25">
      <c r="B364" s="83">
        <v>329</v>
      </c>
      <c r="C364" s="31" t="s">
        <v>441</v>
      </c>
      <c r="D364" s="24" t="s">
        <v>122</v>
      </c>
      <c r="E364" s="23" t="s">
        <v>18</v>
      </c>
      <c r="F364" s="23" t="s">
        <v>393</v>
      </c>
      <c r="G364" s="25">
        <v>34000</v>
      </c>
      <c r="H364" s="25">
        <v>0</v>
      </c>
      <c r="I364" s="25">
        <v>25</v>
      </c>
      <c r="J364" s="25">
        <f>G364*2.87%</f>
        <v>975.8</v>
      </c>
      <c r="K364" s="25">
        <f t="shared" si="124"/>
        <v>2414</v>
      </c>
      <c r="L364" s="25">
        <f t="shared" si="125"/>
        <v>391</v>
      </c>
      <c r="M364" s="25">
        <f>G364*3.04%</f>
        <v>1033.5999999999999</v>
      </c>
      <c r="N364" s="25">
        <f t="shared" si="126"/>
        <v>2410.6</v>
      </c>
      <c r="O364" s="25">
        <f t="shared" si="131"/>
        <v>7225</v>
      </c>
      <c r="P364" s="25">
        <v>4666.46</v>
      </c>
      <c r="Q364" s="25">
        <f t="shared" si="128"/>
        <v>6675.86</v>
      </c>
      <c r="R364" s="25">
        <f t="shared" si="129"/>
        <v>5215.6000000000004</v>
      </c>
      <c r="S364" s="84">
        <f t="shared" si="130"/>
        <v>27324.14</v>
      </c>
      <c r="U364" s="110"/>
    </row>
    <row r="365" spans="2:21" s="18" customFormat="1" ht="24.95" customHeight="1" x14ac:dyDescent="0.25">
      <c r="B365" s="83">
        <v>330</v>
      </c>
      <c r="C365" s="31" t="s">
        <v>533</v>
      </c>
      <c r="D365" s="24" t="s">
        <v>439</v>
      </c>
      <c r="E365" s="23" t="s">
        <v>18</v>
      </c>
      <c r="F365" s="23" t="s">
        <v>393</v>
      </c>
      <c r="G365" s="25">
        <v>38000</v>
      </c>
      <c r="H365" s="25">
        <v>160.38</v>
      </c>
      <c r="I365" s="25">
        <v>25</v>
      </c>
      <c r="J365" s="25">
        <v>1090.5999999999999</v>
      </c>
      <c r="K365" s="25">
        <f t="shared" si="124"/>
        <v>2698</v>
      </c>
      <c r="L365" s="25">
        <f t="shared" si="125"/>
        <v>437</v>
      </c>
      <c r="M365" s="25">
        <v>1155.2</v>
      </c>
      <c r="N365" s="25">
        <f t="shared" si="126"/>
        <v>2694.2</v>
      </c>
      <c r="O365" s="25">
        <f t="shared" si="131"/>
        <v>8075</v>
      </c>
      <c r="P365" s="25">
        <v>25</v>
      </c>
      <c r="Q365" s="25">
        <f t="shared" si="128"/>
        <v>2431.1799999999998</v>
      </c>
      <c r="R365" s="25">
        <f t="shared" si="129"/>
        <v>5829.2</v>
      </c>
      <c r="S365" s="84">
        <f t="shared" si="130"/>
        <v>35568.82</v>
      </c>
      <c r="U365" s="110"/>
    </row>
    <row r="366" spans="2:21" s="7" customFormat="1" ht="24.95" customHeight="1" x14ac:dyDescent="0.25">
      <c r="B366" s="83">
        <v>331</v>
      </c>
      <c r="C366" s="31" t="s">
        <v>335</v>
      </c>
      <c r="D366" s="24" t="s">
        <v>122</v>
      </c>
      <c r="E366" s="23" t="s">
        <v>18</v>
      </c>
      <c r="F366" s="23" t="s">
        <v>393</v>
      </c>
      <c r="G366" s="25">
        <v>30000</v>
      </c>
      <c r="H366" s="25">
        <v>0</v>
      </c>
      <c r="I366" s="25">
        <v>25</v>
      </c>
      <c r="J366" s="25">
        <v>861</v>
      </c>
      <c r="K366" s="25">
        <f t="shared" si="124"/>
        <v>2130</v>
      </c>
      <c r="L366" s="25">
        <f t="shared" si="125"/>
        <v>345</v>
      </c>
      <c r="M366" s="25">
        <v>912</v>
      </c>
      <c r="N366" s="25">
        <f t="shared" si="126"/>
        <v>2127</v>
      </c>
      <c r="O366" s="25">
        <f t="shared" si="131"/>
        <v>6375</v>
      </c>
      <c r="P366" s="25">
        <v>7157.16</v>
      </c>
      <c r="Q366" s="25">
        <f t="shared" si="128"/>
        <v>8930.16</v>
      </c>
      <c r="R366" s="25">
        <f t="shared" si="129"/>
        <v>4602</v>
      </c>
      <c r="S366" s="84">
        <f t="shared" si="130"/>
        <v>21069.84</v>
      </c>
      <c r="T366" s="18"/>
      <c r="U366" s="110"/>
    </row>
    <row r="367" spans="2:21" s="18" customFormat="1" ht="24.95" customHeight="1" x14ac:dyDescent="0.25">
      <c r="B367" s="83">
        <v>332</v>
      </c>
      <c r="C367" s="31" t="s">
        <v>719</v>
      </c>
      <c r="D367" s="24" t="s">
        <v>179</v>
      </c>
      <c r="E367" s="23" t="s">
        <v>18</v>
      </c>
      <c r="F367" s="23" t="s">
        <v>394</v>
      </c>
      <c r="G367" s="25">
        <v>41000</v>
      </c>
      <c r="H367" s="25">
        <v>583.79</v>
      </c>
      <c r="I367" s="25">
        <v>25</v>
      </c>
      <c r="J367" s="25">
        <v>1176.7</v>
      </c>
      <c r="K367" s="25">
        <f t="shared" si="124"/>
        <v>2911</v>
      </c>
      <c r="L367" s="25">
        <f t="shared" si="125"/>
        <v>471.5</v>
      </c>
      <c r="M367" s="25">
        <v>1246.4000000000001</v>
      </c>
      <c r="N367" s="25">
        <f t="shared" si="126"/>
        <v>2906.9</v>
      </c>
      <c r="O367" s="25">
        <f t="shared" si="131"/>
        <v>8712.5</v>
      </c>
      <c r="P367" s="25">
        <v>17784.75</v>
      </c>
      <c r="Q367" s="25">
        <f t="shared" si="128"/>
        <v>20791.64</v>
      </c>
      <c r="R367" s="25">
        <f t="shared" si="129"/>
        <v>6289.4</v>
      </c>
      <c r="S367" s="84">
        <f t="shared" si="130"/>
        <v>20208.36</v>
      </c>
      <c r="U367" s="110"/>
    </row>
    <row r="368" spans="2:21" s="18" customFormat="1" ht="24.95" customHeight="1" x14ac:dyDescent="0.25">
      <c r="B368" s="83">
        <v>333</v>
      </c>
      <c r="C368" s="61" t="s">
        <v>948</v>
      </c>
      <c r="D368" s="24" t="s">
        <v>439</v>
      </c>
      <c r="E368" s="23" t="s">
        <v>18</v>
      </c>
      <c r="F368" s="23" t="s">
        <v>393</v>
      </c>
      <c r="G368" s="25">
        <v>36000</v>
      </c>
      <c r="H368" s="60">
        <v>0</v>
      </c>
      <c r="I368" s="25">
        <v>25</v>
      </c>
      <c r="J368" s="25">
        <f>G368*2.87%</f>
        <v>1033.2</v>
      </c>
      <c r="K368" s="25">
        <f t="shared" si="124"/>
        <v>2556</v>
      </c>
      <c r="L368" s="25">
        <f t="shared" si="125"/>
        <v>414</v>
      </c>
      <c r="M368" s="25">
        <f>G368*3.04%</f>
        <v>1094.4000000000001</v>
      </c>
      <c r="N368" s="25">
        <f t="shared" si="126"/>
        <v>2552.4</v>
      </c>
      <c r="O368" s="25">
        <f t="shared" si="131"/>
        <v>7650</v>
      </c>
      <c r="P368" s="25">
        <v>25</v>
      </c>
      <c r="Q368" s="25">
        <f t="shared" si="128"/>
        <v>2152.6</v>
      </c>
      <c r="R368" s="25">
        <f t="shared" si="129"/>
        <v>5522.4</v>
      </c>
      <c r="S368" s="84">
        <f t="shared" si="130"/>
        <v>33847.4</v>
      </c>
      <c r="U368" s="110"/>
    </row>
    <row r="369" spans="2:21" s="18" customFormat="1" ht="24.95" customHeight="1" x14ac:dyDescent="0.25">
      <c r="B369" s="83">
        <v>334</v>
      </c>
      <c r="C369" s="31" t="s">
        <v>987</v>
      </c>
      <c r="D369" s="24" t="s">
        <v>122</v>
      </c>
      <c r="E369" s="23" t="s">
        <v>18</v>
      </c>
      <c r="F369" s="23" t="s">
        <v>394</v>
      </c>
      <c r="G369" s="25">
        <v>24000</v>
      </c>
      <c r="H369" s="25">
        <v>0</v>
      </c>
      <c r="I369" s="25">
        <v>25</v>
      </c>
      <c r="J369" s="25">
        <f>G369*2.87%</f>
        <v>688.8</v>
      </c>
      <c r="K369" s="25">
        <f t="shared" si="124"/>
        <v>1704</v>
      </c>
      <c r="L369" s="25">
        <f t="shared" si="125"/>
        <v>276</v>
      </c>
      <c r="M369" s="25">
        <f>G369*3.04%</f>
        <v>729.6</v>
      </c>
      <c r="N369" s="25">
        <f t="shared" si="126"/>
        <v>1701.6</v>
      </c>
      <c r="O369" s="25">
        <f t="shared" si="131"/>
        <v>5100</v>
      </c>
      <c r="P369" s="25">
        <v>25</v>
      </c>
      <c r="Q369" s="25">
        <f t="shared" si="128"/>
        <v>1443.4</v>
      </c>
      <c r="R369" s="25">
        <f t="shared" si="129"/>
        <v>3681.6</v>
      </c>
      <c r="S369" s="25">
        <f t="shared" si="130"/>
        <v>22556.6</v>
      </c>
      <c r="U369" s="110"/>
    </row>
    <row r="370" spans="2:21" s="7" customFormat="1" ht="24.95" customHeight="1" x14ac:dyDescent="0.3">
      <c r="B370" s="85" t="s">
        <v>150</v>
      </c>
      <c r="C370" s="21"/>
      <c r="D370" s="21"/>
      <c r="E370" s="21"/>
      <c r="F370" s="21"/>
      <c r="G370" s="22"/>
      <c r="H370" s="22"/>
      <c r="I370" s="22"/>
      <c r="J370" s="22"/>
      <c r="K370" s="22"/>
      <c r="L370" s="22"/>
      <c r="M370" s="22"/>
      <c r="N370" s="22"/>
      <c r="O370" s="30"/>
      <c r="P370" s="30"/>
      <c r="Q370" s="30"/>
      <c r="R370" s="30"/>
      <c r="S370" s="86"/>
      <c r="T370" s="18"/>
      <c r="U370" s="110"/>
    </row>
    <row r="371" spans="2:21" ht="24.95" customHeight="1" x14ac:dyDescent="0.25">
      <c r="B371" s="83">
        <v>335</v>
      </c>
      <c r="C371" s="31" t="s">
        <v>399</v>
      </c>
      <c r="D371" s="24" t="s">
        <v>398</v>
      </c>
      <c r="E371" s="23" t="s">
        <v>18</v>
      </c>
      <c r="F371" s="23" t="s">
        <v>393</v>
      </c>
      <c r="G371" s="25">
        <v>45000</v>
      </c>
      <c r="H371" s="25">
        <v>1148.33</v>
      </c>
      <c r="I371" s="25">
        <v>25</v>
      </c>
      <c r="J371" s="25">
        <f t="shared" ref="J371:J402" si="132">G371*2.87%</f>
        <v>1291.5</v>
      </c>
      <c r="K371" s="25">
        <f t="shared" ref="K371:K402" si="133">G371*7.1%</f>
        <v>3195</v>
      </c>
      <c r="L371" s="25">
        <f t="shared" ref="L371:L402" si="134">G371*1.15%</f>
        <v>517.5</v>
      </c>
      <c r="M371" s="25">
        <f t="shared" ref="M371:M402" si="135">G371*3.04%</f>
        <v>1368</v>
      </c>
      <c r="N371" s="25">
        <f t="shared" ref="N371:N402" si="136">G371*7.09%</f>
        <v>3190.5</v>
      </c>
      <c r="O371" s="25">
        <f t="shared" ref="O371:O384" si="137">J371+K371+L371+M371+N371</f>
        <v>9562.5</v>
      </c>
      <c r="P371" s="25">
        <f>I371</f>
        <v>25</v>
      </c>
      <c r="Q371" s="25">
        <f t="shared" ref="Q371:Q402" si="138">H371+J371+M371+P371</f>
        <v>3832.83</v>
      </c>
      <c r="R371" s="25">
        <f t="shared" ref="R371:R401" si="139">K371+L371+N371</f>
        <v>6903</v>
      </c>
      <c r="S371" s="84">
        <f t="shared" ref="S371:S402" si="140">G371-Q371</f>
        <v>41167.17</v>
      </c>
      <c r="T371" s="18"/>
      <c r="U371" s="110"/>
    </row>
    <row r="372" spans="2:21" s="7" customFormat="1" ht="24.95" customHeight="1" x14ac:dyDescent="0.25">
      <c r="B372" s="83">
        <v>336</v>
      </c>
      <c r="C372" s="31" t="s">
        <v>22</v>
      </c>
      <c r="D372" s="24" t="s">
        <v>26</v>
      </c>
      <c r="E372" s="23" t="s">
        <v>18</v>
      </c>
      <c r="F372" s="23" t="s">
        <v>393</v>
      </c>
      <c r="G372" s="25">
        <v>41000</v>
      </c>
      <c r="H372" s="25">
        <v>583.79</v>
      </c>
      <c r="I372" s="25">
        <v>25</v>
      </c>
      <c r="J372" s="25">
        <f t="shared" si="132"/>
        <v>1176.7</v>
      </c>
      <c r="K372" s="25">
        <f t="shared" si="133"/>
        <v>2911</v>
      </c>
      <c r="L372" s="25">
        <f t="shared" si="134"/>
        <v>471.5</v>
      </c>
      <c r="M372" s="25">
        <f t="shared" si="135"/>
        <v>1246.4000000000001</v>
      </c>
      <c r="N372" s="25">
        <f t="shared" si="136"/>
        <v>2906.9</v>
      </c>
      <c r="O372" s="25">
        <f t="shared" si="137"/>
        <v>8712.5</v>
      </c>
      <c r="P372" s="25">
        <f>I372</f>
        <v>25</v>
      </c>
      <c r="Q372" s="25">
        <f t="shared" si="138"/>
        <v>3031.89</v>
      </c>
      <c r="R372" s="25">
        <f t="shared" si="139"/>
        <v>6289.4</v>
      </c>
      <c r="S372" s="84">
        <f t="shared" si="140"/>
        <v>37968.11</v>
      </c>
      <c r="T372" s="18"/>
      <c r="U372" s="110"/>
    </row>
    <row r="373" spans="2:21" s="18" customFormat="1" ht="24.95" customHeight="1" x14ac:dyDescent="0.25">
      <c r="B373" s="83">
        <v>337</v>
      </c>
      <c r="C373" s="31" t="s">
        <v>151</v>
      </c>
      <c r="D373" s="24" t="s">
        <v>345</v>
      </c>
      <c r="E373" s="23" t="s">
        <v>18</v>
      </c>
      <c r="F373" s="23" t="s">
        <v>393</v>
      </c>
      <c r="G373" s="25">
        <v>41000</v>
      </c>
      <c r="H373" s="25">
        <v>583.79</v>
      </c>
      <c r="I373" s="25">
        <v>25</v>
      </c>
      <c r="J373" s="25">
        <f t="shared" si="132"/>
        <v>1176.7</v>
      </c>
      <c r="K373" s="25">
        <f t="shared" si="133"/>
        <v>2911</v>
      </c>
      <c r="L373" s="25">
        <f t="shared" si="134"/>
        <v>471.5</v>
      </c>
      <c r="M373" s="25">
        <f t="shared" si="135"/>
        <v>1246.4000000000001</v>
      </c>
      <c r="N373" s="25">
        <f t="shared" si="136"/>
        <v>2906.9</v>
      </c>
      <c r="O373" s="25">
        <f t="shared" si="137"/>
        <v>8712.5</v>
      </c>
      <c r="P373" s="25">
        <v>20061.060000000001</v>
      </c>
      <c r="Q373" s="25">
        <f t="shared" si="138"/>
        <v>23067.95</v>
      </c>
      <c r="R373" s="25">
        <f t="shared" si="139"/>
        <v>6289.4</v>
      </c>
      <c r="S373" s="84">
        <f t="shared" si="140"/>
        <v>17932.05</v>
      </c>
      <c r="U373" s="110"/>
    </row>
    <row r="374" spans="2:21" s="7" customFormat="1" ht="24.95" customHeight="1" x14ac:dyDescent="0.25">
      <c r="B374" s="83">
        <v>338</v>
      </c>
      <c r="C374" s="31" t="s">
        <v>152</v>
      </c>
      <c r="D374" s="24" t="s">
        <v>691</v>
      </c>
      <c r="E374" s="23" t="s">
        <v>18</v>
      </c>
      <c r="F374" s="23" t="s">
        <v>393</v>
      </c>
      <c r="G374" s="25">
        <v>41000</v>
      </c>
      <c r="H374" s="25">
        <v>326.47000000000003</v>
      </c>
      <c r="I374" s="25">
        <v>25</v>
      </c>
      <c r="J374" s="25">
        <f t="shared" si="132"/>
        <v>1176.7</v>
      </c>
      <c r="K374" s="25">
        <f t="shared" si="133"/>
        <v>2911</v>
      </c>
      <c r="L374" s="25">
        <f t="shared" si="134"/>
        <v>471.5</v>
      </c>
      <c r="M374" s="25">
        <f t="shared" si="135"/>
        <v>1246.4000000000001</v>
      </c>
      <c r="N374" s="25">
        <f t="shared" si="136"/>
        <v>2906.9</v>
      </c>
      <c r="O374" s="25">
        <f t="shared" si="137"/>
        <v>8712.5</v>
      </c>
      <c r="P374" s="25">
        <v>22363.13</v>
      </c>
      <c r="Q374" s="25">
        <f t="shared" si="138"/>
        <v>25112.7</v>
      </c>
      <c r="R374" s="25">
        <f t="shared" si="139"/>
        <v>6289.4</v>
      </c>
      <c r="S374" s="84">
        <f t="shared" si="140"/>
        <v>15887.3</v>
      </c>
      <c r="T374" s="18"/>
      <c r="U374" s="110"/>
    </row>
    <row r="375" spans="2:21" s="7" customFormat="1" ht="24.95" customHeight="1" x14ac:dyDescent="0.25">
      <c r="B375" s="83">
        <v>339</v>
      </c>
      <c r="C375" s="31" t="s">
        <v>159</v>
      </c>
      <c r="D375" s="24" t="s">
        <v>137</v>
      </c>
      <c r="E375" s="23" t="s">
        <v>18</v>
      </c>
      <c r="F375" s="23" t="s">
        <v>393</v>
      </c>
      <c r="G375" s="25">
        <v>26250</v>
      </c>
      <c r="H375" s="25">
        <v>0</v>
      </c>
      <c r="I375" s="25">
        <v>25</v>
      </c>
      <c r="J375" s="25">
        <f t="shared" si="132"/>
        <v>753.38</v>
      </c>
      <c r="K375" s="25">
        <f t="shared" si="133"/>
        <v>1863.75</v>
      </c>
      <c r="L375" s="25">
        <f t="shared" si="134"/>
        <v>301.88</v>
      </c>
      <c r="M375" s="25">
        <f t="shared" si="135"/>
        <v>798</v>
      </c>
      <c r="N375" s="25">
        <f t="shared" si="136"/>
        <v>1861.13</v>
      </c>
      <c r="O375" s="25">
        <f t="shared" si="137"/>
        <v>5578.14</v>
      </c>
      <c r="P375" s="25">
        <v>3557.02</v>
      </c>
      <c r="Q375" s="25">
        <f t="shared" si="138"/>
        <v>5108.3999999999996</v>
      </c>
      <c r="R375" s="25">
        <f t="shared" si="139"/>
        <v>4026.76</v>
      </c>
      <c r="S375" s="84">
        <f t="shared" si="140"/>
        <v>21141.599999999999</v>
      </c>
      <c r="T375" s="18"/>
      <c r="U375" s="110"/>
    </row>
    <row r="376" spans="2:21" s="7" customFormat="1" ht="24.95" customHeight="1" x14ac:dyDescent="0.25">
      <c r="B376" s="83">
        <v>340</v>
      </c>
      <c r="C376" s="31" t="s">
        <v>153</v>
      </c>
      <c r="D376" s="24" t="s">
        <v>23</v>
      </c>
      <c r="E376" s="23" t="s">
        <v>18</v>
      </c>
      <c r="F376" s="23" t="s">
        <v>393</v>
      </c>
      <c r="G376" s="25">
        <v>31000</v>
      </c>
      <c r="H376" s="25">
        <v>0</v>
      </c>
      <c r="I376" s="25">
        <v>25</v>
      </c>
      <c r="J376" s="25">
        <f t="shared" si="132"/>
        <v>889.7</v>
      </c>
      <c r="K376" s="25">
        <f t="shared" si="133"/>
        <v>2201</v>
      </c>
      <c r="L376" s="25">
        <f t="shared" si="134"/>
        <v>356.5</v>
      </c>
      <c r="M376" s="25">
        <f t="shared" si="135"/>
        <v>942.4</v>
      </c>
      <c r="N376" s="25">
        <f t="shared" si="136"/>
        <v>2197.9</v>
      </c>
      <c r="O376" s="25">
        <f t="shared" si="137"/>
        <v>6587.5</v>
      </c>
      <c r="P376" s="25">
        <v>15387.05</v>
      </c>
      <c r="Q376" s="25">
        <f t="shared" si="138"/>
        <v>17219.150000000001</v>
      </c>
      <c r="R376" s="25">
        <f t="shared" si="139"/>
        <v>4755.3999999999996</v>
      </c>
      <c r="S376" s="84">
        <f t="shared" si="140"/>
        <v>13780.85</v>
      </c>
      <c r="T376" s="18"/>
      <c r="U376" s="110"/>
    </row>
    <row r="377" spans="2:21" s="7" customFormat="1" ht="24.95" customHeight="1" x14ac:dyDescent="0.25">
      <c r="B377" s="83">
        <v>341</v>
      </c>
      <c r="C377" s="31" t="s">
        <v>160</v>
      </c>
      <c r="D377" s="24" t="s">
        <v>23</v>
      </c>
      <c r="E377" s="23" t="s">
        <v>18</v>
      </c>
      <c r="F377" s="23" t="s">
        <v>393</v>
      </c>
      <c r="G377" s="25">
        <v>31000</v>
      </c>
      <c r="H377" s="25">
        <v>0</v>
      </c>
      <c r="I377" s="25">
        <v>25</v>
      </c>
      <c r="J377" s="25">
        <f t="shared" si="132"/>
        <v>889.7</v>
      </c>
      <c r="K377" s="25">
        <f t="shared" si="133"/>
        <v>2201</v>
      </c>
      <c r="L377" s="25">
        <f t="shared" si="134"/>
        <v>356.5</v>
      </c>
      <c r="M377" s="25">
        <f t="shared" si="135"/>
        <v>942.4</v>
      </c>
      <c r="N377" s="25">
        <f t="shared" si="136"/>
        <v>2197.9</v>
      </c>
      <c r="O377" s="25">
        <f t="shared" si="137"/>
        <v>6587.5</v>
      </c>
      <c r="P377" s="25">
        <v>12847.8</v>
      </c>
      <c r="Q377" s="25">
        <f t="shared" si="138"/>
        <v>14679.9</v>
      </c>
      <c r="R377" s="25">
        <f t="shared" si="139"/>
        <v>4755.3999999999996</v>
      </c>
      <c r="S377" s="84">
        <f t="shared" si="140"/>
        <v>16320.1</v>
      </c>
      <c r="T377" s="18"/>
      <c r="U377" s="110"/>
    </row>
    <row r="378" spans="2:21" s="7" customFormat="1" ht="24.95" customHeight="1" x14ac:dyDescent="0.25">
      <c r="B378" s="83">
        <v>342</v>
      </c>
      <c r="C378" s="31" t="s">
        <v>367</v>
      </c>
      <c r="D378" s="24" t="s">
        <v>23</v>
      </c>
      <c r="E378" s="23" t="s">
        <v>18</v>
      </c>
      <c r="F378" s="23" t="s">
        <v>393</v>
      </c>
      <c r="G378" s="25">
        <v>31000</v>
      </c>
      <c r="H378" s="25">
        <v>0</v>
      </c>
      <c r="I378" s="25">
        <v>25</v>
      </c>
      <c r="J378" s="25">
        <f t="shared" si="132"/>
        <v>889.7</v>
      </c>
      <c r="K378" s="25">
        <f t="shared" si="133"/>
        <v>2201</v>
      </c>
      <c r="L378" s="25">
        <f t="shared" si="134"/>
        <v>356.5</v>
      </c>
      <c r="M378" s="25">
        <f t="shared" si="135"/>
        <v>942.4</v>
      </c>
      <c r="N378" s="25">
        <f t="shared" si="136"/>
        <v>2197.9</v>
      </c>
      <c r="O378" s="25">
        <f t="shared" si="137"/>
        <v>6587.5</v>
      </c>
      <c r="P378" s="25">
        <v>4951</v>
      </c>
      <c r="Q378" s="25">
        <f t="shared" si="138"/>
        <v>6783.1</v>
      </c>
      <c r="R378" s="25">
        <f t="shared" si="139"/>
        <v>4755.3999999999996</v>
      </c>
      <c r="S378" s="84">
        <f t="shared" si="140"/>
        <v>24216.9</v>
      </c>
      <c r="T378" s="18"/>
      <c r="U378" s="110"/>
    </row>
    <row r="379" spans="2:21" s="7" customFormat="1" ht="24.95" customHeight="1" x14ac:dyDescent="0.25">
      <c r="B379" s="83">
        <v>343</v>
      </c>
      <c r="C379" s="31" t="s">
        <v>158</v>
      </c>
      <c r="D379" s="24" t="s">
        <v>137</v>
      </c>
      <c r="E379" s="23" t="s">
        <v>18</v>
      </c>
      <c r="F379" s="23" t="s">
        <v>393</v>
      </c>
      <c r="G379" s="25">
        <v>31000</v>
      </c>
      <c r="H379" s="25">
        <v>0</v>
      </c>
      <c r="I379" s="25">
        <v>25</v>
      </c>
      <c r="J379" s="25">
        <f t="shared" si="132"/>
        <v>889.7</v>
      </c>
      <c r="K379" s="25">
        <f t="shared" si="133"/>
        <v>2201</v>
      </c>
      <c r="L379" s="25">
        <f t="shared" si="134"/>
        <v>356.5</v>
      </c>
      <c r="M379" s="25">
        <f t="shared" si="135"/>
        <v>942.4</v>
      </c>
      <c r="N379" s="25">
        <f t="shared" si="136"/>
        <v>2197.9</v>
      </c>
      <c r="O379" s="25">
        <f t="shared" si="137"/>
        <v>6587.5</v>
      </c>
      <c r="P379" s="25">
        <v>15081.54</v>
      </c>
      <c r="Q379" s="25">
        <f t="shared" si="138"/>
        <v>16913.64</v>
      </c>
      <c r="R379" s="25">
        <f t="shared" si="139"/>
        <v>4755.3999999999996</v>
      </c>
      <c r="S379" s="84">
        <f t="shared" si="140"/>
        <v>14086.36</v>
      </c>
      <c r="T379" s="18"/>
      <c r="U379" s="110"/>
    </row>
    <row r="380" spans="2:21" s="7" customFormat="1" ht="24.95" customHeight="1" x14ac:dyDescent="0.25">
      <c r="B380" s="83">
        <v>344</v>
      </c>
      <c r="C380" s="31" t="s">
        <v>161</v>
      </c>
      <c r="D380" s="24" t="s">
        <v>23</v>
      </c>
      <c r="E380" s="23" t="s">
        <v>18</v>
      </c>
      <c r="F380" s="23" t="s">
        <v>393</v>
      </c>
      <c r="G380" s="25">
        <v>31000</v>
      </c>
      <c r="H380" s="25">
        <v>0</v>
      </c>
      <c r="I380" s="25">
        <v>25</v>
      </c>
      <c r="J380" s="25">
        <f t="shared" si="132"/>
        <v>889.7</v>
      </c>
      <c r="K380" s="25">
        <f t="shared" si="133"/>
        <v>2201</v>
      </c>
      <c r="L380" s="25">
        <f t="shared" si="134"/>
        <v>356.5</v>
      </c>
      <c r="M380" s="25">
        <f t="shared" si="135"/>
        <v>942.4</v>
      </c>
      <c r="N380" s="25">
        <f t="shared" si="136"/>
        <v>2197.9</v>
      </c>
      <c r="O380" s="25">
        <f t="shared" si="137"/>
        <v>6587.5</v>
      </c>
      <c r="P380" s="25">
        <v>12130.64</v>
      </c>
      <c r="Q380" s="25">
        <f t="shared" si="138"/>
        <v>13962.74</v>
      </c>
      <c r="R380" s="25">
        <f t="shared" si="139"/>
        <v>4755.3999999999996</v>
      </c>
      <c r="S380" s="84">
        <f t="shared" si="140"/>
        <v>17037.259999999998</v>
      </c>
      <c r="T380" s="18"/>
      <c r="U380" s="110"/>
    </row>
    <row r="381" spans="2:21" s="7" customFormat="1" ht="24.95" customHeight="1" x14ac:dyDescent="0.25">
      <c r="B381" s="83">
        <v>345</v>
      </c>
      <c r="C381" s="31" t="s">
        <v>157</v>
      </c>
      <c r="D381" s="24" t="s">
        <v>23</v>
      </c>
      <c r="E381" s="23" t="s">
        <v>18</v>
      </c>
      <c r="F381" s="23" t="s">
        <v>393</v>
      </c>
      <c r="G381" s="25">
        <v>31000</v>
      </c>
      <c r="H381" s="25">
        <v>0</v>
      </c>
      <c r="I381" s="25">
        <v>25</v>
      </c>
      <c r="J381" s="25">
        <f t="shared" si="132"/>
        <v>889.7</v>
      </c>
      <c r="K381" s="25">
        <f t="shared" si="133"/>
        <v>2201</v>
      </c>
      <c r="L381" s="25">
        <f t="shared" si="134"/>
        <v>356.5</v>
      </c>
      <c r="M381" s="25">
        <f t="shared" si="135"/>
        <v>942.4</v>
      </c>
      <c r="N381" s="25">
        <f t="shared" si="136"/>
        <v>2197.9</v>
      </c>
      <c r="O381" s="25">
        <f t="shared" si="137"/>
        <v>6587.5</v>
      </c>
      <c r="P381" s="25">
        <v>13245.07</v>
      </c>
      <c r="Q381" s="25">
        <f t="shared" si="138"/>
        <v>15077.17</v>
      </c>
      <c r="R381" s="25">
        <f t="shared" si="139"/>
        <v>4755.3999999999996</v>
      </c>
      <c r="S381" s="84">
        <f t="shared" si="140"/>
        <v>15922.83</v>
      </c>
      <c r="T381" s="18"/>
      <c r="U381" s="110"/>
    </row>
    <row r="382" spans="2:21" s="18" customFormat="1" ht="24.95" customHeight="1" x14ac:dyDescent="0.25">
      <c r="B382" s="83">
        <v>346</v>
      </c>
      <c r="C382" s="31" t="s">
        <v>154</v>
      </c>
      <c r="D382" s="24" t="s">
        <v>23</v>
      </c>
      <c r="E382" s="23" t="s">
        <v>18</v>
      </c>
      <c r="F382" s="23" t="s">
        <v>393</v>
      </c>
      <c r="G382" s="25">
        <v>34000</v>
      </c>
      <c r="H382" s="25">
        <v>0</v>
      </c>
      <c r="I382" s="25">
        <v>25</v>
      </c>
      <c r="J382" s="25">
        <f t="shared" si="132"/>
        <v>975.8</v>
      </c>
      <c r="K382" s="25">
        <f t="shared" si="133"/>
        <v>2414</v>
      </c>
      <c r="L382" s="25">
        <f t="shared" si="134"/>
        <v>391</v>
      </c>
      <c r="M382" s="25">
        <f t="shared" si="135"/>
        <v>1033.5999999999999</v>
      </c>
      <c r="N382" s="25">
        <f t="shared" si="136"/>
        <v>2410.6</v>
      </c>
      <c r="O382" s="25">
        <f t="shared" si="137"/>
        <v>7225</v>
      </c>
      <c r="P382" s="25">
        <v>7327.67</v>
      </c>
      <c r="Q382" s="25">
        <f t="shared" si="138"/>
        <v>9337.07</v>
      </c>
      <c r="R382" s="25">
        <f t="shared" si="139"/>
        <v>5215.6000000000004</v>
      </c>
      <c r="S382" s="84">
        <f t="shared" si="140"/>
        <v>24662.93</v>
      </c>
      <c r="U382" s="110"/>
    </row>
    <row r="383" spans="2:21" s="18" customFormat="1" ht="24.95" customHeight="1" x14ac:dyDescent="0.25">
      <c r="B383" s="83">
        <v>347</v>
      </c>
      <c r="C383" s="31" t="s">
        <v>365</v>
      </c>
      <c r="D383" s="24" t="s">
        <v>23</v>
      </c>
      <c r="E383" s="23" t="s">
        <v>18</v>
      </c>
      <c r="F383" s="23" t="s">
        <v>393</v>
      </c>
      <c r="G383" s="25">
        <v>31000</v>
      </c>
      <c r="H383" s="25">
        <v>0</v>
      </c>
      <c r="I383" s="25">
        <v>25</v>
      </c>
      <c r="J383" s="25">
        <f t="shared" si="132"/>
        <v>889.7</v>
      </c>
      <c r="K383" s="25">
        <f t="shared" si="133"/>
        <v>2201</v>
      </c>
      <c r="L383" s="25">
        <f t="shared" si="134"/>
        <v>356.5</v>
      </c>
      <c r="M383" s="25">
        <f t="shared" si="135"/>
        <v>942.4</v>
      </c>
      <c r="N383" s="25">
        <f t="shared" si="136"/>
        <v>2197.9</v>
      </c>
      <c r="O383" s="25">
        <f t="shared" si="137"/>
        <v>6587.5</v>
      </c>
      <c r="P383" s="25">
        <f>I383</f>
        <v>25</v>
      </c>
      <c r="Q383" s="25">
        <f t="shared" si="138"/>
        <v>1857.1</v>
      </c>
      <c r="R383" s="25">
        <f t="shared" si="139"/>
        <v>4755.3999999999996</v>
      </c>
      <c r="S383" s="84">
        <f t="shared" si="140"/>
        <v>29142.9</v>
      </c>
      <c r="U383" s="110"/>
    </row>
    <row r="384" spans="2:21" s="18" customFormat="1" ht="24.95" customHeight="1" x14ac:dyDescent="0.25">
      <c r="B384" s="83">
        <v>348</v>
      </c>
      <c r="C384" s="31" t="s">
        <v>162</v>
      </c>
      <c r="D384" s="24" t="s">
        <v>23</v>
      </c>
      <c r="E384" s="23" t="s">
        <v>18</v>
      </c>
      <c r="F384" s="23" t="s">
        <v>393</v>
      </c>
      <c r="G384" s="25">
        <v>31000</v>
      </c>
      <c r="H384" s="25">
        <v>0</v>
      </c>
      <c r="I384" s="25">
        <v>25</v>
      </c>
      <c r="J384" s="25">
        <f t="shared" si="132"/>
        <v>889.7</v>
      </c>
      <c r="K384" s="25">
        <f t="shared" si="133"/>
        <v>2201</v>
      </c>
      <c r="L384" s="25">
        <f t="shared" si="134"/>
        <v>356.5</v>
      </c>
      <c r="M384" s="25">
        <f t="shared" si="135"/>
        <v>942.4</v>
      </c>
      <c r="N384" s="25">
        <f t="shared" si="136"/>
        <v>2197.9</v>
      </c>
      <c r="O384" s="25">
        <f t="shared" si="137"/>
        <v>6587.5</v>
      </c>
      <c r="P384" s="25">
        <f>I384</f>
        <v>25</v>
      </c>
      <c r="Q384" s="25">
        <f t="shared" si="138"/>
        <v>1857.1</v>
      </c>
      <c r="R384" s="25">
        <f t="shared" si="139"/>
        <v>4755.3999999999996</v>
      </c>
      <c r="S384" s="84">
        <f t="shared" si="140"/>
        <v>29142.9</v>
      </c>
      <c r="U384" s="110"/>
    </row>
    <row r="385" spans="2:21" s="18" customFormat="1" ht="24.95" customHeight="1" x14ac:dyDescent="0.25">
      <c r="B385" s="83">
        <v>349</v>
      </c>
      <c r="C385" s="31" t="s">
        <v>156</v>
      </c>
      <c r="D385" s="24" t="s">
        <v>23</v>
      </c>
      <c r="E385" s="23" t="s">
        <v>18</v>
      </c>
      <c r="F385" s="23" t="s">
        <v>393</v>
      </c>
      <c r="G385" s="25">
        <v>34000</v>
      </c>
      <c r="H385" s="25">
        <v>0</v>
      </c>
      <c r="I385" s="25">
        <v>25</v>
      </c>
      <c r="J385" s="25">
        <f t="shared" si="132"/>
        <v>975.8</v>
      </c>
      <c r="K385" s="25">
        <f t="shared" si="133"/>
        <v>2414</v>
      </c>
      <c r="L385" s="25">
        <f t="shared" si="134"/>
        <v>391</v>
      </c>
      <c r="M385" s="25">
        <f t="shared" si="135"/>
        <v>1033.5999999999999</v>
      </c>
      <c r="N385" s="25">
        <f t="shared" si="136"/>
        <v>2410.6</v>
      </c>
      <c r="O385" s="25">
        <v>13539.51</v>
      </c>
      <c r="P385" s="25">
        <v>21043.58</v>
      </c>
      <c r="Q385" s="25">
        <f t="shared" si="138"/>
        <v>23052.98</v>
      </c>
      <c r="R385" s="25">
        <f t="shared" si="139"/>
        <v>5215.6000000000004</v>
      </c>
      <c r="S385" s="84">
        <f t="shared" si="140"/>
        <v>10947.02</v>
      </c>
      <c r="U385" s="110"/>
    </row>
    <row r="386" spans="2:21" s="18" customFormat="1" ht="24.95" customHeight="1" x14ac:dyDescent="0.25">
      <c r="B386" s="83">
        <v>350</v>
      </c>
      <c r="C386" s="31" t="s">
        <v>362</v>
      </c>
      <c r="D386" s="24" t="s">
        <v>23</v>
      </c>
      <c r="E386" s="23" t="s">
        <v>18</v>
      </c>
      <c r="F386" s="23" t="s">
        <v>393</v>
      </c>
      <c r="G386" s="25">
        <v>31000</v>
      </c>
      <c r="H386" s="25">
        <v>0</v>
      </c>
      <c r="I386" s="25">
        <v>25</v>
      </c>
      <c r="J386" s="25">
        <f t="shared" si="132"/>
        <v>889.7</v>
      </c>
      <c r="K386" s="25">
        <f t="shared" si="133"/>
        <v>2201</v>
      </c>
      <c r="L386" s="25">
        <f t="shared" si="134"/>
        <v>356.5</v>
      </c>
      <c r="M386" s="25">
        <f t="shared" si="135"/>
        <v>942.4</v>
      </c>
      <c r="N386" s="25">
        <f t="shared" si="136"/>
        <v>2197.9</v>
      </c>
      <c r="O386" s="25">
        <f t="shared" ref="O386:O405" si="141">J386+K386+L386+M386+N386</f>
        <v>6587.5</v>
      </c>
      <c r="P386" s="25">
        <v>10091</v>
      </c>
      <c r="Q386" s="25">
        <f t="shared" si="138"/>
        <v>11923.1</v>
      </c>
      <c r="R386" s="25">
        <f t="shared" si="139"/>
        <v>4755.3999999999996</v>
      </c>
      <c r="S386" s="84">
        <f t="shared" si="140"/>
        <v>19076.900000000001</v>
      </c>
      <c r="U386" s="110"/>
    </row>
    <row r="387" spans="2:21" s="18" customFormat="1" ht="24.95" customHeight="1" x14ac:dyDescent="0.25">
      <c r="B387" s="83">
        <v>351</v>
      </c>
      <c r="C387" s="31" t="s">
        <v>364</v>
      </c>
      <c r="D387" s="24" t="s">
        <v>23</v>
      </c>
      <c r="E387" s="23" t="s">
        <v>18</v>
      </c>
      <c r="F387" s="23" t="s">
        <v>393</v>
      </c>
      <c r="G387" s="25">
        <v>31000</v>
      </c>
      <c r="H387" s="25">
        <v>0</v>
      </c>
      <c r="I387" s="25">
        <v>25</v>
      </c>
      <c r="J387" s="25">
        <f t="shared" si="132"/>
        <v>889.7</v>
      </c>
      <c r="K387" s="25">
        <f t="shared" si="133"/>
        <v>2201</v>
      </c>
      <c r="L387" s="25">
        <f t="shared" si="134"/>
        <v>356.5</v>
      </c>
      <c r="M387" s="25">
        <f t="shared" si="135"/>
        <v>942.4</v>
      </c>
      <c r="N387" s="25">
        <f t="shared" si="136"/>
        <v>2197.9</v>
      </c>
      <c r="O387" s="25">
        <f t="shared" si="141"/>
        <v>6587.5</v>
      </c>
      <c r="P387" s="25">
        <v>25</v>
      </c>
      <c r="Q387" s="25">
        <f t="shared" si="138"/>
        <v>1857.1</v>
      </c>
      <c r="R387" s="25">
        <f t="shared" si="139"/>
        <v>4755.3999999999996</v>
      </c>
      <c r="S387" s="84">
        <f t="shared" si="140"/>
        <v>29142.9</v>
      </c>
      <c r="U387" s="110"/>
    </row>
    <row r="388" spans="2:21" s="18" customFormat="1" ht="24.95" customHeight="1" x14ac:dyDescent="0.25">
      <c r="B388" s="83">
        <v>352</v>
      </c>
      <c r="C388" s="31" t="s">
        <v>163</v>
      </c>
      <c r="D388" s="24" t="s">
        <v>23</v>
      </c>
      <c r="E388" s="23" t="s">
        <v>18</v>
      </c>
      <c r="F388" s="23" t="s">
        <v>393</v>
      </c>
      <c r="G388" s="25">
        <v>34000</v>
      </c>
      <c r="H388" s="25">
        <v>0</v>
      </c>
      <c r="I388" s="25">
        <v>25</v>
      </c>
      <c r="J388" s="25">
        <f t="shared" si="132"/>
        <v>975.8</v>
      </c>
      <c r="K388" s="25">
        <f t="shared" si="133"/>
        <v>2414</v>
      </c>
      <c r="L388" s="25">
        <f t="shared" si="134"/>
        <v>391</v>
      </c>
      <c r="M388" s="25">
        <f t="shared" si="135"/>
        <v>1033.5999999999999</v>
      </c>
      <c r="N388" s="25">
        <f t="shared" si="136"/>
        <v>2410.6</v>
      </c>
      <c r="O388" s="25">
        <f t="shared" si="141"/>
        <v>7225</v>
      </c>
      <c r="P388" s="25">
        <v>9591.81</v>
      </c>
      <c r="Q388" s="25">
        <f t="shared" si="138"/>
        <v>11601.21</v>
      </c>
      <c r="R388" s="25">
        <f t="shared" si="139"/>
        <v>5215.6000000000004</v>
      </c>
      <c r="S388" s="84">
        <f t="shared" si="140"/>
        <v>22398.79</v>
      </c>
      <c r="U388" s="110"/>
    </row>
    <row r="389" spans="2:21" s="18" customFormat="1" ht="24.95" customHeight="1" x14ac:dyDescent="0.25">
      <c r="B389" s="83">
        <v>353</v>
      </c>
      <c r="C389" s="31" t="s">
        <v>366</v>
      </c>
      <c r="D389" s="24" t="s">
        <v>23</v>
      </c>
      <c r="E389" s="23" t="s">
        <v>18</v>
      </c>
      <c r="F389" s="23" t="s">
        <v>393</v>
      </c>
      <c r="G389" s="25">
        <v>31000</v>
      </c>
      <c r="H389" s="25">
        <v>0</v>
      </c>
      <c r="I389" s="25">
        <v>25</v>
      </c>
      <c r="J389" s="25">
        <f t="shared" si="132"/>
        <v>889.7</v>
      </c>
      <c r="K389" s="25">
        <f t="shared" si="133"/>
        <v>2201</v>
      </c>
      <c r="L389" s="25">
        <f t="shared" si="134"/>
        <v>356.5</v>
      </c>
      <c r="M389" s="25">
        <f t="shared" si="135"/>
        <v>942.4</v>
      </c>
      <c r="N389" s="25">
        <f t="shared" si="136"/>
        <v>2197.9</v>
      </c>
      <c r="O389" s="25">
        <f t="shared" si="141"/>
        <v>6587.5</v>
      </c>
      <c r="P389" s="25">
        <v>17491.09</v>
      </c>
      <c r="Q389" s="25">
        <f t="shared" si="138"/>
        <v>19323.189999999999</v>
      </c>
      <c r="R389" s="25">
        <f t="shared" si="139"/>
        <v>4755.3999999999996</v>
      </c>
      <c r="S389" s="84">
        <f t="shared" si="140"/>
        <v>11676.81</v>
      </c>
      <c r="U389" s="110"/>
    </row>
    <row r="390" spans="2:21" s="18" customFormat="1" ht="24.95" customHeight="1" x14ac:dyDescent="0.25">
      <c r="B390" s="83">
        <v>354</v>
      </c>
      <c r="C390" s="31" t="s">
        <v>363</v>
      </c>
      <c r="D390" s="24" t="s">
        <v>23</v>
      </c>
      <c r="E390" s="23" t="s">
        <v>18</v>
      </c>
      <c r="F390" s="23" t="s">
        <v>393</v>
      </c>
      <c r="G390" s="25">
        <v>31000</v>
      </c>
      <c r="H390" s="25">
        <v>0</v>
      </c>
      <c r="I390" s="25">
        <v>25</v>
      </c>
      <c r="J390" s="25">
        <f t="shared" si="132"/>
        <v>889.7</v>
      </c>
      <c r="K390" s="25">
        <f t="shared" si="133"/>
        <v>2201</v>
      </c>
      <c r="L390" s="25">
        <f t="shared" si="134"/>
        <v>356.5</v>
      </c>
      <c r="M390" s="25">
        <f t="shared" si="135"/>
        <v>942.4</v>
      </c>
      <c r="N390" s="25">
        <f t="shared" si="136"/>
        <v>2197.9</v>
      </c>
      <c r="O390" s="25">
        <f t="shared" si="141"/>
        <v>6587.5</v>
      </c>
      <c r="P390" s="25">
        <v>13487.05</v>
      </c>
      <c r="Q390" s="25">
        <f t="shared" si="138"/>
        <v>15319.15</v>
      </c>
      <c r="R390" s="25">
        <f t="shared" si="139"/>
        <v>4755.3999999999996</v>
      </c>
      <c r="S390" s="84">
        <f t="shared" si="140"/>
        <v>15680.85</v>
      </c>
      <c r="U390" s="110"/>
    </row>
    <row r="391" spans="2:21" s="7" customFormat="1" ht="24.95" customHeight="1" x14ac:dyDescent="0.25">
      <c r="B391" s="83">
        <v>355</v>
      </c>
      <c r="C391" s="31" t="s">
        <v>155</v>
      </c>
      <c r="D391" s="24" t="s">
        <v>23</v>
      </c>
      <c r="E391" s="23" t="s">
        <v>18</v>
      </c>
      <c r="F391" s="23" t="s">
        <v>393</v>
      </c>
      <c r="G391" s="25">
        <v>31000</v>
      </c>
      <c r="H391" s="25">
        <v>0</v>
      </c>
      <c r="I391" s="25">
        <v>25</v>
      </c>
      <c r="J391" s="25">
        <f t="shared" si="132"/>
        <v>889.7</v>
      </c>
      <c r="K391" s="25">
        <f t="shared" si="133"/>
        <v>2201</v>
      </c>
      <c r="L391" s="25">
        <f t="shared" si="134"/>
        <v>356.5</v>
      </c>
      <c r="M391" s="25">
        <f t="shared" si="135"/>
        <v>942.4</v>
      </c>
      <c r="N391" s="25">
        <f t="shared" si="136"/>
        <v>2197.9</v>
      </c>
      <c r="O391" s="25">
        <f t="shared" si="141"/>
        <v>6587.5</v>
      </c>
      <c r="P391" s="25">
        <f>I391</f>
        <v>25</v>
      </c>
      <c r="Q391" s="25">
        <f t="shared" si="138"/>
        <v>1857.1</v>
      </c>
      <c r="R391" s="25">
        <f t="shared" si="139"/>
        <v>4755.3999999999996</v>
      </c>
      <c r="S391" s="84">
        <f t="shared" si="140"/>
        <v>29142.9</v>
      </c>
      <c r="T391" s="18"/>
      <c r="U391" s="110"/>
    </row>
    <row r="392" spans="2:21" s="7" customFormat="1" ht="24.95" customHeight="1" x14ac:dyDescent="0.25">
      <c r="B392" s="83">
        <v>356</v>
      </c>
      <c r="C392" s="31" t="s">
        <v>164</v>
      </c>
      <c r="D392" s="24" t="s">
        <v>23</v>
      </c>
      <c r="E392" s="23" t="s">
        <v>18</v>
      </c>
      <c r="F392" s="23" t="s">
        <v>393</v>
      </c>
      <c r="G392" s="25">
        <v>31000</v>
      </c>
      <c r="H392" s="25">
        <v>0</v>
      </c>
      <c r="I392" s="25">
        <v>25</v>
      </c>
      <c r="J392" s="25">
        <f t="shared" si="132"/>
        <v>889.7</v>
      </c>
      <c r="K392" s="25">
        <f t="shared" si="133"/>
        <v>2201</v>
      </c>
      <c r="L392" s="25">
        <f t="shared" si="134"/>
        <v>356.5</v>
      </c>
      <c r="M392" s="25">
        <f t="shared" si="135"/>
        <v>942.4</v>
      </c>
      <c r="N392" s="25">
        <f t="shared" si="136"/>
        <v>2197.9</v>
      </c>
      <c r="O392" s="25">
        <f t="shared" si="141"/>
        <v>6587.5</v>
      </c>
      <c r="P392" s="25">
        <v>15820.26</v>
      </c>
      <c r="Q392" s="25">
        <f t="shared" si="138"/>
        <v>17652.36</v>
      </c>
      <c r="R392" s="25">
        <f t="shared" si="139"/>
        <v>4755.3999999999996</v>
      </c>
      <c r="S392" s="84">
        <f t="shared" si="140"/>
        <v>13347.64</v>
      </c>
      <c r="T392" s="18"/>
      <c r="U392" s="110"/>
    </row>
    <row r="393" spans="2:21" s="7" customFormat="1" ht="24.95" customHeight="1" x14ac:dyDescent="0.25">
      <c r="B393" s="83">
        <v>357</v>
      </c>
      <c r="C393" s="31" t="s">
        <v>168</v>
      </c>
      <c r="D393" s="24" t="s">
        <v>135</v>
      </c>
      <c r="E393" s="23" t="s">
        <v>18</v>
      </c>
      <c r="F393" s="23" t="s">
        <v>393</v>
      </c>
      <c r="G393" s="25">
        <v>31000</v>
      </c>
      <c r="H393" s="25">
        <v>0</v>
      </c>
      <c r="I393" s="25">
        <v>25</v>
      </c>
      <c r="J393" s="25">
        <f t="shared" si="132"/>
        <v>889.7</v>
      </c>
      <c r="K393" s="25">
        <f t="shared" si="133"/>
        <v>2201</v>
      </c>
      <c r="L393" s="25">
        <f t="shared" si="134"/>
        <v>356.5</v>
      </c>
      <c r="M393" s="25">
        <f t="shared" si="135"/>
        <v>942.4</v>
      </c>
      <c r="N393" s="25">
        <f t="shared" si="136"/>
        <v>2197.9</v>
      </c>
      <c r="O393" s="25">
        <f t="shared" si="141"/>
        <v>6587.5</v>
      </c>
      <c r="P393" s="25">
        <v>23073.75</v>
      </c>
      <c r="Q393" s="25">
        <f t="shared" si="138"/>
        <v>24905.85</v>
      </c>
      <c r="R393" s="25">
        <f t="shared" si="139"/>
        <v>4755.3999999999996</v>
      </c>
      <c r="S393" s="84">
        <f t="shared" si="140"/>
        <v>6094.15</v>
      </c>
      <c r="T393" s="18"/>
      <c r="U393" s="110"/>
    </row>
    <row r="394" spans="2:21" s="7" customFormat="1" ht="24.95" customHeight="1" x14ac:dyDescent="0.25">
      <c r="B394" s="83">
        <v>358</v>
      </c>
      <c r="C394" s="31" t="s">
        <v>169</v>
      </c>
      <c r="D394" s="24" t="s">
        <v>137</v>
      </c>
      <c r="E394" s="23" t="s">
        <v>18</v>
      </c>
      <c r="F394" s="23" t="s">
        <v>393</v>
      </c>
      <c r="G394" s="25">
        <v>31000</v>
      </c>
      <c r="H394" s="25">
        <v>0</v>
      </c>
      <c r="I394" s="25">
        <v>25</v>
      </c>
      <c r="J394" s="25">
        <f t="shared" si="132"/>
        <v>889.7</v>
      </c>
      <c r="K394" s="25">
        <f t="shared" si="133"/>
        <v>2201</v>
      </c>
      <c r="L394" s="25">
        <f t="shared" si="134"/>
        <v>356.5</v>
      </c>
      <c r="M394" s="25">
        <f t="shared" si="135"/>
        <v>942.4</v>
      </c>
      <c r="N394" s="25">
        <f t="shared" si="136"/>
        <v>2197.9</v>
      </c>
      <c r="O394" s="25">
        <f t="shared" si="141"/>
        <v>6587.5</v>
      </c>
      <c r="P394" s="25">
        <v>12436.02</v>
      </c>
      <c r="Q394" s="25">
        <f t="shared" si="138"/>
        <v>14268.12</v>
      </c>
      <c r="R394" s="25">
        <f t="shared" si="139"/>
        <v>4755.3999999999996</v>
      </c>
      <c r="S394" s="84">
        <f t="shared" si="140"/>
        <v>16731.88</v>
      </c>
      <c r="T394" s="18"/>
      <c r="U394" s="110"/>
    </row>
    <row r="395" spans="2:21" s="7" customFormat="1" ht="24.95" customHeight="1" x14ac:dyDescent="0.25">
      <c r="B395" s="83">
        <v>359</v>
      </c>
      <c r="C395" s="31" t="s">
        <v>165</v>
      </c>
      <c r="D395" s="24" t="s">
        <v>23</v>
      </c>
      <c r="E395" s="23" t="s">
        <v>18</v>
      </c>
      <c r="F395" s="23" t="s">
        <v>393</v>
      </c>
      <c r="G395" s="25">
        <v>31000</v>
      </c>
      <c r="H395" s="25">
        <v>0</v>
      </c>
      <c r="I395" s="25">
        <v>25</v>
      </c>
      <c r="J395" s="25">
        <f t="shared" si="132"/>
        <v>889.7</v>
      </c>
      <c r="K395" s="25">
        <f t="shared" si="133"/>
        <v>2201</v>
      </c>
      <c r="L395" s="25">
        <f t="shared" si="134"/>
        <v>356.5</v>
      </c>
      <c r="M395" s="25">
        <f t="shared" si="135"/>
        <v>942.4</v>
      </c>
      <c r="N395" s="25">
        <f t="shared" si="136"/>
        <v>2197.9</v>
      </c>
      <c r="O395" s="25">
        <f t="shared" si="141"/>
        <v>6587.5</v>
      </c>
      <c r="P395" s="25">
        <v>12520.14</v>
      </c>
      <c r="Q395" s="25">
        <f t="shared" si="138"/>
        <v>14352.24</v>
      </c>
      <c r="R395" s="25">
        <f t="shared" si="139"/>
        <v>4755.3999999999996</v>
      </c>
      <c r="S395" s="84">
        <f t="shared" si="140"/>
        <v>16647.759999999998</v>
      </c>
      <c r="T395" s="18"/>
      <c r="U395" s="110"/>
    </row>
    <row r="396" spans="2:21" s="7" customFormat="1" ht="24.95" customHeight="1" x14ac:dyDescent="0.25">
      <c r="B396" s="83">
        <v>360</v>
      </c>
      <c r="C396" s="31" t="s">
        <v>170</v>
      </c>
      <c r="D396" s="24" t="s">
        <v>137</v>
      </c>
      <c r="E396" s="23" t="s">
        <v>18</v>
      </c>
      <c r="F396" s="23" t="s">
        <v>393</v>
      </c>
      <c r="G396" s="25">
        <v>31000</v>
      </c>
      <c r="H396" s="25">
        <v>0</v>
      </c>
      <c r="I396" s="25">
        <v>25</v>
      </c>
      <c r="J396" s="25">
        <f t="shared" si="132"/>
        <v>889.7</v>
      </c>
      <c r="K396" s="25">
        <f t="shared" si="133"/>
        <v>2201</v>
      </c>
      <c r="L396" s="25">
        <f t="shared" si="134"/>
        <v>356.5</v>
      </c>
      <c r="M396" s="25">
        <f t="shared" si="135"/>
        <v>942.4</v>
      </c>
      <c r="N396" s="25">
        <f t="shared" si="136"/>
        <v>2197.9</v>
      </c>
      <c r="O396" s="25">
        <f t="shared" si="141"/>
        <v>6587.5</v>
      </c>
      <c r="P396" s="25">
        <v>22363.05</v>
      </c>
      <c r="Q396" s="25">
        <f t="shared" si="138"/>
        <v>24195.15</v>
      </c>
      <c r="R396" s="25">
        <f t="shared" si="139"/>
        <v>4755.3999999999996</v>
      </c>
      <c r="S396" s="84">
        <f t="shared" si="140"/>
        <v>6804.85</v>
      </c>
      <c r="T396" s="18"/>
      <c r="U396" s="110"/>
    </row>
    <row r="397" spans="2:21" s="7" customFormat="1" ht="24.95" customHeight="1" x14ac:dyDescent="0.25">
      <c r="B397" s="83">
        <v>361</v>
      </c>
      <c r="C397" s="31" t="s">
        <v>166</v>
      </c>
      <c r="D397" s="24" t="s">
        <v>137</v>
      </c>
      <c r="E397" s="23" t="s">
        <v>18</v>
      </c>
      <c r="F397" s="23" t="s">
        <v>393</v>
      </c>
      <c r="G397" s="25">
        <v>34000</v>
      </c>
      <c r="H397" s="25">
        <v>0</v>
      </c>
      <c r="I397" s="25">
        <v>25</v>
      </c>
      <c r="J397" s="25">
        <f t="shared" si="132"/>
        <v>975.8</v>
      </c>
      <c r="K397" s="25">
        <f t="shared" si="133"/>
        <v>2414</v>
      </c>
      <c r="L397" s="25">
        <f t="shared" si="134"/>
        <v>391</v>
      </c>
      <c r="M397" s="25">
        <f t="shared" si="135"/>
        <v>1033.5999999999999</v>
      </c>
      <c r="N397" s="25">
        <f t="shared" si="136"/>
        <v>2410.6</v>
      </c>
      <c r="O397" s="25">
        <f t="shared" si="141"/>
        <v>7225</v>
      </c>
      <c r="P397" s="25">
        <v>5151</v>
      </c>
      <c r="Q397" s="25">
        <f t="shared" si="138"/>
        <v>7160.4</v>
      </c>
      <c r="R397" s="25">
        <f t="shared" si="139"/>
        <v>5215.6000000000004</v>
      </c>
      <c r="S397" s="84">
        <f t="shared" si="140"/>
        <v>26839.599999999999</v>
      </c>
      <c r="T397" s="18"/>
      <c r="U397" s="110"/>
    </row>
    <row r="398" spans="2:21" s="18" customFormat="1" ht="24.95" customHeight="1" x14ac:dyDescent="0.25">
      <c r="B398" s="83">
        <v>362</v>
      </c>
      <c r="C398" s="31" t="s">
        <v>509</v>
      </c>
      <c r="D398" s="24" t="s">
        <v>23</v>
      </c>
      <c r="E398" s="23" t="s">
        <v>18</v>
      </c>
      <c r="F398" s="23" t="s">
        <v>393</v>
      </c>
      <c r="G398" s="25">
        <v>30000</v>
      </c>
      <c r="H398" s="25">
        <v>0</v>
      </c>
      <c r="I398" s="25">
        <v>25</v>
      </c>
      <c r="J398" s="25">
        <f t="shared" si="132"/>
        <v>861</v>
      </c>
      <c r="K398" s="25">
        <f t="shared" si="133"/>
        <v>2130</v>
      </c>
      <c r="L398" s="25">
        <f t="shared" si="134"/>
        <v>345</v>
      </c>
      <c r="M398" s="25">
        <f t="shared" si="135"/>
        <v>912</v>
      </c>
      <c r="N398" s="25">
        <f t="shared" si="136"/>
        <v>2127</v>
      </c>
      <c r="O398" s="25">
        <f t="shared" si="141"/>
        <v>6375</v>
      </c>
      <c r="P398" s="25">
        <v>17404.080000000002</v>
      </c>
      <c r="Q398" s="25">
        <f t="shared" si="138"/>
        <v>19177.080000000002</v>
      </c>
      <c r="R398" s="25">
        <f t="shared" si="139"/>
        <v>4602</v>
      </c>
      <c r="S398" s="84">
        <f t="shared" si="140"/>
        <v>10822.92</v>
      </c>
      <c r="U398" s="110"/>
    </row>
    <row r="399" spans="2:21" s="18" customFormat="1" ht="24.95" customHeight="1" x14ac:dyDescent="0.25">
      <c r="B399" s="83">
        <v>363</v>
      </c>
      <c r="C399" s="31" t="s">
        <v>534</v>
      </c>
      <c r="D399" s="24" t="s">
        <v>23</v>
      </c>
      <c r="E399" s="23" t="s">
        <v>18</v>
      </c>
      <c r="F399" s="23" t="s">
        <v>393</v>
      </c>
      <c r="G399" s="25">
        <v>30000</v>
      </c>
      <c r="H399" s="25">
        <v>0</v>
      </c>
      <c r="I399" s="25">
        <v>25</v>
      </c>
      <c r="J399" s="25">
        <f t="shared" si="132"/>
        <v>861</v>
      </c>
      <c r="K399" s="25">
        <f t="shared" si="133"/>
        <v>2130</v>
      </c>
      <c r="L399" s="25">
        <f t="shared" si="134"/>
        <v>345</v>
      </c>
      <c r="M399" s="25">
        <f t="shared" si="135"/>
        <v>912</v>
      </c>
      <c r="N399" s="25">
        <f t="shared" si="136"/>
        <v>2127</v>
      </c>
      <c r="O399" s="25">
        <f t="shared" si="141"/>
        <v>6375</v>
      </c>
      <c r="P399" s="25">
        <v>25</v>
      </c>
      <c r="Q399" s="25">
        <f t="shared" si="138"/>
        <v>1798</v>
      </c>
      <c r="R399" s="25">
        <f t="shared" si="139"/>
        <v>4602</v>
      </c>
      <c r="S399" s="84">
        <f t="shared" si="140"/>
        <v>28202</v>
      </c>
      <c r="U399" s="110"/>
    </row>
    <row r="400" spans="2:21" s="18" customFormat="1" ht="24.95" customHeight="1" x14ac:dyDescent="0.25">
      <c r="B400" s="83">
        <v>364</v>
      </c>
      <c r="C400" s="31" t="s">
        <v>432</v>
      </c>
      <c r="D400" s="24" t="s">
        <v>23</v>
      </c>
      <c r="E400" s="23" t="s">
        <v>18</v>
      </c>
      <c r="F400" s="23" t="s">
        <v>393</v>
      </c>
      <c r="G400" s="25">
        <v>34000</v>
      </c>
      <c r="H400" s="25">
        <v>0</v>
      </c>
      <c r="I400" s="25">
        <v>25</v>
      </c>
      <c r="J400" s="25">
        <f t="shared" si="132"/>
        <v>975.8</v>
      </c>
      <c r="K400" s="25">
        <f t="shared" si="133"/>
        <v>2414</v>
      </c>
      <c r="L400" s="25">
        <f t="shared" si="134"/>
        <v>391</v>
      </c>
      <c r="M400" s="25">
        <f t="shared" si="135"/>
        <v>1033.5999999999999</v>
      </c>
      <c r="N400" s="25">
        <f t="shared" si="136"/>
        <v>2410.6</v>
      </c>
      <c r="O400" s="25">
        <f t="shared" si="141"/>
        <v>7225</v>
      </c>
      <c r="P400" s="25">
        <f>I400</f>
        <v>25</v>
      </c>
      <c r="Q400" s="25">
        <f t="shared" si="138"/>
        <v>2034.4</v>
      </c>
      <c r="R400" s="25">
        <f t="shared" si="139"/>
        <v>5215.6000000000004</v>
      </c>
      <c r="S400" s="84">
        <f t="shared" si="140"/>
        <v>31965.599999999999</v>
      </c>
      <c r="U400" s="110"/>
    </row>
    <row r="401" spans="2:21" s="62" customFormat="1" ht="24.95" customHeight="1" x14ac:dyDescent="0.25">
      <c r="B401" s="83">
        <v>365</v>
      </c>
      <c r="C401" s="31" t="s">
        <v>708</v>
      </c>
      <c r="D401" s="24" t="s">
        <v>137</v>
      </c>
      <c r="E401" s="23" t="s">
        <v>18</v>
      </c>
      <c r="F401" s="23" t="s">
        <v>393</v>
      </c>
      <c r="G401" s="25">
        <v>34000</v>
      </c>
      <c r="H401" s="25">
        <v>0</v>
      </c>
      <c r="I401" s="25">
        <v>25</v>
      </c>
      <c r="J401" s="25">
        <f t="shared" si="132"/>
        <v>975.8</v>
      </c>
      <c r="K401" s="25">
        <f t="shared" si="133"/>
        <v>2414</v>
      </c>
      <c r="L401" s="25">
        <f t="shared" si="134"/>
        <v>391</v>
      </c>
      <c r="M401" s="25">
        <f t="shared" si="135"/>
        <v>1033.5999999999999</v>
      </c>
      <c r="N401" s="25">
        <f t="shared" si="136"/>
        <v>2410.6</v>
      </c>
      <c r="O401" s="25">
        <f t="shared" si="141"/>
        <v>7225</v>
      </c>
      <c r="P401" s="25">
        <v>5591</v>
      </c>
      <c r="Q401" s="25">
        <f t="shared" si="138"/>
        <v>7600.4</v>
      </c>
      <c r="R401" s="25">
        <f t="shared" si="139"/>
        <v>5215.6000000000004</v>
      </c>
      <c r="S401" s="84">
        <f t="shared" si="140"/>
        <v>26399.599999999999</v>
      </c>
      <c r="T401" s="18"/>
      <c r="U401" s="110"/>
    </row>
    <row r="402" spans="2:21" s="62" customFormat="1" ht="24.95" customHeight="1" x14ac:dyDescent="0.25">
      <c r="B402" s="83">
        <v>366</v>
      </c>
      <c r="C402" s="31" t="s">
        <v>745</v>
      </c>
      <c r="D402" s="24" t="s">
        <v>137</v>
      </c>
      <c r="E402" s="23" t="s">
        <v>18</v>
      </c>
      <c r="F402" s="23" t="s">
        <v>393</v>
      </c>
      <c r="G402" s="25">
        <v>34000</v>
      </c>
      <c r="H402" s="25">
        <v>0</v>
      </c>
      <c r="I402" s="25">
        <v>25</v>
      </c>
      <c r="J402" s="25">
        <f t="shared" si="132"/>
        <v>975.8</v>
      </c>
      <c r="K402" s="25">
        <f t="shared" si="133"/>
        <v>2414</v>
      </c>
      <c r="L402" s="25">
        <f t="shared" si="134"/>
        <v>391</v>
      </c>
      <c r="M402" s="25">
        <f t="shared" si="135"/>
        <v>1033.5999999999999</v>
      </c>
      <c r="N402" s="25">
        <f t="shared" si="136"/>
        <v>2410.6</v>
      </c>
      <c r="O402" s="25">
        <f t="shared" si="141"/>
        <v>7225</v>
      </c>
      <c r="P402" s="25">
        <v>10091</v>
      </c>
      <c r="Q402" s="25">
        <f t="shared" si="138"/>
        <v>12100.4</v>
      </c>
      <c r="R402" s="25">
        <f t="shared" ref="R402:R425" si="142">K402+L402+N402</f>
        <v>5215.6000000000004</v>
      </c>
      <c r="S402" s="84">
        <f t="shared" si="140"/>
        <v>21899.599999999999</v>
      </c>
      <c r="T402" s="18"/>
      <c r="U402" s="110"/>
    </row>
    <row r="403" spans="2:21" s="62" customFormat="1" ht="24.95" customHeight="1" x14ac:dyDescent="0.25">
      <c r="B403" s="83">
        <v>367</v>
      </c>
      <c r="C403" s="31" t="s">
        <v>746</v>
      </c>
      <c r="D403" s="24" t="s">
        <v>137</v>
      </c>
      <c r="E403" s="23" t="s">
        <v>18</v>
      </c>
      <c r="F403" s="23" t="s">
        <v>393</v>
      </c>
      <c r="G403" s="25">
        <v>34000</v>
      </c>
      <c r="H403" s="25">
        <v>0</v>
      </c>
      <c r="I403" s="25">
        <v>25</v>
      </c>
      <c r="J403" s="25">
        <f t="shared" ref="J403:J427" si="143">G403*2.87%</f>
        <v>975.8</v>
      </c>
      <c r="K403" s="25">
        <f t="shared" ref="K403:K427" si="144">G403*7.1%</f>
        <v>2414</v>
      </c>
      <c r="L403" s="25">
        <f t="shared" ref="L403:L427" si="145">G403*1.15%</f>
        <v>391</v>
      </c>
      <c r="M403" s="25">
        <f t="shared" ref="M403:M427" si="146">G403*3.04%</f>
        <v>1033.5999999999999</v>
      </c>
      <c r="N403" s="25">
        <f t="shared" ref="N403:N427" si="147">G403*7.09%</f>
        <v>2410.6</v>
      </c>
      <c r="O403" s="25">
        <f t="shared" si="141"/>
        <v>7225</v>
      </c>
      <c r="P403" s="25">
        <v>10091</v>
      </c>
      <c r="Q403" s="25">
        <f t="shared" ref="Q403:Q427" si="148">H403+J403+M403+P403</f>
        <v>12100.4</v>
      </c>
      <c r="R403" s="25">
        <f t="shared" si="142"/>
        <v>5215.6000000000004</v>
      </c>
      <c r="S403" s="84">
        <f t="shared" ref="S403:S427" si="149">G403-Q403</f>
        <v>21899.599999999999</v>
      </c>
      <c r="T403" s="18"/>
      <c r="U403" s="110"/>
    </row>
    <row r="404" spans="2:21" s="62" customFormat="1" ht="24.95" customHeight="1" x14ac:dyDescent="0.25">
      <c r="B404" s="83">
        <v>368</v>
      </c>
      <c r="C404" s="31" t="s">
        <v>747</v>
      </c>
      <c r="D404" s="24" t="s">
        <v>135</v>
      </c>
      <c r="E404" s="23" t="s">
        <v>18</v>
      </c>
      <c r="F404" s="23" t="s">
        <v>393</v>
      </c>
      <c r="G404" s="25">
        <v>30000</v>
      </c>
      <c r="H404" s="25">
        <v>0</v>
      </c>
      <c r="I404" s="25">
        <v>25</v>
      </c>
      <c r="J404" s="25">
        <f t="shared" si="143"/>
        <v>861</v>
      </c>
      <c r="K404" s="25">
        <f t="shared" si="144"/>
        <v>2130</v>
      </c>
      <c r="L404" s="25">
        <f t="shared" si="145"/>
        <v>345</v>
      </c>
      <c r="M404" s="25">
        <f t="shared" si="146"/>
        <v>912</v>
      </c>
      <c r="N404" s="25">
        <f t="shared" si="147"/>
        <v>2127</v>
      </c>
      <c r="O404" s="25">
        <f t="shared" si="141"/>
        <v>6375</v>
      </c>
      <c r="P404" s="25">
        <v>3891</v>
      </c>
      <c r="Q404" s="25">
        <f t="shared" si="148"/>
        <v>5664</v>
      </c>
      <c r="R404" s="25">
        <f t="shared" si="142"/>
        <v>4602</v>
      </c>
      <c r="S404" s="84">
        <f t="shared" si="149"/>
        <v>24336</v>
      </c>
      <c r="T404" s="18"/>
      <c r="U404" s="110"/>
    </row>
    <row r="405" spans="2:21" s="62" customFormat="1" ht="24.95" customHeight="1" x14ac:dyDescent="0.25">
      <c r="B405" s="83">
        <v>369</v>
      </c>
      <c r="C405" s="31" t="s">
        <v>748</v>
      </c>
      <c r="D405" s="24" t="s">
        <v>135</v>
      </c>
      <c r="E405" s="23" t="s">
        <v>18</v>
      </c>
      <c r="F405" s="23" t="s">
        <v>393</v>
      </c>
      <c r="G405" s="25">
        <v>30000</v>
      </c>
      <c r="H405" s="25">
        <v>0</v>
      </c>
      <c r="I405" s="25">
        <v>25</v>
      </c>
      <c r="J405" s="25">
        <f t="shared" si="143"/>
        <v>861</v>
      </c>
      <c r="K405" s="25">
        <f t="shared" si="144"/>
        <v>2130</v>
      </c>
      <c r="L405" s="25">
        <f t="shared" si="145"/>
        <v>345</v>
      </c>
      <c r="M405" s="25">
        <f t="shared" si="146"/>
        <v>912</v>
      </c>
      <c r="N405" s="25">
        <f t="shared" si="147"/>
        <v>2127</v>
      </c>
      <c r="O405" s="25">
        <f t="shared" si="141"/>
        <v>6375</v>
      </c>
      <c r="P405" s="25">
        <v>14030.4</v>
      </c>
      <c r="Q405" s="25">
        <f t="shared" si="148"/>
        <v>15803.4</v>
      </c>
      <c r="R405" s="25">
        <f t="shared" si="142"/>
        <v>4602</v>
      </c>
      <c r="S405" s="84">
        <f t="shared" si="149"/>
        <v>14196.6</v>
      </c>
      <c r="T405" s="18"/>
      <c r="U405" s="110"/>
    </row>
    <row r="406" spans="2:21" s="62" customFormat="1" ht="24.95" customHeight="1" x14ac:dyDescent="0.25">
      <c r="B406" s="83">
        <v>370</v>
      </c>
      <c r="C406" s="31" t="s">
        <v>844</v>
      </c>
      <c r="D406" s="24" t="s">
        <v>137</v>
      </c>
      <c r="E406" s="23" t="s">
        <v>18</v>
      </c>
      <c r="F406" s="23" t="s">
        <v>393</v>
      </c>
      <c r="G406" s="25">
        <v>34000</v>
      </c>
      <c r="H406" s="25">
        <v>0</v>
      </c>
      <c r="I406" s="25">
        <v>25</v>
      </c>
      <c r="J406" s="25">
        <f t="shared" si="143"/>
        <v>975.8</v>
      </c>
      <c r="K406" s="25">
        <f t="shared" si="144"/>
        <v>2414</v>
      </c>
      <c r="L406" s="25">
        <f t="shared" si="145"/>
        <v>391</v>
      </c>
      <c r="M406" s="25">
        <f t="shared" si="146"/>
        <v>1033.5999999999999</v>
      </c>
      <c r="N406" s="25">
        <f t="shared" si="147"/>
        <v>2410.6</v>
      </c>
      <c r="O406" s="25">
        <f t="shared" ref="O406:O407" si="150">J406+K406+L406+M406+N406</f>
        <v>7225</v>
      </c>
      <c r="P406" s="25">
        <f t="shared" ref="P406:P424" si="151">I406</f>
        <v>25</v>
      </c>
      <c r="Q406" s="25">
        <f t="shared" si="148"/>
        <v>2034.4</v>
      </c>
      <c r="R406" s="25">
        <f t="shared" si="142"/>
        <v>5215.6000000000004</v>
      </c>
      <c r="S406" s="84">
        <f t="shared" si="149"/>
        <v>31965.599999999999</v>
      </c>
      <c r="T406" s="18"/>
      <c r="U406" s="110"/>
    </row>
    <row r="407" spans="2:21" s="62" customFormat="1" ht="24.95" customHeight="1" x14ac:dyDescent="0.25">
      <c r="B407" s="83">
        <v>371</v>
      </c>
      <c r="C407" s="31" t="s">
        <v>845</v>
      </c>
      <c r="D407" s="24" t="s">
        <v>137</v>
      </c>
      <c r="E407" s="23" t="s">
        <v>18</v>
      </c>
      <c r="F407" s="23" t="s">
        <v>393</v>
      </c>
      <c r="G407" s="60">
        <v>31000</v>
      </c>
      <c r="H407" s="25">
        <v>0</v>
      </c>
      <c r="I407" s="25">
        <v>25</v>
      </c>
      <c r="J407" s="25">
        <f t="shared" si="143"/>
        <v>889.7</v>
      </c>
      <c r="K407" s="25">
        <f t="shared" si="144"/>
        <v>2201</v>
      </c>
      <c r="L407" s="25">
        <f t="shared" si="145"/>
        <v>356.5</v>
      </c>
      <c r="M407" s="25">
        <f t="shared" si="146"/>
        <v>942.4</v>
      </c>
      <c r="N407" s="25">
        <f t="shared" si="147"/>
        <v>2197.9</v>
      </c>
      <c r="O407" s="25">
        <f t="shared" si="150"/>
        <v>6587.5</v>
      </c>
      <c r="P407" s="25">
        <v>5091</v>
      </c>
      <c r="Q407" s="25">
        <f t="shared" si="148"/>
        <v>6923.1</v>
      </c>
      <c r="R407" s="25">
        <f t="shared" si="142"/>
        <v>4755.3999999999996</v>
      </c>
      <c r="S407" s="84">
        <f t="shared" si="149"/>
        <v>24076.9</v>
      </c>
      <c r="T407" s="18"/>
      <c r="U407" s="110"/>
    </row>
    <row r="408" spans="2:21" s="62" customFormat="1" ht="24.95" customHeight="1" x14ac:dyDescent="0.25">
      <c r="B408" s="83">
        <v>372</v>
      </c>
      <c r="C408" s="31" t="s">
        <v>846</v>
      </c>
      <c r="D408" s="24" t="s">
        <v>137</v>
      </c>
      <c r="E408" s="23" t="s">
        <v>18</v>
      </c>
      <c r="F408" s="23" t="s">
        <v>393</v>
      </c>
      <c r="G408" s="60">
        <v>31000</v>
      </c>
      <c r="H408" s="25">
        <v>0</v>
      </c>
      <c r="I408" s="25">
        <v>25</v>
      </c>
      <c r="J408" s="25">
        <f t="shared" si="143"/>
        <v>889.7</v>
      </c>
      <c r="K408" s="25">
        <f t="shared" si="144"/>
        <v>2201</v>
      </c>
      <c r="L408" s="25">
        <f t="shared" si="145"/>
        <v>356.5</v>
      </c>
      <c r="M408" s="25">
        <f t="shared" si="146"/>
        <v>942.4</v>
      </c>
      <c r="N408" s="25">
        <f t="shared" si="147"/>
        <v>2197.9</v>
      </c>
      <c r="O408" s="25">
        <f t="shared" ref="O408" si="152">J408+K408+L408+M408+N408</f>
        <v>6587.5</v>
      </c>
      <c r="P408" s="25">
        <v>16834.75</v>
      </c>
      <c r="Q408" s="25">
        <f t="shared" si="148"/>
        <v>18666.849999999999</v>
      </c>
      <c r="R408" s="25">
        <f t="shared" si="142"/>
        <v>4755.3999999999996</v>
      </c>
      <c r="S408" s="84">
        <f t="shared" si="149"/>
        <v>12333.15</v>
      </c>
      <c r="T408" s="18"/>
      <c r="U408" s="110"/>
    </row>
    <row r="409" spans="2:21" s="62" customFormat="1" ht="24.95" customHeight="1" x14ac:dyDescent="0.25">
      <c r="B409" s="83">
        <v>373</v>
      </c>
      <c r="C409" s="31" t="s">
        <v>847</v>
      </c>
      <c r="D409" s="24" t="s">
        <v>137</v>
      </c>
      <c r="E409" s="23" t="s">
        <v>18</v>
      </c>
      <c r="F409" s="23" t="s">
        <v>393</v>
      </c>
      <c r="G409" s="60">
        <v>31000</v>
      </c>
      <c r="H409" s="25">
        <v>0</v>
      </c>
      <c r="I409" s="25">
        <v>25</v>
      </c>
      <c r="J409" s="25">
        <f t="shared" si="143"/>
        <v>889.7</v>
      </c>
      <c r="K409" s="25">
        <f t="shared" si="144"/>
        <v>2201</v>
      </c>
      <c r="L409" s="25">
        <f t="shared" si="145"/>
        <v>356.5</v>
      </c>
      <c r="M409" s="25">
        <f t="shared" si="146"/>
        <v>942.4</v>
      </c>
      <c r="N409" s="25">
        <f t="shared" si="147"/>
        <v>2197.9</v>
      </c>
      <c r="O409" s="25">
        <f t="shared" ref="O409" si="153">J409+K409+L409+M409+N409</f>
        <v>6587.5</v>
      </c>
      <c r="P409" s="25">
        <f t="shared" si="151"/>
        <v>25</v>
      </c>
      <c r="Q409" s="25">
        <f t="shared" si="148"/>
        <v>1857.1</v>
      </c>
      <c r="R409" s="25">
        <f t="shared" si="142"/>
        <v>4755.3999999999996</v>
      </c>
      <c r="S409" s="84">
        <f t="shared" si="149"/>
        <v>29142.9</v>
      </c>
      <c r="T409" s="18"/>
      <c r="U409" s="110"/>
    </row>
    <row r="410" spans="2:21" s="62" customFormat="1" ht="24.95" customHeight="1" x14ac:dyDescent="0.25">
      <c r="B410" s="83">
        <v>374</v>
      </c>
      <c r="C410" s="31" t="s">
        <v>848</v>
      </c>
      <c r="D410" s="24" t="s">
        <v>137</v>
      </c>
      <c r="E410" s="23" t="s">
        <v>18</v>
      </c>
      <c r="F410" s="23" t="s">
        <v>393</v>
      </c>
      <c r="G410" s="60">
        <v>31000</v>
      </c>
      <c r="H410" s="25">
        <v>0</v>
      </c>
      <c r="I410" s="25">
        <v>25</v>
      </c>
      <c r="J410" s="25">
        <f t="shared" si="143"/>
        <v>889.7</v>
      </c>
      <c r="K410" s="25">
        <f t="shared" si="144"/>
        <v>2201</v>
      </c>
      <c r="L410" s="25">
        <f t="shared" si="145"/>
        <v>356.5</v>
      </c>
      <c r="M410" s="25">
        <f t="shared" si="146"/>
        <v>942.4</v>
      </c>
      <c r="N410" s="25">
        <f t="shared" si="147"/>
        <v>2197.9</v>
      </c>
      <c r="O410" s="25">
        <f t="shared" ref="O410" si="154">J410+K410+L410+M410+N410</f>
        <v>6587.5</v>
      </c>
      <c r="P410" s="25">
        <f t="shared" si="151"/>
        <v>25</v>
      </c>
      <c r="Q410" s="25">
        <f t="shared" si="148"/>
        <v>1857.1</v>
      </c>
      <c r="R410" s="25">
        <f t="shared" si="142"/>
        <v>4755.3999999999996</v>
      </c>
      <c r="S410" s="84">
        <f t="shared" si="149"/>
        <v>29142.9</v>
      </c>
      <c r="T410" s="18"/>
      <c r="U410" s="110"/>
    </row>
    <row r="411" spans="2:21" s="62" customFormat="1" ht="24.95" customHeight="1" x14ac:dyDescent="0.25">
      <c r="B411" s="83">
        <v>375</v>
      </c>
      <c r="C411" s="31" t="s">
        <v>849</v>
      </c>
      <c r="D411" s="24" t="s">
        <v>137</v>
      </c>
      <c r="E411" s="23" t="s">
        <v>18</v>
      </c>
      <c r="F411" s="23" t="s">
        <v>393</v>
      </c>
      <c r="G411" s="60">
        <v>31000</v>
      </c>
      <c r="H411" s="25">
        <v>0</v>
      </c>
      <c r="I411" s="25">
        <v>25</v>
      </c>
      <c r="J411" s="25">
        <f t="shared" si="143"/>
        <v>889.7</v>
      </c>
      <c r="K411" s="25">
        <f t="shared" si="144"/>
        <v>2201</v>
      </c>
      <c r="L411" s="25">
        <f t="shared" si="145"/>
        <v>356.5</v>
      </c>
      <c r="M411" s="25">
        <f t="shared" si="146"/>
        <v>942.4</v>
      </c>
      <c r="N411" s="25">
        <f t="shared" si="147"/>
        <v>2197.9</v>
      </c>
      <c r="O411" s="25">
        <f t="shared" ref="O411" si="155">J411+K411+L411+M411+N411</f>
        <v>6587.5</v>
      </c>
      <c r="P411" s="25">
        <f t="shared" si="151"/>
        <v>25</v>
      </c>
      <c r="Q411" s="25">
        <f t="shared" si="148"/>
        <v>1857.1</v>
      </c>
      <c r="R411" s="25">
        <f t="shared" si="142"/>
        <v>4755.3999999999996</v>
      </c>
      <c r="S411" s="84">
        <f t="shared" si="149"/>
        <v>29142.9</v>
      </c>
      <c r="T411" s="18"/>
      <c r="U411" s="110"/>
    </row>
    <row r="412" spans="2:21" s="62" customFormat="1" ht="24.95" customHeight="1" x14ac:dyDescent="0.25">
      <c r="B412" s="83">
        <v>376</v>
      </c>
      <c r="C412" s="31" t="s">
        <v>850</v>
      </c>
      <c r="D412" s="24" t="s">
        <v>137</v>
      </c>
      <c r="E412" s="23" t="s">
        <v>18</v>
      </c>
      <c r="F412" s="23" t="s">
        <v>393</v>
      </c>
      <c r="G412" s="60">
        <v>31000</v>
      </c>
      <c r="H412" s="25">
        <v>0</v>
      </c>
      <c r="I412" s="25">
        <v>25</v>
      </c>
      <c r="J412" s="25">
        <f t="shared" si="143"/>
        <v>889.7</v>
      </c>
      <c r="K412" s="25">
        <f t="shared" si="144"/>
        <v>2201</v>
      </c>
      <c r="L412" s="25">
        <f t="shared" si="145"/>
        <v>356.5</v>
      </c>
      <c r="M412" s="25">
        <f t="shared" si="146"/>
        <v>942.4</v>
      </c>
      <c r="N412" s="25">
        <f t="shared" si="147"/>
        <v>2197.9</v>
      </c>
      <c r="O412" s="25">
        <f t="shared" ref="O412" si="156">J412+K412+L412+M412+N412</f>
        <v>6587.5</v>
      </c>
      <c r="P412" s="25">
        <v>11775.04</v>
      </c>
      <c r="Q412" s="25">
        <f t="shared" si="148"/>
        <v>13607.14</v>
      </c>
      <c r="R412" s="25">
        <f t="shared" si="142"/>
        <v>4755.3999999999996</v>
      </c>
      <c r="S412" s="84">
        <f t="shared" si="149"/>
        <v>17392.86</v>
      </c>
      <c r="T412" s="18"/>
      <c r="U412" s="110"/>
    </row>
    <row r="413" spans="2:21" s="62" customFormat="1" ht="24.95" customHeight="1" x14ac:dyDescent="0.25">
      <c r="B413" s="83">
        <v>377</v>
      </c>
      <c r="C413" s="31" t="s">
        <v>851</v>
      </c>
      <c r="D413" s="24" t="s">
        <v>137</v>
      </c>
      <c r="E413" s="23" t="s">
        <v>18</v>
      </c>
      <c r="F413" s="23" t="s">
        <v>393</v>
      </c>
      <c r="G413" s="60">
        <v>31000</v>
      </c>
      <c r="H413" s="25">
        <v>0</v>
      </c>
      <c r="I413" s="25">
        <v>25</v>
      </c>
      <c r="J413" s="25">
        <f t="shared" si="143"/>
        <v>889.7</v>
      </c>
      <c r="K413" s="25">
        <f t="shared" si="144"/>
        <v>2201</v>
      </c>
      <c r="L413" s="25">
        <f t="shared" si="145"/>
        <v>356.5</v>
      </c>
      <c r="M413" s="25">
        <f t="shared" si="146"/>
        <v>942.4</v>
      </c>
      <c r="N413" s="25">
        <f t="shared" si="147"/>
        <v>2197.9</v>
      </c>
      <c r="O413" s="25">
        <f t="shared" ref="O413" si="157">J413+K413+L413+M413+N413</f>
        <v>6587.5</v>
      </c>
      <c r="P413" s="25">
        <v>13933.88</v>
      </c>
      <c r="Q413" s="25">
        <f t="shared" si="148"/>
        <v>15765.98</v>
      </c>
      <c r="R413" s="25">
        <f t="shared" si="142"/>
        <v>4755.3999999999996</v>
      </c>
      <c r="S413" s="84">
        <f t="shared" si="149"/>
        <v>15234.02</v>
      </c>
      <c r="T413" s="18"/>
      <c r="U413" s="110"/>
    </row>
    <row r="414" spans="2:21" s="62" customFormat="1" ht="24.95" customHeight="1" x14ac:dyDescent="0.25">
      <c r="B414" s="83">
        <v>378</v>
      </c>
      <c r="C414" s="31" t="s">
        <v>852</v>
      </c>
      <c r="D414" s="24" t="s">
        <v>137</v>
      </c>
      <c r="E414" s="23" t="s">
        <v>18</v>
      </c>
      <c r="F414" s="23" t="s">
        <v>393</v>
      </c>
      <c r="G414" s="60">
        <v>31000</v>
      </c>
      <c r="H414" s="25">
        <v>0</v>
      </c>
      <c r="I414" s="25">
        <v>25</v>
      </c>
      <c r="J414" s="25">
        <f t="shared" si="143"/>
        <v>889.7</v>
      </c>
      <c r="K414" s="25">
        <f t="shared" si="144"/>
        <v>2201</v>
      </c>
      <c r="L414" s="25">
        <f t="shared" si="145"/>
        <v>356.5</v>
      </c>
      <c r="M414" s="25">
        <f t="shared" si="146"/>
        <v>942.4</v>
      </c>
      <c r="N414" s="25">
        <f t="shared" si="147"/>
        <v>2197.9</v>
      </c>
      <c r="O414" s="25">
        <f t="shared" ref="O414" si="158">J414+K414+L414+M414+N414</f>
        <v>6587.5</v>
      </c>
      <c r="P414" s="25">
        <v>17582.7</v>
      </c>
      <c r="Q414" s="25">
        <f t="shared" si="148"/>
        <v>19414.8</v>
      </c>
      <c r="R414" s="25">
        <f t="shared" si="142"/>
        <v>4755.3999999999996</v>
      </c>
      <c r="S414" s="84">
        <f t="shared" si="149"/>
        <v>11585.2</v>
      </c>
      <c r="T414" s="18"/>
      <c r="U414" s="110"/>
    </row>
    <row r="415" spans="2:21" s="62" customFormat="1" ht="24.95" customHeight="1" x14ac:dyDescent="0.25">
      <c r="B415" s="83">
        <v>379</v>
      </c>
      <c r="C415" s="31" t="s">
        <v>853</v>
      </c>
      <c r="D415" s="24" t="s">
        <v>137</v>
      </c>
      <c r="E415" s="23" t="s">
        <v>18</v>
      </c>
      <c r="F415" s="23" t="s">
        <v>393</v>
      </c>
      <c r="G415" s="60">
        <v>31000</v>
      </c>
      <c r="H415" s="25">
        <v>0</v>
      </c>
      <c r="I415" s="25">
        <v>25</v>
      </c>
      <c r="J415" s="25">
        <f t="shared" si="143"/>
        <v>889.7</v>
      </c>
      <c r="K415" s="25">
        <f t="shared" si="144"/>
        <v>2201</v>
      </c>
      <c r="L415" s="25">
        <f t="shared" si="145"/>
        <v>356.5</v>
      </c>
      <c r="M415" s="25">
        <f t="shared" si="146"/>
        <v>942.4</v>
      </c>
      <c r="N415" s="25">
        <f t="shared" si="147"/>
        <v>2197.9</v>
      </c>
      <c r="O415" s="25">
        <f t="shared" ref="O415" si="159">J415+K415+L415+M415+N415</f>
        <v>6587.5</v>
      </c>
      <c r="P415" s="25">
        <v>16992.45</v>
      </c>
      <c r="Q415" s="25">
        <f t="shared" si="148"/>
        <v>18824.55</v>
      </c>
      <c r="R415" s="25">
        <f t="shared" si="142"/>
        <v>4755.3999999999996</v>
      </c>
      <c r="S415" s="84">
        <f t="shared" si="149"/>
        <v>12175.45</v>
      </c>
      <c r="T415" s="18"/>
      <c r="U415" s="110"/>
    </row>
    <row r="416" spans="2:21" s="62" customFormat="1" ht="24.95" customHeight="1" x14ac:dyDescent="0.25">
      <c r="B416" s="83">
        <v>380</v>
      </c>
      <c r="C416" s="31" t="s">
        <v>854</v>
      </c>
      <c r="D416" s="24" t="s">
        <v>137</v>
      </c>
      <c r="E416" s="23" t="s">
        <v>18</v>
      </c>
      <c r="F416" s="23" t="s">
        <v>393</v>
      </c>
      <c r="G416" s="60">
        <v>31000</v>
      </c>
      <c r="H416" s="25">
        <v>0</v>
      </c>
      <c r="I416" s="25">
        <v>25</v>
      </c>
      <c r="J416" s="25">
        <f t="shared" si="143"/>
        <v>889.7</v>
      </c>
      <c r="K416" s="25">
        <f t="shared" si="144"/>
        <v>2201</v>
      </c>
      <c r="L416" s="25">
        <f t="shared" si="145"/>
        <v>356.5</v>
      </c>
      <c r="M416" s="25">
        <f t="shared" si="146"/>
        <v>942.4</v>
      </c>
      <c r="N416" s="25">
        <f t="shared" si="147"/>
        <v>2197.9</v>
      </c>
      <c r="O416" s="25">
        <f t="shared" ref="O416" si="160">J416+K416+L416+M416+N416</f>
        <v>6587.5</v>
      </c>
      <c r="P416" s="25">
        <f t="shared" si="151"/>
        <v>25</v>
      </c>
      <c r="Q416" s="25">
        <f t="shared" si="148"/>
        <v>1857.1</v>
      </c>
      <c r="R416" s="25">
        <f t="shared" si="142"/>
        <v>4755.3999999999996</v>
      </c>
      <c r="S416" s="84">
        <f t="shared" si="149"/>
        <v>29142.9</v>
      </c>
      <c r="T416" s="18"/>
      <c r="U416" s="110"/>
    </row>
    <row r="417" spans="2:21" s="62" customFormat="1" ht="24.95" customHeight="1" x14ac:dyDescent="0.25">
      <c r="B417" s="83">
        <v>381</v>
      </c>
      <c r="C417" s="31" t="s">
        <v>855</v>
      </c>
      <c r="D417" s="24" t="s">
        <v>137</v>
      </c>
      <c r="E417" s="23" t="s">
        <v>18</v>
      </c>
      <c r="F417" s="23" t="s">
        <v>393</v>
      </c>
      <c r="G417" s="60">
        <v>31000</v>
      </c>
      <c r="H417" s="25">
        <v>0</v>
      </c>
      <c r="I417" s="25">
        <v>25</v>
      </c>
      <c r="J417" s="25">
        <f t="shared" si="143"/>
        <v>889.7</v>
      </c>
      <c r="K417" s="25">
        <f t="shared" si="144"/>
        <v>2201</v>
      </c>
      <c r="L417" s="25">
        <f t="shared" si="145"/>
        <v>356.5</v>
      </c>
      <c r="M417" s="25">
        <f t="shared" si="146"/>
        <v>942.4</v>
      </c>
      <c r="N417" s="25">
        <f t="shared" si="147"/>
        <v>2197.9</v>
      </c>
      <c r="O417" s="25">
        <f t="shared" ref="O417" si="161">J417+K417+L417+M417+N417</f>
        <v>6587.5</v>
      </c>
      <c r="P417" s="25">
        <v>15091</v>
      </c>
      <c r="Q417" s="25">
        <f t="shared" si="148"/>
        <v>16923.099999999999</v>
      </c>
      <c r="R417" s="25">
        <f t="shared" si="142"/>
        <v>4755.3999999999996</v>
      </c>
      <c r="S417" s="84">
        <f t="shared" si="149"/>
        <v>14076.9</v>
      </c>
      <c r="T417" s="18"/>
      <c r="U417" s="110"/>
    </row>
    <row r="418" spans="2:21" s="62" customFormat="1" ht="24.95" customHeight="1" x14ac:dyDescent="0.25">
      <c r="B418" s="83">
        <v>382</v>
      </c>
      <c r="C418" s="31" t="s">
        <v>856</v>
      </c>
      <c r="D418" s="24" t="s">
        <v>137</v>
      </c>
      <c r="E418" s="23" t="s">
        <v>18</v>
      </c>
      <c r="F418" s="23" t="s">
        <v>393</v>
      </c>
      <c r="G418" s="60">
        <v>31000</v>
      </c>
      <c r="H418" s="25">
        <v>0</v>
      </c>
      <c r="I418" s="25">
        <v>25</v>
      </c>
      <c r="J418" s="25">
        <f t="shared" si="143"/>
        <v>889.7</v>
      </c>
      <c r="K418" s="25">
        <f t="shared" si="144"/>
        <v>2201</v>
      </c>
      <c r="L418" s="25">
        <f t="shared" si="145"/>
        <v>356.5</v>
      </c>
      <c r="M418" s="25">
        <f t="shared" si="146"/>
        <v>942.4</v>
      </c>
      <c r="N418" s="25">
        <f t="shared" si="147"/>
        <v>2197.9</v>
      </c>
      <c r="O418" s="25">
        <f t="shared" ref="O418" si="162">J418+K418+L418+M418+N418</f>
        <v>6587.5</v>
      </c>
      <c r="P418" s="25">
        <v>12766</v>
      </c>
      <c r="Q418" s="25">
        <f t="shared" si="148"/>
        <v>14598.1</v>
      </c>
      <c r="R418" s="25">
        <f t="shared" si="142"/>
        <v>4755.3999999999996</v>
      </c>
      <c r="S418" s="84">
        <f t="shared" si="149"/>
        <v>16401.900000000001</v>
      </c>
      <c r="T418" s="18"/>
      <c r="U418" s="110"/>
    </row>
    <row r="419" spans="2:21" s="62" customFormat="1" ht="24.95" customHeight="1" x14ac:dyDescent="0.25">
      <c r="B419" s="83">
        <v>383</v>
      </c>
      <c r="C419" s="31" t="s">
        <v>857</v>
      </c>
      <c r="D419" s="24" t="s">
        <v>137</v>
      </c>
      <c r="E419" s="23" t="s">
        <v>18</v>
      </c>
      <c r="F419" s="23" t="s">
        <v>393</v>
      </c>
      <c r="G419" s="60">
        <v>31000</v>
      </c>
      <c r="H419" s="25">
        <v>0</v>
      </c>
      <c r="I419" s="25">
        <v>25</v>
      </c>
      <c r="J419" s="25">
        <f t="shared" si="143"/>
        <v>889.7</v>
      </c>
      <c r="K419" s="25">
        <f t="shared" si="144"/>
        <v>2201</v>
      </c>
      <c r="L419" s="25">
        <f t="shared" si="145"/>
        <v>356.5</v>
      </c>
      <c r="M419" s="25">
        <f t="shared" si="146"/>
        <v>942.4</v>
      </c>
      <c r="N419" s="25">
        <f t="shared" si="147"/>
        <v>2197.9</v>
      </c>
      <c r="O419" s="25">
        <f t="shared" ref="O419" si="163">J419+K419+L419+M419+N419</f>
        <v>6587.5</v>
      </c>
      <c r="P419" s="25">
        <v>11744.13</v>
      </c>
      <c r="Q419" s="25">
        <f t="shared" si="148"/>
        <v>13576.23</v>
      </c>
      <c r="R419" s="25">
        <f t="shared" si="142"/>
        <v>4755.3999999999996</v>
      </c>
      <c r="S419" s="84">
        <f t="shared" si="149"/>
        <v>17423.77</v>
      </c>
      <c r="T419" s="18"/>
      <c r="U419" s="110"/>
    </row>
    <row r="420" spans="2:21" s="62" customFormat="1" ht="24.95" customHeight="1" x14ac:dyDescent="0.25">
      <c r="B420" s="83">
        <v>384</v>
      </c>
      <c r="C420" s="31" t="s">
        <v>858</v>
      </c>
      <c r="D420" s="24" t="s">
        <v>137</v>
      </c>
      <c r="E420" s="23" t="s">
        <v>18</v>
      </c>
      <c r="F420" s="23" t="s">
        <v>393</v>
      </c>
      <c r="G420" s="60">
        <v>31000</v>
      </c>
      <c r="H420" s="25">
        <v>0</v>
      </c>
      <c r="I420" s="25">
        <v>25</v>
      </c>
      <c r="J420" s="25">
        <f t="shared" si="143"/>
        <v>889.7</v>
      </c>
      <c r="K420" s="25">
        <f t="shared" si="144"/>
        <v>2201</v>
      </c>
      <c r="L420" s="25">
        <f t="shared" si="145"/>
        <v>356.5</v>
      </c>
      <c r="M420" s="25">
        <f t="shared" si="146"/>
        <v>942.4</v>
      </c>
      <c r="N420" s="25">
        <f t="shared" si="147"/>
        <v>2197.9</v>
      </c>
      <c r="O420" s="25">
        <f t="shared" ref="O420" si="164">J420+K420+L420+M420+N420</f>
        <v>6587.5</v>
      </c>
      <c r="P420" s="25">
        <v>16816</v>
      </c>
      <c r="Q420" s="25">
        <f t="shared" si="148"/>
        <v>18648.099999999999</v>
      </c>
      <c r="R420" s="25">
        <f t="shared" si="142"/>
        <v>4755.3999999999996</v>
      </c>
      <c r="S420" s="84">
        <f t="shared" si="149"/>
        <v>12351.9</v>
      </c>
      <c r="T420" s="18"/>
      <c r="U420" s="110"/>
    </row>
    <row r="421" spans="2:21" s="62" customFormat="1" ht="24.95" customHeight="1" x14ac:dyDescent="0.25">
      <c r="B421" s="83">
        <v>385</v>
      </c>
      <c r="C421" s="31" t="s">
        <v>859</v>
      </c>
      <c r="D421" s="24" t="s">
        <v>137</v>
      </c>
      <c r="E421" s="23" t="s">
        <v>18</v>
      </c>
      <c r="F421" s="23" t="s">
        <v>393</v>
      </c>
      <c r="G421" s="60">
        <v>31000</v>
      </c>
      <c r="H421" s="25">
        <v>0</v>
      </c>
      <c r="I421" s="25">
        <v>25</v>
      </c>
      <c r="J421" s="25">
        <f t="shared" si="143"/>
        <v>889.7</v>
      </c>
      <c r="K421" s="25">
        <f t="shared" si="144"/>
        <v>2201</v>
      </c>
      <c r="L421" s="25">
        <f t="shared" si="145"/>
        <v>356.5</v>
      </c>
      <c r="M421" s="25">
        <f t="shared" si="146"/>
        <v>942.4</v>
      </c>
      <c r="N421" s="25">
        <f t="shared" si="147"/>
        <v>2197.9</v>
      </c>
      <c r="O421" s="25">
        <f t="shared" ref="O421" si="165">J421+K421+L421+M421+N421</f>
        <v>6587.5</v>
      </c>
      <c r="P421" s="25">
        <v>6091</v>
      </c>
      <c r="Q421" s="25">
        <f t="shared" si="148"/>
        <v>7923.1</v>
      </c>
      <c r="R421" s="25">
        <f t="shared" si="142"/>
        <v>4755.3999999999996</v>
      </c>
      <c r="S421" s="84">
        <f t="shared" si="149"/>
        <v>23076.9</v>
      </c>
      <c r="T421" s="18"/>
      <c r="U421" s="110"/>
    </row>
    <row r="422" spans="2:21" s="62" customFormat="1" ht="24.95" customHeight="1" x14ac:dyDescent="0.25">
      <c r="B422" s="83">
        <v>386</v>
      </c>
      <c r="C422" s="31" t="s">
        <v>860</v>
      </c>
      <c r="D422" s="24" t="s">
        <v>137</v>
      </c>
      <c r="E422" s="23" t="s">
        <v>18</v>
      </c>
      <c r="F422" s="23" t="s">
        <v>393</v>
      </c>
      <c r="G422" s="60">
        <v>31000</v>
      </c>
      <c r="H422" s="25">
        <v>0</v>
      </c>
      <c r="I422" s="25">
        <v>25</v>
      </c>
      <c r="J422" s="25">
        <f t="shared" si="143"/>
        <v>889.7</v>
      </c>
      <c r="K422" s="25">
        <f t="shared" si="144"/>
        <v>2201</v>
      </c>
      <c r="L422" s="25">
        <f t="shared" si="145"/>
        <v>356.5</v>
      </c>
      <c r="M422" s="25">
        <f t="shared" si="146"/>
        <v>942.4</v>
      </c>
      <c r="N422" s="25">
        <f t="shared" si="147"/>
        <v>2197.9</v>
      </c>
      <c r="O422" s="25">
        <f t="shared" ref="O422" si="166">J422+K422+L422+M422+N422</f>
        <v>6587.5</v>
      </c>
      <c r="P422" s="25">
        <v>7591</v>
      </c>
      <c r="Q422" s="25">
        <f t="shared" si="148"/>
        <v>9423.1</v>
      </c>
      <c r="R422" s="25">
        <f t="shared" si="142"/>
        <v>4755.3999999999996</v>
      </c>
      <c r="S422" s="84">
        <f t="shared" si="149"/>
        <v>21576.9</v>
      </c>
      <c r="T422" s="18"/>
      <c r="U422" s="110"/>
    </row>
    <row r="423" spans="2:21" s="62" customFormat="1" ht="24.95" customHeight="1" x14ac:dyDescent="0.25">
      <c r="B423" s="83">
        <v>387</v>
      </c>
      <c r="C423" s="31" t="s">
        <v>862</v>
      </c>
      <c r="D423" s="24" t="s">
        <v>137</v>
      </c>
      <c r="E423" s="23" t="s">
        <v>18</v>
      </c>
      <c r="F423" s="23" t="s">
        <v>393</v>
      </c>
      <c r="G423" s="60">
        <v>31000</v>
      </c>
      <c r="H423" s="25">
        <v>0</v>
      </c>
      <c r="I423" s="25">
        <v>25</v>
      </c>
      <c r="J423" s="25">
        <f t="shared" si="143"/>
        <v>889.7</v>
      </c>
      <c r="K423" s="25">
        <f t="shared" si="144"/>
        <v>2201</v>
      </c>
      <c r="L423" s="25">
        <f t="shared" si="145"/>
        <v>356.5</v>
      </c>
      <c r="M423" s="25">
        <f t="shared" si="146"/>
        <v>942.4</v>
      </c>
      <c r="N423" s="25">
        <f t="shared" si="147"/>
        <v>2197.9</v>
      </c>
      <c r="O423" s="25">
        <f t="shared" ref="O423" si="167">J423+K423+L423+M423+N423</f>
        <v>6587.5</v>
      </c>
      <c r="P423" s="25">
        <f t="shared" si="151"/>
        <v>25</v>
      </c>
      <c r="Q423" s="25">
        <f t="shared" si="148"/>
        <v>1857.1</v>
      </c>
      <c r="R423" s="25">
        <f t="shared" si="142"/>
        <v>4755.3999999999996</v>
      </c>
      <c r="S423" s="84">
        <f t="shared" si="149"/>
        <v>29142.9</v>
      </c>
      <c r="T423" s="18"/>
      <c r="U423" s="110"/>
    </row>
    <row r="424" spans="2:21" s="62" customFormat="1" ht="24.95" customHeight="1" x14ac:dyDescent="0.25">
      <c r="B424" s="83">
        <v>388</v>
      </c>
      <c r="C424" s="31" t="s">
        <v>947</v>
      </c>
      <c r="D424" s="24" t="s">
        <v>137</v>
      </c>
      <c r="E424" s="23" t="s">
        <v>18</v>
      </c>
      <c r="F424" s="23" t="s">
        <v>393</v>
      </c>
      <c r="G424" s="25">
        <v>34000</v>
      </c>
      <c r="H424" s="25">
        <v>0</v>
      </c>
      <c r="I424" s="25">
        <v>25</v>
      </c>
      <c r="J424" s="25">
        <f t="shared" si="143"/>
        <v>975.8</v>
      </c>
      <c r="K424" s="25">
        <f t="shared" si="144"/>
        <v>2414</v>
      </c>
      <c r="L424" s="25">
        <f t="shared" si="145"/>
        <v>391</v>
      </c>
      <c r="M424" s="25">
        <f t="shared" si="146"/>
        <v>1033.5999999999999</v>
      </c>
      <c r="N424" s="25">
        <f t="shared" si="147"/>
        <v>2410.6</v>
      </c>
      <c r="O424" s="25">
        <f t="shared" ref="O424:O425" si="168">J424+K424+L424+M424+N424</f>
        <v>7225</v>
      </c>
      <c r="P424" s="25">
        <f t="shared" si="151"/>
        <v>25</v>
      </c>
      <c r="Q424" s="25">
        <f t="shared" si="148"/>
        <v>2034.4</v>
      </c>
      <c r="R424" s="25">
        <f t="shared" si="142"/>
        <v>5215.6000000000004</v>
      </c>
      <c r="S424" s="84">
        <f t="shared" si="149"/>
        <v>31965.599999999999</v>
      </c>
      <c r="T424" s="18"/>
      <c r="U424" s="110"/>
    </row>
    <row r="425" spans="2:21" s="62" customFormat="1" ht="24.95" customHeight="1" x14ac:dyDescent="0.25">
      <c r="B425" s="83">
        <v>389</v>
      </c>
      <c r="C425" s="31" t="s">
        <v>477</v>
      </c>
      <c r="D425" s="24" t="s">
        <v>28</v>
      </c>
      <c r="E425" s="23" t="s">
        <v>18</v>
      </c>
      <c r="F425" s="23" t="s">
        <v>394</v>
      </c>
      <c r="G425" s="25">
        <v>40000</v>
      </c>
      <c r="H425" s="25">
        <v>442.65</v>
      </c>
      <c r="I425" s="25">
        <v>25</v>
      </c>
      <c r="J425" s="25">
        <f t="shared" si="143"/>
        <v>1148</v>
      </c>
      <c r="K425" s="25">
        <f t="shared" si="144"/>
        <v>2840</v>
      </c>
      <c r="L425" s="25">
        <f t="shared" si="145"/>
        <v>460</v>
      </c>
      <c r="M425" s="25">
        <f t="shared" si="146"/>
        <v>1216</v>
      </c>
      <c r="N425" s="25">
        <f t="shared" si="147"/>
        <v>2836</v>
      </c>
      <c r="O425" s="25">
        <f t="shared" si="168"/>
        <v>8500</v>
      </c>
      <c r="P425" s="25">
        <v>15934.41</v>
      </c>
      <c r="Q425" s="25">
        <f t="shared" si="148"/>
        <v>18741.060000000001</v>
      </c>
      <c r="R425" s="25">
        <f t="shared" si="142"/>
        <v>6136</v>
      </c>
      <c r="S425" s="84">
        <f t="shared" si="149"/>
        <v>21258.94</v>
      </c>
      <c r="T425" s="18"/>
      <c r="U425" s="110"/>
    </row>
    <row r="426" spans="2:21" s="62" customFormat="1" ht="24.95" customHeight="1" x14ac:dyDescent="0.25">
      <c r="B426" s="83">
        <v>390</v>
      </c>
      <c r="C426" s="31" t="s">
        <v>904</v>
      </c>
      <c r="D426" s="24" t="s">
        <v>138</v>
      </c>
      <c r="E426" s="23" t="s">
        <v>18</v>
      </c>
      <c r="F426" s="23" t="s">
        <v>393</v>
      </c>
      <c r="G426" s="25">
        <v>25000</v>
      </c>
      <c r="H426" s="25">
        <v>0</v>
      </c>
      <c r="I426" s="25">
        <v>25</v>
      </c>
      <c r="J426" s="25">
        <f t="shared" si="143"/>
        <v>717.5</v>
      </c>
      <c r="K426" s="25">
        <f t="shared" si="144"/>
        <v>1775</v>
      </c>
      <c r="L426" s="25">
        <f t="shared" si="145"/>
        <v>287.5</v>
      </c>
      <c r="M426" s="25">
        <f t="shared" si="146"/>
        <v>760</v>
      </c>
      <c r="N426" s="25">
        <f t="shared" si="147"/>
        <v>1772.5</v>
      </c>
      <c r="O426" s="25">
        <f>J426+K426+L426+M426+N426</f>
        <v>5312.5</v>
      </c>
      <c r="P426" s="25">
        <v>2491</v>
      </c>
      <c r="Q426" s="55">
        <f t="shared" si="148"/>
        <v>3968.5</v>
      </c>
      <c r="R426" s="55">
        <f>K426+L426+N426</f>
        <v>3835</v>
      </c>
      <c r="S426" s="89">
        <f t="shared" si="149"/>
        <v>21031.5</v>
      </c>
      <c r="T426" s="18"/>
      <c r="U426" s="110"/>
    </row>
    <row r="427" spans="2:21" s="143" customFormat="1" ht="24.95" customHeight="1" x14ac:dyDescent="0.25">
      <c r="B427" s="139">
        <v>391</v>
      </c>
      <c r="C427" s="134" t="s">
        <v>1006</v>
      </c>
      <c r="D427" s="141" t="s">
        <v>385</v>
      </c>
      <c r="E427" s="133" t="s">
        <v>18</v>
      </c>
      <c r="F427" s="133" t="s">
        <v>393</v>
      </c>
      <c r="G427" s="136">
        <v>41000</v>
      </c>
      <c r="H427" s="136">
        <v>583.79</v>
      </c>
      <c r="I427" s="136">
        <v>25</v>
      </c>
      <c r="J427" s="136">
        <f t="shared" si="143"/>
        <v>1176.7</v>
      </c>
      <c r="K427" s="136">
        <f t="shared" si="144"/>
        <v>2911</v>
      </c>
      <c r="L427" s="136">
        <f t="shared" si="145"/>
        <v>471.5</v>
      </c>
      <c r="M427" s="136">
        <f t="shared" si="146"/>
        <v>1246.4000000000001</v>
      </c>
      <c r="N427" s="136">
        <f t="shared" si="147"/>
        <v>2906.9</v>
      </c>
      <c r="O427" s="136">
        <f t="shared" ref="O427" si="169">J427+K427+L427+M427+N427</f>
        <v>8712.5</v>
      </c>
      <c r="P427" s="136">
        <f>I427</f>
        <v>25</v>
      </c>
      <c r="Q427" s="136">
        <f t="shared" si="148"/>
        <v>3031.89</v>
      </c>
      <c r="R427" s="136">
        <f t="shared" ref="R427" si="170">K427+L427+N427</f>
        <v>6289.4</v>
      </c>
      <c r="S427" s="142">
        <f t="shared" si="149"/>
        <v>37968.11</v>
      </c>
      <c r="T427" s="137"/>
      <c r="U427" s="138"/>
    </row>
    <row r="428" spans="2:21" s="7" customFormat="1" ht="24.95" customHeight="1" x14ac:dyDescent="0.3">
      <c r="B428" s="93" t="s">
        <v>699</v>
      </c>
      <c r="C428" s="21"/>
      <c r="D428" s="21"/>
      <c r="E428" s="21"/>
      <c r="F428" s="21"/>
      <c r="G428" s="22"/>
      <c r="H428" s="22"/>
      <c r="I428" s="22"/>
      <c r="J428" s="22"/>
      <c r="K428" s="22"/>
      <c r="L428" s="22"/>
      <c r="M428" s="22"/>
      <c r="N428" s="22"/>
      <c r="O428" s="30"/>
      <c r="P428" s="30"/>
      <c r="Q428" s="30"/>
      <c r="R428" s="30"/>
      <c r="S428" s="86"/>
      <c r="T428" s="18"/>
      <c r="U428" s="110"/>
    </row>
    <row r="429" spans="2:21" s="7" customFormat="1" ht="24.95" customHeight="1" x14ac:dyDescent="0.25">
      <c r="B429" s="83">
        <v>392</v>
      </c>
      <c r="C429" s="31" t="s">
        <v>540</v>
      </c>
      <c r="D429" s="24" t="s">
        <v>439</v>
      </c>
      <c r="E429" s="23" t="s">
        <v>18</v>
      </c>
      <c r="F429" s="23" t="s">
        <v>394</v>
      </c>
      <c r="G429" s="25">
        <v>37000</v>
      </c>
      <c r="H429" s="25">
        <v>19.25</v>
      </c>
      <c r="I429" s="25">
        <v>25</v>
      </c>
      <c r="J429" s="25">
        <f>G429*2.87%</f>
        <v>1061.9000000000001</v>
      </c>
      <c r="K429" s="25">
        <f>G429*7.1%</f>
        <v>2627</v>
      </c>
      <c r="L429" s="25">
        <f>G429*1.15%</f>
        <v>425.5</v>
      </c>
      <c r="M429" s="25">
        <f>G429*3.04%</f>
        <v>1124.8</v>
      </c>
      <c r="N429" s="25">
        <f>G429*7.09%</f>
        <v>2623.3</v>
      </c>
      <c r="O429" s="25">
        <f>J429+K429+L429+M429+N429</f>
        <v>7862.5</v>
      </c>
      <c r="P429" s="25">
        <v>6201</v>
      </c>
      <c r="Q429" s="25">
        <f>H429+J429+M429+P429</f>
        <v>8406.9500000000007</v>
      </c>
      <c r="R429" s="25">
        <f>K429+L429+N429</f>
        <v>5675.8</v>
      </c>
      <c r="S429" s="84">
        <f>G429-Q429</f>
        <v>28593.05</v>
      </c>
      <c r="T429" s="18"/>
      <c r="U429" s="110"/>
    </row>
    <row r="430" spans="2:21" s="14" customFormat="1" ht="24.95" customHeight="1" x14ac:dyDescent="0.25">
      <c r="B430" s="83">
        <v>393</v>
      </c>
      <c r="C430" s="31" t="s">
        <v>116</v>
      </c>
      <c r="D430" s="24" t="s">
        <v>26</v>
      </c>
      <c r="E430" s="23" t="s">
        <v>18</v>
      </c>
      <c r="F430" s="23" t="s">
        <v>394</v>
      </c>
      <c r="G430" s="25">
        <v>41000</v>
      </c>
      <c r="H430" s="25">
        <v>326.47000000000003</v>
      </c>
      <c r="I430" s="25">
        <v>25</v>
      </c>
      <c r="J430" s="25">
        <f>G430*2.87%</f>
        <v>1176.7</v>
      </c>
      <c r="K430" s="25">
        <f>G430*7.1%</f>
        <v>2911</v>
      </c>
      <c r="L430" s="25">
        <f>G430*1.15%</f>
        <v>471.5</v>
      </c>
      <c r="M430" s="25">
        <f>G430*3.04%</f>
        <v>1246.4000000000001</v>
      </c>
      <c r="N430" s="25">
        <f>G430*7.09%</f>
        <v>2906.9</v>
      </c>
      <c r="O430" s="25">
        <f>J430+K430+L430+M430+N430</f>
        <v>8712.5</v>
      </c>
      <c r="P430" s="25">
        <v>4036.46</v>
      </c>
      <c r="Q430" s="25">
        <f>H430+J430+M430+P430</f>
        <v>6786.03</v>
      </c>
      <c r="R430" s="25">
        <f>K430+L430+N430</f>
        <v>6289.4</v>
      </c>
      <c r="S430" s="84">
        <f>G430-Q430</f>
        <v>34213.97</v>
      </c>
      <c r="T430" s="18"/>
      <c r="U430" s="110"/>
    </row>
    <row r="431" spans="2:21" s="14" customFormat="1" ht="24.95" customHeight="1" x14ac:dyDescent="0.25">
      <c r="B431" s="83">
        <v>394</v>
      </c>
      <c r="C431" s="31" t="s">
        <v>981</v>
      </c>
      <c r="D431" s="70" t="s">
        <v>138</v>
      </c>
      <c r="E431" s="23" t="s">
        <v>18</v>
      </c>
      <c r="F431" s="23" t="s">
        <v>393</v>
      </c>
      <c r="G431" s="60">
        <v>25000</v>
      </c>
      <c r="H431" s="25">
        <v>0</v>
      </c>
      <c r="I431" s="25">
        <v>25</v>
      </c>
      <c r="J431" s="25">
        <f>G431*2.87%</f>
        <v>717.5</v>
      </c>
      <c r="K431" s="25">
        <f>G431*7.1%</f>
        <v>1775</v>
      </c>
      <c r="L431" s="25">
        <f>G431*1.15%</f>
        <v>287.5</v>
      </c>
      <c r="M431" s="25">
        <f>G431*3.04%</f>
        <v>760</v>
      </c>
      <c r="N431" s="25">
        <f>G431*7.09%</f>
        <v>1772.5</v>
      </c>
      <c r="O431" s="25">
        <f>J431+K431+L431+M431+N431</f>
        <v>5312.5</v>
      </c>
      <c r="P431" s="25">
        <v>25</v>
      </c>
      <c r="Q431" s="25">
        <f>H431+J431+M431+P431</f>
        <v>1502.5</v>
      </c>
      <c r="R431" s="25">
        <f>K431+L431+N431</f>
        <v>3835</v>
      </c>
      <c r="S431" s="84">
        <f>G431-Q431</f>
        <v>23497.5</v>
      </c>
      <c r="T431" s="18"/>
      <c r="U431" s="110"/>
    </row>
    <row r="432" spans="2:21" s="14" customFormat="1" ht="24.95" customHeight="1" x14ac:dyDescent="0.25">
      <c r="B432" s="83">
        <v>395</v>
      </c>
      <c r="C432" s="31" t="s">
        <v>259</v>
      </c>
      <c r="D432" s="24" t="s">
        <v>73</v>
      </c>
      <c r="E432" s="23" t="s">
        <v>18</v>
      </c>
      <c r="F432" s="23" t="s">
        <v>393</v>
      </c>
      <c r="G432" s="25">
        <v>65000</v>
      </c>
      <c r="H432" s="25">
        <v>4427.58</v>
      </c>
      <c r="I432" s="25">
        <v>25</v>
      </c>
      <c r="J432" s="25">
        <f>G432*2.87%</f>
        <v>1865.5</v>
      </c>
      <c r="K432" s="25">
        <f>G432*7.1%</f>
        <v>4615</v>
      </c>
      <c r="L432" s="25">
        <f>G432*1.15%</f>
        <v>747.5</v>
      </c>
      <c r="M432" s="25">
        <f>G432*3.04%</f>
        <v>1976</v>
      </c>
      <c r="N432" s="25">
        <f>G432*7.09%</f>
        <v>4608.5</v>
      </c>
      <c r="O432" s="25">
        <f>J432+K432+L432+M432+N432</f>
        <v>13812.5</v>
      </c>
      <c r="P432" s="25">
        <v>66</v>
      </c>
      <c r="Q432" s="25">
        <f>H432+J432+M432+P432</f>
        <v>8335.08</v>
      </c>
      <c r="R432" s="25">
        <f>K432+L432+N432</f>
        <v>9971</v>
      </c>
      <c r="S432" s="84">
        <f>G432-Q432</f>
        <v>56664.92</v>
      </c>
      <c r="T432" s="18"/>
      <c r="U432" s="110"/>
    </row>
    <row r="433" spans="2:21" s="14" customFormat="1" ht="24.95" customHeight="1" x14ac:dyDescent="0.25">
      <c r="B433" s="83">
        <v>396</v>
      </c>
      <c r="C433" s="31" t="s">
        <v>979</v>
      </c>
      <c r="D433" s="70" t="s">
        <v>138</v>
      </c>
      <c r="E433" s="23" t="s">
        <v>18</v>
      </c>
      <c r="F433" s="23" t="s">
        <v>393</v>
      </c>
      <c r="G433" s="25">
        <v>25000</v>
      </c>
      <c r="H433" s="25">
        <v>0</v>
      </c>
      <c r="I433" s="25">
        <v>25</v>
      </c>
      <c r="J433" s="25">
        <f>G433*2.87%</f>
        <v>717.5</v>
      </c>
      <c r="K433" s="25">
        <f>G433*7.1%</f>
        <v>1775</v>
      </c>
      <c r="L433" s="25">
        <f>G433*1.15%</f>
        <v>287.5</v>
      </c>
      <c r="M433" s="25">
        <f>G433*3.04%</f>
        <v>760</v>
      </c>
      <c r="N433" s="25">
        <f>G433*7.09%</f>
        <v>1772.5</v>
      </c>
      <c r="O433" s="25">
        <f>J433+K433+L433+M433+N433</f>
        <v>5312.5</v>
      </c>
      <c r="P433" s="25">
        <v>7091</v>
      </c>
      <c r="Q433" s="25">
        <f>H433+J433+M433+P433</f>
        <v>8568.5</v>
      </c>
      <c r="R433" s="25">
        <f>K433+L433+N433</f>
        <v>3835</v>
      </c>
      <c r="S433" s="84">
        <f>G433-Q433</f>
        <v>16431.5</v>
      </c>
      <c r="T433" s="18"/>
      <c r="U433" s="110"/>
    </row>
    <row r="434" spans="2:21" s="7" customFormat="1" ht="24.95" customHeight="1" x14ac:dyDescent="0.3">
      <c r="B434" s="93" t="s">
        <v>972</v>
      </c>
      <c r="C434" s="21"/>
      <c r="D434" s="21"/>
      <c r="E434" s="21"/>
      <c r="F434" s="21"/>
      <c r="G434" s="22"/>
      <c r="H434" s="22"/>
      <c r="I434" s="22"/>
      <c r="J434" s="22"/>
      <c r="K434" s="22"/>
      <c r="L434" s="22"/>
      <c r="M434" s="22"/>
      <c r="N434" s="22"/>
      <c r="O434" s="30"/>
      <c r="P434" s="30"/>
      <c r="Q434" s="30"/>
      <c r="R434" s="30"/>
      <c r="S434" s="86"/>
      <c r="T434" s="18"/>
      <c r="U434" s="110"/>
    </row>
    <row r="435" spans="2:21" s="20" customFormat="1" ht="24.95" customHeight="1" x14ac:dyDescent="0.25">
      <c r="B435" s="83">
        <v>397</v>
      </c>
      <c r="C435" s="31" t="s">
        <v>175</v>
      </c>
      <c r="D435" s="24" t="s">
        <v>176</v>
      </c>
      <c r="E435" s="23" t="s">
        <v>18</v>
      </c>
      <c r="F435" s="23" t="s">
        <v>393</v>
      </c>
      <c r="G435" s="25">
        <v>48000</v>
      </c>
      <c r="H435" s="25">
        <v>1314.41</v>
      </c>
      <c r="I435" s="25">
        <v>25</v>
      </c>
      <c r="J435" s="25">
        <f t="shared" ref="J435:J453" si="171">G435*2.87%</f>
        <v>1377.6</v>
      </c>
      <c r="K435" s="25">
        <f t="shared" ref="K435:K453" si="172">G435*7.1%</f>
        <v>3408</v>
      </c>
      <c r="L435" s="25">
        <f t="shared" ref="L435:L453" si="173">G435*1.15%</f>
        <v>552</v>
      </c>
      <c r="M435" s="25">
        <f t="shared" ref="M435:M453" si="174">G435*3.04%</f>
        <v>1459.2</v>
      </c>
      <c r="N435" s="25">
        <f t="shared" ref="N435:N453" si="175">G435*7.09%</f>
        <v>3403.2</v>
      </c>
      <c r="O435" s="25">
        <f t="shared" ref="O435:O449" si="176">J435+K435+L435+M435+N435</f>
        <v>10200</v>
      </c>
      <c r="P435" s="25">
        <v>15431.54</v>
      </c>
      <c r="Q435" s="25">
        <f t="shared" ref="Q435:Q453" si="177">H435+J435+M435+P435</f>
        <v>19582.75</v>
      </c>
      <c r="R435" s="25">
        <f t="shared" ref="R435:R453" si="178">K435+L435+N435</f>
        <v>7363.2</v>
      </c>
      <c r="S435" s="84">
        <f t="shared" ref="S435:S453" si="179">G435-Q435</f>
        <v>28417.25</v>
      </c>
      <c r="T435" s="18"/>
      <c r="U435" s="110"/>
    </row>
    <row r="436" spans="2:21" s="7" customFormat="1" ht="24.95" customHeight="1" x14ac:dyDescent="0.25">
      <c r="B436" s="83">
        <v>398</v>
      </c>
      <c r="C436" s="31" t="s">
        <v>171</v>
      </c>
      <c r="D436" s="24" t="s">
        <v>39</v>
      </c>
      <c r="E436" s="23" t="s">
        <v>18</v>
      </c>
      <c r="F436" s="23" t="s">
        <v>394</v>
      </c>
      <c r="G436" s="25">
        <v>47000</v>
      </c>
      <c r="H436" s="25">
        <v>1430.6</v>
      </c>
      <c r="I436" s="25">
        <v>25</v>
      </c>
      <c r="J436" s="25">
        <f t="shared" si="171"/>
        <v>1348.9</v>
      </c>
      <c r="K436" s="25">
        <f t="shared" si="172"/>
        <v>3337</v>
      </c>
      <c r="L436" s="25">
        <f t="shared" si="173"/>
        <v>540.5</v>
      </c>
      <c r="M436" s="25">
        <f t="shared" si="174"/>
        <v>1428.8</v>
      </c>
      <c r="N436" s="25">
        <f t="shared" si="175"/>
        <v>3332.3</v>
      </c>
      <c r="O436" s="25">
        <f t="shared" si="176"/>
        <v>9987.5</v>
      </c>
      <c r="P436" s="25">
        <v>25</v>
      </c>
      <c r="Q436" s="25">
        <f t="shared" si="177"/>
        <v>4233.3</v>
      </c>
      <c r="R436" s="25">
        <f t="shared" si="178"/>
        <v>7209.8</v>
      </c>
      <c r="S436" s="84">
        <f t="shared" si="179"/>
        <v>42766.7</v>
      </c>
      <c r="T436" s="18"/>
      <c r="U436" s="110"/>
    </row>
    <row r="437" spans="2:21" s="42" customFormat="1" ht="24.95" customHeight="1" x14ac:dyDescent="0.25">
      <c r="B437" s="83">
        <v>399</v>
      </c>
      <c r="C437" s="31" t="s">
        <v>357</v>
      </c>
      <c r="D437" s="24" t="s">
        <v>26</v>
      </c>
      <c r="E437" s="23" t="s">
        <v>18</v>
      </c>
      <c r="F437" s="23" t="s">
        <v>393</v>
      </c>
      <c r="G437" s="25">
        <v>41000</v>
      </c>
      <c r="H437" s="25">
        <v>583.79</v>
      </c>
      <c r="I437" s="25">
        <v>25</v>
      </c>
      <c r="J437" s="25">
        <f t="shared" si="171"/>
        <v>1176.7</v>
      </c>
      <c r="K437" s="25">
        <f t="shared" si="172"/>
        <v>2911</v>
      </c>
      <c r="L437" s="25">
        <f t="shared" si="173"/>
        <v>471.5</v>
      </c>
      <c r="M437" s="25">
        <f t="shared" si="174"/>
        <v>1246.4000000000001</v>
      </c>
      <c r="N437" s="25">
        <f t="shared" si="175"/>
        <v>2906.9</v>
      </c>
      <c r="O437" s="25">
        <f t="shared" si="176"/>
        <v>8712.5</v>
      </c>
      <c r="P437" s="25">
        <v>15224.75</v>
      </c>
      <c r="Q437" s="25">
        <f t="shared" si="177"/>
        <v>18231.64</v>
      </c>
      <c r="R437" s="25">
        <f t="shared" si="178"/>
        <v>6289.4</v>
      </c>
      <c r="S437" s="84">
        <f t="shared" si="179"/>
        <v>22768.36</v>
      </c>
      <c r="T437" s="18"/>
      <c r="U437" s="110"/>
    </row>
    <row r="438" spans="2:21" s="18" customFormat="1" ht="24.95" customHeight="1" x14ac:dyDescent="0.25">
      <c r="B438" s="83">
        <v>400</v>
      </c>
      <c r="C438" s="31" t="s">
        <v>172</v>
      </c>
      <c r="D438" s="24" t="s">
        <v>173</v>
      </c>
      <c r="E438" s="23" t="s">
        <v>18</v>
      </c>
      <c r="F438" s="23" t="s">
        <v>393</v>
      </c>
      <c r="G438" s="25">
        <v>48000</v>
      </c>
      <c r="H438" s="25">
        <v>1571.73</v>
      </c>
      <c r="I438" s="25">
        <v>25</v>
      </c>
      <c r="J438" s="25">
        <f t="shared" si="171"/>
        <v>1377.6</v>
      </c>
      <c r="K438" s="25">
        <f t="shared" si="172"/>
        <v>3408</v>
      </c>
      <c r="L438" s="25">
        <f t="shared" si="173"/>
        <v>552</v>
      </c>
      <c r="M438" s="25">
        <f t="shared" si="174"/>
        <v>1459.2</v>
      </c>
      <c r="N438" s="25">
        <f t="shared" si="175"/>
        <v>3403.2</v>
      </c>
      <c r="O438" s="25">
        <f t="shared" si="176"/>
        <v>10200</v>
      </c>
      <c r="P438" s="25">
        <v>28376.25</v>
      </c>
      <c r="Q438" s="25">
        <f t="shared" si="177"/>
        <v>32784.78</v>
      </c>
      <c r="R438" s="25">
        <f t="shared" si="178"/>
        <v>7363.2</v>
      </c>
      <c r="S438" s="84">
        <f t="shared" si="179"/>
        <v>15215.22</v>
      </c>
      <c r="U438" s="110"/>
    </row>
    <row r="439" spans="2:21" s="18" customFormat="1" ht="24.95" customHeight="1" x14ac:dyDescent="0.25">
      <c r="B439" s="83">
        <v>401</v>
      </c>
      <c r="C439" s="31" t="s">
        <v>174</v>
      </c>
      <c r="D439" s="24" t="s">
        <v>26</v>
      </c>
      <c r="E439" s="23" t="s">
        <v>18</v>
      </c>
      <c r="F439" s="23" t="s">
        <v>393</v>
      </c>
      <c r="G439" s="25">
        <v>40000</v>
      </c>
      <c r="H439" s="25">
        <v>442.65</v>
      </c>
      <c r="I439" s="25">
        <v>25</v>
      </c>
      <c r="J439" s="25">
        <f t="shared" si="171"/>
        <v>1148</v>
      </c>
      <c r="K439" s="25">
        <f t="shared" si="172"/>
        <v>2840</v>
      </c>
      <c r="L439" s="25">
        <f t="shared" si="173"/>
        <v>460</v>
      </c>
      <c r="M439" s="25">
        <f t="shared" si="174"/>
        <v>1216</v>
      </c>
      <c r="N439" s="25">
        <f t="shared" si="175"/>
        <v>2836</v>
      </c>
      <c r="O439" s="25">
        <f t="shared" si="176"/>
        <v>8500</v>
      </c>
      <c r="P439" s="25">
        <v>12847.45</v>
      </c>
      <c r="Q439" s="25">
        <f t="shared" si="177"/>
        <v>15654.1</v>
      </c>
      <c r="R439" s="25">
        <f t="shared" si="178"/>
        <v>6136</v>
      </c>
      <c r="S439" s="84">
        <f t="shared" si="179"/>
        <v>24345.9</v>
      </c>
      <c r="U439" s="110"/>
    </row>
    <row r="440" spans="2:21" s="18" customFormat="1" ht="24.95" customHeight="1" x14ac:dyDescent="0.25">
      <c r="B440" s="83">
        <v>402</v>
      </c>
      <c r="C440" s="31" t="s">
        <v>177</v>
      </c>
      <c r="D440" s="24" t="s">
        <v>24</v>
      </c>
      <c r="E440" s="23" t="s">
        <v>18</v>
      </c>
      <c r="F440" s="23" t="s">
        <v>393</v>
      </c>
      <c r="G440" s="25">
        <v>41000</v>
      </c>
      <c r="H440" s="25">
        <v>583.79</v>
      </c>
      <c r="I440" s="25">
        <v>25</v>
      </c>
      <c r="J440" s="25">
        <f t="shared" si="171"/>
        <v>1176.7</v>
      </c>
      <c r="K440" s="25">
        <f t="shared" si="172"/>
        <v>2911</v>
      </c>
      <c r="L440" s="25">
        <f t="shared" si="173"/>
        <v>471.5</v>
      </c>
      <c r="M440" s="25">
        <f t="shared" si="174"/>
        <v>1246.4000000000001</v>
      </c>
      <c r="N440" s="25">
        <f t="shared" si="175"/>
        <v>2906.9</v>
      </c>
      <c r="O440" s="25">
        <f t="shared" si="176"/>
        <v>8712.5</v>
      </c>
      <c r="P440" s="25">
        <v>25</v>
      </c>
      <c r="Q440" s="25">
        <f t="shared" si="177"/>
        <v>3031.89</v>
      </c>
      <c r="R440" s="25">
        <f t="shared" si="178"/>
        <v>6289.4</v>
      </c>
      <c r="S440" s="84">
        <f t="shared" si="179"/>
        <v>37968.11</v>
      </c>
      <c r="U440" s="110"/>
    </row>
    <row r="441" spans="2:21" s="7" customFormat="1" ht="24.95" customHeight="1" x14ac:dyDescent="0.25">
      <c r="B441" s="83">
        <v>403</v>
      </c>
      <c r="C441" s="31" t="s">
        <v>184</v>
      </c>
      <c r="D441" s="24" t="s">
        <v>683</v>
      </c>
      <c r="E441" s="23" t="s">
        <v>18</v>
      </c>
      <c r="F441" s="23" t="s">
        <v>393</v>
      </c>
      <c r="G441" s="19">
        <v>30000</v>
      </c>
      <c r="H441" s="19">
        <v>0</v>
      </c>
      <c r="I441" s="19">
        <v>25</v>
      </c>
      <c r="J441" s="25">
        <f t="shared" si="171"/>
        <v>861</v>
      </c>
      <c r="K441" s="25">
        <f t="shared" si="172"/>
        <v>2130</v>
      </c>
      <c r="L441" s="25">
        <f t="shared" si="173"/>
        <v>345</v>
      </c>
      <c r="M441" s="25">
        <f t="shared" si="174"/>
        <v>912</v>
      </c>
      <c r="N441" s="25">
        <f t="shared" si="175"/>
        <v>2127</v>
      </c>
      <c r="O441" s="19">
        <f t="shared" si="176"/>
        <v>6375</v>
      </c>
      <c r="P441" s="19">
        <v>22438.89</v>
      </c>
      <c r="Q441" s="19">
        <f t="shared" si="177"/>
        <v>24211.89</v>
      </c>
      <c r="R441" s="19">
        <f t="shared" si="178"/>
        <v>4602</v>
      </c>
      <c r="S441" s="87">
        <f t="shared" si="179"/>
        <v>5788.11</v>
      </c>
      <c r="T441" s="18"/>
      <c r="U441" s="110"/>
    </row>
    <row r="442" spans="2:21" s="18" customFormat="1" ht="24.95" customHeight="1" x14ac:dyDescent="0.25">
      <c r="B442" s="83">
        <v>404</v>
      </c>
      <c r="C442" s="31" t="s">
        <v>470</v>
      </c>
      <c r="D442" s="24" t="s">
        <v>331</v>
      </c>
      <c r="E442" s="23" t="s">
        <v>18</v>
      </c>
      <c r="F442" s="23" t="s">
        <v>393</v>
      </c>
      <c r="G442" s="25">
        <v>34000</v>
      </c>
      <c r="H442" s="25">
        <v>0</v>
      </c>
      <c r="I442" s="25">
        <v>25</v>
      </c>
      <c r="J442" s="25">
        <f t="shared" si="171"/>
        <v>975.8</v>
      </c>
      <c r="K442" s="25">
        <f t="shared" si="172"/>
        <v>2414</v>
      </c>
      <c r="L442" s="25">
        <f t="shared" si="173"/>
        <v>391</v>
      </c>
      <c r="M442" s="25">
        <f t="shared" si="174"/>
        <v>1033.5999999999999</v>
      </c>
      <c r="N442" s="25">
        <f t="shared" si="175"/>
        <v>2410.6</v>
      </c>
      <c r="O442" s="25">
        <f t="shared" si="176"/>
        <v>7225</v>
      </c>
      <c r="P442" s="25">
        <f>I442</f>
        <v>25</v>
      </c>
      <c r="Q442" s="25">
        <f t="shared" si="177"/>
        <v>2034.4</v>
      </c>
      <c r="R442" s="25">
        <f t="shared" si="178"/>
        <v>5215.6000000000004</v>
      </c>
      <c r="S442" s="84">
        <f t="shared" si="179"/>
        <v>31965.599999999999</v>
      </c>
      <c r="U442" s="110"/>
    </row>
    <row r="443" spans="2:21" s="18" customFormat="1" ht="24.95" customHeight="1" x14ac:dyDescent="0.25">
      <c r="B443" s="83">
        <v>405</v>
      </c>
      <c r="C443" s="31" t="s">
        <v>541</v>
      </c>
      <c r="D443" s="24" t="s">
        <v>176</v>
      </c>
      <c r="E443" s="23" t="s">
        <v>18</v>
      </c>
      <c r="F443" s="23" t="s">
        <v>393</v>
      </c>
      <c r="G443" s="25">
        <v>48000</v>
      </c>
      <c r="H443" s="25">
        <v>1571.73</v>
      </c>
      <c r="I443" s="25">
        <v>25</v>
      </c>
      <c r="J443" s="25">
        <f t="shared" si="171"/>
        <v>1377.6</v>
      </c>
      <c r="K443" s="25">
        <f t="shared" si="172"/>
        <v>3408</v>
      </c>
      <c r="L443" s="25">
        <f t="shared" si="173"/>
        <v>552</v>
      </c>
      <c r="M443" s="25">
        <f t="shared" si="174"/>
        <v>1459.2</v>
      </c>
      <c r="N443" s="25">
        <f t="shared" si="175"/>
        <v>3403.2</v>
      </c>
      <c r="O443" s="25">
        <f t="shared" si="176"/>
        <v>10200</v>
      </c>
      <c r="P443" s="25">
        <v>21996.05</v>
      </c>
      <c r="Q443" s="25">
        <f t="shared" si="177"/>
        <v>26404.58</v>
      </c>
      <c r="R443" s="25">
        <f t="shared" si="178"/>
        <v>7363.2</v>
      </c>
      <c r="S443" s="84">
        <f t="shared" si="179"/>
        <v>21595.42</v>
      </c>
      <c r="U443" s="110"/>
    </row>
    <row r="444" spans="2:21" s="18" customFormat="1" ht="24.95" customHeight="1" x14ac:dyDescent="0.25">
      <c r="B444" s="83">
        <v>406</v>
      </c>
      <c r="C444" s="31" t="s">
        <v>256</v>
      </c>
      <c r="D444" s="24" t="s">
        <v>529</v>
      </c>
      <c r="E444" s="23" t="s">
        <v>18</v>
      </c>
      <c r="F444" s="23" t="s">
        <v>394</v>
      </c>
      <c r="G444" s="25">
        <v>59202</v>
      </c>
      <c r="H444" s="25">
        <v>2993.42</v>
      </c>
      <c r="I444" s="25">
        <v>25</v>
      </c>
      <c r="J444" s="25">
        <f t="shared" si="171"/>
        <v>1699.1</v>
      </c>
      <c r="K444" s="25">
        <f t="shared" si="172"/>
        <v>4203.34</v>
      </c>
      <c r="L444" s="25">
        <f t="shared" si="173"/>
        <v>680.82</v>
      </c>
      <c r="M444" s="25">
        <f t="shared" si="174"/>
        <v>1799.74</v>
      </c>
      <c r="N444" s="25">
        <f t="shared" si="175"/>
        <v>4197.42</v>
      </c>
      <c r="O444" s="25">
        <f t="shared" si="176"/>
        <v>12580.42</v>
      </c>
      <c r="P444" s="25">
        <v>1740.46</v>
      </c>
      <c r="Q444" s="25">
        <f t="shared" si="177"/>
        <v>8232.7199999999993</v>
      </c>
      <c r="R444" s="25">
        <f t="shared" si="178"/>
        <v>9081.58</v>
      </c>
      <c r="S444" s="84">
        <f t="shared" si="179"/>
        <v>50969.279999999999</v>
      </c>
      <c r="U444" s="110"/>
    </row>
    <row r="445" spans="2:21" s="18" customFormat="1" ht="24.95" customHeight="1" x14ac:dyDescent="0.25">
      <c r="B445" s="83">
        <v>407</v>
      </c>
      <c r="C445" s="31" t="s">
        <v>686</v>
      </c>
      <c r="D445" s="24" t="s">
        <v>331</v>
      </c>
      <c r="E445" s="23" t="s">
        <v>18</v>
      </c>
      <c r="F445" s="23" t="s">
        <v>393</v>
      </c>
      <c r="G445" s="25">
        <v>25000</v>
      </c>
      <c r="H445" s="25">
        <v>0</v>
      </c>
      <c r="I445" s="25">
        <v>25</v>
      </c>
      <c r="J445" s="25">
        <f t="shared" si="171"/>
        <v>717.5</v>
      </c>
      <c r="K445" s="25">
        <f t="shared" si="172"/>
        <v>1775</v>
      </c>
      <c r="L445" s="25">
        <f t="shared" si="173"/>
        <v>287.5</v>
      </c>
      <c r="M445" s="25">
        <f t="shared" si="174"/>
        <v>760</v>
      </c>
      <c r="N445" s="25">
        <f t="shared" si="175"/>
        <v>1772.5</v>
      </c>
      <c r="O445" s="25">
        <f t="shared" si="176"/>
        <v>5312.5</v>
      </c>
      <c r="P445" s="25">
        <v>7834.75</v>
      </c>
      <c r="Q445" s="25">
        <f t="shared" si="177"/>
        <v>9312.25</v>
      </c>
      <c r="R445" s="25">
        <f t="shared" si="178"/>
        <v>3835</v>
      </c>
      <c r="S445" s="84">
        <f t="shared" si="179"/>
        <v>15687.75</v>
      </c>
      <c r="U445" s="110"/>
    </row>
    <row r="446" spans="2:21" s="45" customFormat="1" ht="24.95" customHeight="1" x14ac:dyDescent="0.25">
      <c r="B446" s="83">
        <v>408</v>
      </c>
      <c r="C446" s="31" t="s">
        <v>416</v>
      </c>
      <c r="D446" s="24" t="s">
        <v>23</v>
      </c>
      <c r="E446" s="23" t="s">
        <v>18</v>
      </c>
      <c r="F446" s="23" t="s">
        <v>393</v>
      </c>
      <c r="G446" s="25">
        <v>34000</v>
      </c>
      <c r="H446" s="25">
        <v>0</v>
      </c>
      <c r="I446" s="25">
        <v>25</v>
      </c>
      <c r="J446" s="25">
        <f t="shared" si="171"/>
        <v>975.8</v>
      </c>
      <c r="K446" s="25">
        <f t="shared" si="172"/>
        <v>2414</v>
      </c>
      <c r="L446" s="25">
        <f t="shared" si="173"/>
        <v>391</v>
      </c>
      <c r="M446" s="25">
        <f t="shared" si="174"/>
        <v>1033.5999999999999</v>
      </c>
      <c r="N446" s="25">
        <f t="shared" si="175"/>
        <v>2410.6</v>
      </c>
      <c r="O446" s="25">
        <f t="shared" si="176"/>
        <v>7225</v>
      </c>
      <c r="P446" s="25">
        <v>3151</v>
      </c>
      <c r="Q446" s="25">
        <f t="shared" si="177"/>
        <v>5160.3999999999996</v>
      </c>
      <c r="R446" s="25">
        <f t="shared" si="178"/>
        <v>5215.6000000000004</v>
      </c>
      <c r="S446" s="84">
        <f t="shared" si="179"/>
        <v>28839.599999999999</v>
      </c>
      <c r="T446" s="18"/>
      <c r="U446" s="110"/>
    </row>
    <row r="447" spans="2:21" s="18" customFormat="1" ht="24.95" customHeight="1" x14ac:dyDescent="0.25">
      <c r="B447" s="83">
        <v>409</v>
      </c>
      <c r="C447" s="31" t="s">
        <v>749</v>
      </c>
      <c r="D447" s="24" t="s">
        <v>186</v>
      </c>
      <c r="E447" s="23" t="s">
        <v>18</v>
      </c>
      <c r="F447" s="23" t="s">
        <v>393</v>
      </c>
      <c r="G447" s="25">
        <v>34000</v>
      </c>
      <c r="H447" s="25">
        <v>0</v>
      </c>
      <c r="I447" s="25">
        <v>25</v>
      </c>
      <c r="J447" s="25">
        <f t="shared" si="171"/>
        <v>975.8</v>
      </c>
      <c r="K447" s="25">
        <f t="shared" si="172"/>
        <v>2414</v>
      </c>
      <c r="L447" s="25">
        <f t="shared" si="173"/>
        <v>391</v>
      </c>
      <c r="M447" s="25">
        <f t="shared" si="174"/>
        <v>1033.5999999999999</v>
      </c>
      <c r="N447" s="25">
        <f t="shared" si="175"/>
        <v>2410.6</v>
      </c>
      <c r="O447" s="25">
        <f t="shared" si="176"/>
        <v>7225</v>
      </c>
      <c r="P447" s="25">
        <v>8896</v>
      </c>
      <c r="Q447" s="25">
        <f t="shared" si="177"/>
        <v>10905.4</v>
      </c>
      <c r="R447" s="25">
        <f t="shared" si="178"/>
        <v>5215.6000000000004</v>
      </c>
      <c r="S447" s="84">
        <f t="shared" si="179"/>
        <v>23094.6</v>
      </c>
      <c r="U447" s="110"/>
    </row>
    <row r="448" spans="2:21" s="18" customFormat="1" ht="24.95" customHeight="1" x14ac:dyDescent="0.25">
      <c r="B448" s="83">
        <v>410</v>
      </c>
      <c r="C448" s="31" t="s">
        <v>764</v>
      </c>
      <c r="D448" s="24" t="s">
        <v>142</v>
      </c>
      <c r="E448" s="23" t="s">
        <v>18</v>
      </c>
      <c r="F448" s="23" t="s">
        <v>394</v>
      </c>
      <c r="G448" s="60">
        <v>21000</v>
      </c>
      <c r="H448" s="25">
        <v>0</v>
      </c>
      <c r="I448" s="25">
        <v>25</v>
      </c>
      <c r="J448" s="25">
        <f t="shared" si="171"/>
        <v>602.70000000000005</v>
      </c>
      <c r="K448" s="25">
        <f t="shared" si="172"/>
        <v>1491</v>
      </c>
      <c r="L448" s="25">
        <f t="shared" si="173"/>
        <v>241.5</v>
      </c>
      <c r="M448" s="25">
        <f t="shared" si="174"/>
        <v>638.4</v>
      </c>
      <c r="N448" s="25">
        <f t="shared" si="175"/>
        <v>1488.9</v>
      </c>
      <c r="O448" s="25">
        <f t="shared" si="176"/>
        <v>4462.5</v>
      </c>
      <c r="P448" s="25">
        <v>15728.5</v>
      </c>
      <c r="Q448" s="25">
        <f t="shared" si="177"/>
        <v>16969.599999999999</v>
      </c>
      <c r="R448" s="25">
        <f t="shared" si="178"/>
        <v>3221.4</v>
      </c>
      <c r="S448" s="84">
        <f t="shared" si="179"/>
        <v>4030.4</v>
      </c>
      <c r="U448" s="110"/>
    </row>
    <row r="449" spans="2:21" s="18" customFormat="1" ht="24.95" customHeight="1" x14ac:dyDescent="0.25">
      <c r="B449" s="83">
        <v>411</v>
      </c>
      <c r="C449" s="31" t="s">
        <v>813</v>
      </c>
      <c r="D449" s="24" t="s">
        <v>142</v>
      </c>
      <c r="E449" s="23" t="s">
        <v>18</v>
      </c>
      <c r="F449" s="23" t="s">
        <v>394</v>
      </c>
      <c r="G449" s="60">
        <v>16500</v>
      </c>
      <c r="H449" s="25">
        <v>0</v>
      </c>
      <c r="I449" s="25">
        <v>25</v>
      </c>
      <c r="J449" s="25">
        <f t="shared" si="171"/>
        <v>473.55</v>
      </c>
      <c r="K449" s="25">
        <f t="shared" si="172"/>
        <v>1171.5</v>
      </c>
      <c r="L449" s="25">
        <f t="shared" si="173"/>
        <v>189.75</v>
      </c>
      <c r="M449" s="25">
        <f t="shared" si="174"/>
        <v>501.6</v>
      </c>
      <c r="N449" s="25">
        <f t="shared" si="175"/>
        <v>1169.8499999999999</v>
      </c>
      <c r="O449" s="25">
        <f t="shared" si="176"/>
        <v>3506.25</v>
      </c>
      <c r="P449" s="25">
        <f t="shared" ref="P449" si="180">I449</f>
        <v>25</v>
      </c>
      <c r="Q449" s="25">
        <f t="shared" si="177"/>
        <v>1000.15</v>
      </c>
      <c r="R449" s="25">
        <f t="shared" si="178"/>
        <v>2531.1</v>
      </c>
      <c r="S449" s="84">
        <f t="shared" si="179"/>
        <v>15499.85</v>
      </c>
      <c r="U449" s="110"/>
    </row>
    <row r="450" spans="2:21" ht="24.95" customHeight="1" x14ac:dyDescent="0.25">
      <c r="B450" s="83">
        <v>412</v>
      </c>
      <c r="C450" s="31" t="s">
        <v>868</v>
      </c>
      <c r="D450" s="15" t="s">
        <v>28</v>
      </c>
      <c r="E450" s="23" t="s">
        <v>18</v>
      </c>
      <c r="F450" s="23" t="s">
        <v>394</v>
      </c>
      <c r="G450" s="25">
        <v>40000</v>
      </c>
      <c r="H450" s="19">
        <v>442.65</v>
      </c>
      <c r="I450" s="25">
        <v>25</v>
      </c>
      <c r="J450" s="25">
        <f t="shared" si="171"/>
        <v>1148</v>
      </c>
      <c r="K450" s="25">
        <f t="shared" si="172"/>
        <v>2840</v>
      </c>
      <c r="L450" s="25">
        <f t="shared" si="173"/>
        <v>460</v>
      </c>
      <c r="M450" s="25">
        <f t="shared" si="174"/>
        <v>1216</v>
      </c>
      <c r="N450" s="25">
        <f t="shared" si="175"/>
        <v>2836</v>
      </c>
      <c r="O450" s="25">
        <f>J450+K450+L450+M450+N450</f>
        <v>8500</v>
      </c>
      <c r="P450" s="25">
        <v>7091</v>
      </c>
      <c r="Q450" s="25">
        <f t="shared" si="177"/>
        <v>9897.65</v>
      </c>
      <c r="R450" s="25">
        <f t="shared" si="178"/>
        <v>6136</v>
      </c>
      <c r="S450" s="84">
        <f t="shared" si="179"/>
        <v>30102.35</v>
      </c>
      <c r="T450" s="18"/>
      <c r="U450" s="110"/>
    </row>
    <row r="451" spans="2:21" s="76" customFormat="1" ht="24.95" customHeight="1" x14ac:dyDescent="0.25">
      <c r="B451" s="83">
        <v>413</v>
      </c>
      <c r="C451" s="31" t="s">
        <v>985</v>
      </c>
      <c r="D451" s="24" t="s">
        <v>331</v>
      </c>
      <c r="E451" s="23" t="s">
        <v>18</v>
      </c>
      <c r="F451" s="23" t="s">
        <v>393</v>
      </c>
      <c r="G451" s="25">
        <v>24000</v>
      </c>
      <c r="H451" s="25">
        <v>0</v>
      </c>
      <c r="I451" s="25">
        <v>25</v>
      </c>
      <c r="J451" s="25">
        <f t="shared" si="171"/>
        <v>688.8</v>
      </c>
      <c r="K451" s="25">
        <f t="shared" si="172"/>
        <v>1704</v>
      </c>
      <c r="L451" s="25">
        <f t="shared" si="173"/>
        <v>276</v>
      </c>
      <c r="M451" s="25">
        <f t="shared" si="174"/>
        <v>729.6</v>
      </c>
      <c r="N451" s="25">
        <f t="shared" si="175"/>
        <v>1701.6</v>
      </c>
      <c r="O451" s="25">
        <f t="shared" ref="O451:O453" si="181">J451+K451+L451+M451+N451</f>
        <v>5100</v>
      </c>
      <c r="P451" s="25">
        <f>I451</f>
        <v>25</v>
      </c>
      <c r="Q451" s="25">
        <f t="shared" si="177"/>
        <v>1443.4</v>
      </c>
      <c r="R451" s="25">
        <f t="shared" si="178"/>
        <v>3681.6</v>
      </c>
      <c r="S451" s="25">
        <f t="shared" si="179"/>
        <v>22556.6</v>
      </c>
      <c r="T451" s="18"/>
      <c r="U451" s="110"/>
    </row>
    <row r="452" spans="2:21" s="76" customFormat="1" ht="24.95" customHeight="1" x14ac:dyDescent="0.25">
      <c r="B452" s="83">
        <v>414</v>
      </c>
      <c r="C452" s="31" t="s">
        <v>988</v>
      </c>
      <c r="D452" s="24" t="s">
        <v>176</v>
      </c>
      <c r="E452" s="23" t="s">
        <v>18</v>
      </c>
      <c r="F452" s="23" t="s">
        <v>393</v>
      </c>
      <c r="G452" s="25">
        <v>43000</v>
      </c>
      <c r="H452" s="25">
        <v>866.06</v>
      </c>
      <c r="I452" s="25">
        <v>25</v>
      </c>
      <c r="J452" s="25">
        <f t="shared" si="171"/>
        <v>1234.0999999999999</v>
      </c>
      <c r="K452" s="25">
        <f t="shared" si="172"/>
        <v>3053</v>
      </c>
      <c r="L452" s="25">
        <f t="shared" si="173"/>
        <v>494.5</v>
      </c>
      <c r="M452" s="25">
        <f t="shared" si="174"/>
        <v>1307.2</v>
      </c>
      <c r="N452" s="25">
        <f t="shared" si="175"/>
        <v>3048.7</v>
      </c>
      <c r="O452" s="25">
        <f t="shared" si="181"/>
        <v>9137.5</v>
      </c>
      <c r="P452" s="25">
        <f>I452</f>
        <v>25</v>
      </c>
      <c r="Q452" s="25">
        <f t="shared" si="177"/>
        <v>3432.36</v>
      </c>
      <c r="R452" s="25">
        <f t="shared" si="178"/>
        <v>6596.2</v>
      </c>
      <c r="S452" s="25">
        <f t="shared" si="179"/>
        <v>39567.64</v>
      </c>
      <c r="T452" s="18"/>
      <c r="U452" s="110"/>
    </row>
    <row r="453" spans="2:21" s="76" customFormat="1" ht="24.95" customHeight="1" x14ac:dyDescent="0.25">
      <c r="B453" s="83">
        <v>415</v>
      </c>
      <c r="C453" s="31" t="s">
        <v>992</v>
      </c>
      <c r="D453" s="24" t="s">
        <v>331</v>
      </c>
      <c r="E453" s="23" t="s">
        <v>18</v>
      </c>
      <c r="F453" s="23" t="s">
        <v>393</v>
      </c>
      <c r="G453" s="25">
        <v>25000</v>
      </c>
      <c r="H453" s="25">
        <v>0</v>
      </c>
      <c r="I453" s="25">
        <v>25</v>
      </c>
      <c r="J453" s="25">
        <f t="shared" si="171"/>
        <v>717.5</v>
      </c>
      <c r="K453" s="25">
        <f t="shared" si="172"/>
        <v>1775</v>
      </c>
      <c r="L453" s="25">
        <f t="shared" si="173"/>
        <v>287.5</v>
      </c>
      <c r="M453" s="25">
        <f t="shared" si="174"/>
        <v>760</v>
      </c>
      <c r="N453" s="25">
        <f t="shared" si="175"/>
        <v>1772.5</v>
      </c>
      <c r="O453" s="25">
        <f t="shared" si="181"/>
        <v>5312.5</v>
      </c>
      <c r="P453" s="25">
        <f>I453</f>
        <v>25</v>
      </c>
      <c r="Q453" s="25">
        <f t="shared" si="177"/>
        <v>1502.5</v>
      </c>
      <c r="R453" s="25">
        <f t="shared" si="178"/>
        <v>3835</v>
      </c>
      <c r="S453" s="25">
        <f t="shared" si="179"/>
        <v>23497.5</v>
      </c>
      <c r="T453" s="18"/>
      <c r="U453" s="110"/>
    </row>
    <row r="454" spans="2:21" s="13" customFormat="1" ht="24.95" customHeight="1" x14ac:dyDescent="0.3">
      <c r="B454" s="85" t="s">
        <v>434</v>
      </c>
      <c r="C454" s="21"/>
      <c r="D454" s="21"/>
      <c r="E454" s="21"/>
      <c r="F454" s="21"/>
      <c r="G454" s="22"/>
      <c r="H454" s="22"/>
      <c r="I454" s="22"/>
      <c r="J454" s="22"/>
      <c r="K454" s="22"/>
      <c r="L454" s="22"/>
      <c r="M454" s="22"/>
      <c r="N454" s="22"/>
      <c r="O454" s="30"/>
      <c r="P454" s="30"/>
      <c r="Q454" s="30"/>
      <c r="R454" s="30"/>
      <c r="S454" s="86"/>
      <c r="T454" s="18"/>
      <c r="U454" s="110"/>
    </row>
    <row r="455" spans="2:21" s="7" customFormat="1" ht="24.95" customHeight="1" x14ac:dyDescent="0.25">
      <c r="B455" s="83">
        <v>416</v>
      </c>
      <c r="C455" s="12" t="s">
        <v>178</v>
      </c>
      <c r="D455" s="15" t="s">
        <v>24</v>
      </c>
      <c r="E455" s="16" t="s">
        <v>18</v>
      </c>
      <c r="F455" s="16" t="s">
        <v>393</v>
      </c>
      <c r="G455" s="19">
        <v>38000</v>
      </c>
      <c r="H455" s="19">
        <v>0</v>
      </c>
      <c r="I455" s="19">
        <v>25</v>
      </c>
      <c r="J455" s="19">
        <v>1090.5999999999999</v>
      </c>
      <c r="K455" s="25">
        <f>G455*7.1%</f>
        <v>2698</v>
      </c>
      <c r="L455" s="25">
        <f>G455*1.15%</f>
        <v>437</v>
      </c>
      <c r="M455" s="19">
        <v>1155.2</v>
      </c>
      <c r="N455" s="25">
        <f>G455*7.09%</f>
        <v>2694.2</v>
      </c>
      <c r="O455" s="19">
        <f>J455+K455+L455+M455+N455</f>
        <v>8075</v>
      </c>
      <c r="P455" s="19">
        <v>1740.46</v>
      </c>
      <c r="Q455" s="19">
        <f>H455+J455+M455+P455</f>
        <v>3986.26</v>
      </c>
      <c r="R455" s="19">
        <f>K455+L455+N455</f>
        <v>5829.2</v>
      </c>
      <c r="S455" s="87">
        <f>G455-Q455</f>
        <v>34013.74</v>
      </c>
      <c r="T455" s="18"/>
      <c r="U455" s="110"/>
    </row>
    <row r="456" spans="2:21" s="13" customFormat="1" ht="24.95" customHeight="1" x14ac:dyDescent="0.3">
      <c r="B456" s="85" t="s">
        <v>187</v>
      </c>
      <c r="C456" s="21"/>
      <c r="D456" s="21"/>
      <c r="E456" s="21"/>
      <c r="F456" s="21"/>
      <c r="G456" s="22"/>
      <c r="H456" s="22"/>
      <c r="I456" s="22"/>
      <c r="J456" s="22"/>
      <c r="K456" s="22"/>
      <c r="L456" s="22"/>
      <c r="M456" s="22"/>
      <c r="N456" s="22"/>
      <c r="O456" s="30"/>
      <c r="P456" s="30"/>
      <c r="Q456" s="30"/>
      <c r="R456" s="30"/>
      <c r="S456" s="86"/>
      <c r="T456" s="18"/>
      <c r="U456" s="110"/>
    </row>
    <row r="457" spans="2:21" s="18" customFormat="1" ht="24.95" customHeight="1" x14ac:dyDescent="0.25">
      <c r="B457" s="88">
        <v>417</v>
      </c>
      <c r="C457" s="31" t="s">
        <v>188</v>
      </c>
      <c r="D457" s="24" t="s">
        <v>189</v>
      </c>
      <c r="E457" s="23" t="s">
        <v>18</v>
      </c>
      <c r="F457" s="23" t="s">
        <v>394</v>
      </c>
      <c r="G457" s="25">
        <v>41000</v>
      </c>
      <c r="H457" s="25">
        <v>326.47000000000003</v>
      </c>
      <c r="I457" s="25">
        <v>25</v>
      </c>
      <c r="J457" s="25">
        <v>1176.7</v>
      </c>
      <c r="K457" s="25">
        <f t="shared" ref="K457:K488" si="182">G457*7.1%</f>
        <v>2911</v>
      </c>
      <c r="L457" s="25">
        <f t="shared" ref="L457:L488" si="183">G457*1.15%</f>
        <v>471.5</v>
      </c>
      <c r="M457" s="25">
        <v>1246.4000000000001</v>
      </c>
      <c r="N457" s="25">
        <f t="shared" ref="N457:N488" si="184">G457*7.09%</f>
        <v>2906.9</v>
      </c>
      <c r="O457" s="25">
        <f t="shared" ref="O457:O486" si="185">J457+K457+L457+M457+N457</f>
        <v>8712.5</v>
      </c>
      <c r="P457" s="25">
        <v>25978.52</v>
      </c>
      <c r="Q457" s="25">
        <f t="shared" ref="Q457:Q488" si="186">H457+J457+M457+P457</f>
        <v>28728.09</v>
      </c>
      <c r="R457" s="25">
        <f t="shared" ref="R457:R485" si="187">K457+L457+N457</f>
        <v>6289.4</v>
      </c>
      <c r="S457" s="84">
        <f t="shared" ref="S457:S488" si="188">G457-Q457</f>
        <v>12271.91</v>
      </c>
      <c r="U457" s="110"/>
    </row>
    <row r="458" spans="2:21" s="40" customFormat="1" ht="24.95" customHeight="1" x14ac:dyDescent="0.25">
      <c r="B458" s="88">
        <v>418</v>
      </c>
      <c r="C458" s="38" t="s">
        <v>410</v>
      </c>
      <c r="D458" s="39" t="s">
        <v>189</v>
      </c>
      <c r="E458" s="23" t="s">
        <v>18</v>
      </c>
      <c r="F458" s="23" t="s">
        <v>393</v>
      </c>
      <c r="G458" s="25">
        <v>41000</v>
      </c>
      <c r="H458" s="25">
        <v>583.79</v>
      </c>
      <c r="I458" s="25">
        <v>25</v>
      </c>
      <c r="J458" s="25">
        <f>G458*2.87%</f>
        <v>1176.7</v>
      </c>
      <c r="K458" s="25">
        <f t="shared" si="182"/>
        <v>2911</v>
      </c>
      <c r="L458" s="25">
        <f t="shared" si="183"/>
        <v>471.5</v>
      </c>
      <c r="M458" s="25">
        <f>G458*3.04%</f>
        <v>1246.4000000000001</v>
      </c>
      <c r="N458" s="25">
        <f t="shared" si="184"/>
        <v>2906.9</v>
      </c>
      <c r="O458" s="25">
        <f t="shared" si="185"/>
        <v>8712.5</v>
      </c>
      <c r="P458" s="25">
        <v>13860.28</v>
      </c>
      <c r="Q458" s="25">
        <f t="shared" si="186"/>
        <v>16867.169999999998</v>
      </c>
      <c r="R458" s="25">
        <f t="shared" si="187"/>
        <v>6289.4</v>
      </c>
      <c r="S458" s="84">
        <f t="shared" si="188"/>
        <v>24132.83</v>
      </c>
      <c r="T458" s="18"/>
      <c r="U458" s="110"/>
    </row>
    <row r="459" spans="2:21" s="18" customFormat="1" ht="24.95" customHeight="1" x14ac:dyDescent="0.25">
      <c r="B459" s="88">
        <v>419</v>
      </c>
      <c r="C459" s="31" t="s">
        <v>191</v>
      </c>
      <c r="D459" s="24" t="s">
        <v>189</v>
      </c>
      <c r="E459" s="23" t="s">
        <v>18</v>
      </c>
      <c r="F459" s="23" t="s">
        <v>393</v>
      </c>
      <c r="G459" s="25">
        <v>41000</v>
      </c>
      <c r="H459" s="25">
        <v>583.79</v>
      </c>
      <c r="I459" s="25">
        <v>25</v>
      </c>
      <c r="J459" s="25">
        <v>1176.7</v>
      </c>
      <c r="K459" s="25">
        <f t="shared" si="182"/>
        <v>2911</v>
      </c>
      <c r="L459" s="25">
        <f t="shared" si="183"/>
        <v>471.5</v>
      </c>
      <c r="M459" s="25">
        <v>1246.4000000000001</v>
      </c>
      <c r="N459" s="25">
        <f t="shared" si="184"/>
        <v>2906.9</v>
      </c>
      <c r="O459" s="25">
        <f t="shared" si="185"/>
        <v>8712.5</v>
      </c>
      <c r="P459" s="25">
        <v>10091</v>
      </c>
      <c r="Q459" s="25">
        <f t="shared" si="186"/>
        <v>13097.89</v>
      </c>
      <c r="R459" s="25">
        <f t="shared" si="187"/>
        <v>6289.4</v>
      </c>
      <c r="S459" s="84">
        <f t="shared" si="188"/>
        <v>27902.11</v>
      </c>
      <c r="U459" s="110"/>
    </row>
    <row r="460" spans="2:21" s="18" customFormat="1" ht="24.95" customHeight="1" x14ac:dyDescent="0.25">
      <c r="B460" s="88">
        <v>420</v>
      </c>
      <c r="C460" s="31" t="s">
        <v>368</v>
      </c>
      <c r="D460" s="24" t="s">
        <v>189</v>
      </c>
      <c r="E460" s="23" t="s">
        <v>18</v>
      </c>
      <c r="F460" s="23" t="s">
        <v>394</v>
      </c>
      <c r="G460" s="25">
        <v>41000</v>
      </c>
      <c r="H460" s="25">
        <v>583.79</v>
      </c>
      <c r="I460" s="25">
        <v>25</v>
      </c>
      <c r="J460" s="25">
        <v>1176.7</v>
      </c>
      <c r="K460" s="25">
        <f t="shared" si="182"/>
        <v>2911</v>
      </c>
      <c r="L460" s="25">
        <f t="shared" si="183"/>
        <v>471.5</v>
      </c>
      <c r="M460" s="25">
        <v>1246.4000000000001</v>
      </c>
      <c r="N460" s="25">
        <f t="shared" si="184"/>
        <v>2906.9</v>
      </c>
      <c r="O460" s="25">
        <f t="shared" si="185"/>
        <v>8712.5</v>
      </c>
      <c r="P460" s="25">
        <v>21216.65</v>
      </c>
      <c r="Q460" s="25">
        <f t="shared" si="186"/>
        <v>24223.54</v>
      </c>
      <c r="R460" s="25">
        <f t="shared" si="187"/>
        <v>6289.4</v>
      </c>
      <c r="S460" s="84">
        <f t="shared" si="188"/>
        <v>16776.46</v>
      </c>
      <c r="U460" s="110"/>
    </row>
    <row r="461" spans="2:21" s="18" customFormat="1" ht="24.95" customHeight="1" x14ac:dyDescent="0.25">
      <c r="B461" s="88">
        <v>421</v>
      </c>
      <c r="C461" s="31" t="s">
        <v>200</v>
      </c>
      <c r="D461" s="24" t="s">
        <v>189</v>
      </c>
      <c r="E461" s="23" t="s">
        <v>18</v>
      </c>
      <c r="F461" s="23" t="s">
        <v>394</v>
      </c>
      <c r="G461" s="25">
        <v>41000</v>
      </c>
      <c r="H461" s="25">
        <v>583.79</v>
      </c>
      <c r="I461" s="25">
        <v>25</v>
      </c>
      <c r="J461" s="25">
        <v>1176.7</v>
      </c>
      <c r="K461" s="25">
        <f t="shared" si="182"/>
        <v>2911</v>
      </c>
      <c r="L461" s="25">
        <f t="shared" si="183"/>
        <v>471.5</v>
      </c>
      <c r="M461" s="25">
        <v>1246.4000000000001</v>
      </c>
      <c r="N461" s="25">
        <f t="shared" si="184"/>
        <v>2906.9</v>
      </c>
      <c r="O461" s="25">
        <f t="shared" si="185"/>
        <v>8712.5</v>
      </c>
      <c r="P461" s="25">
        <v>11504.47</v>
      </c>
      <c r="Q461" s="25">
        <f t="shared" si="186"/>
        <v>14511.36</v>
      </c>
      <c r="R461" s="25">
        <f t="shared" si="187"/>
        <v>6289.4</v>
      </c>
      <c r="S461" s="84">
        <f t="shared" si="188"/>
        <v>26488.639999999999</v>
      </c>
      <c r="U461" s="110"/>
    </row>
    <row r="462" spans="2:21" s="40" customFormat="1" ht="24.95" customHeight="1" x14ac:dyDescent="0.25">
      <c r="B462" s="88">
        <v>422</v>
      </c>
      <c r="C462" s="38" t="s">
        <v>409</v>
      </c>
      <c r="D462" s="39" t="s">
        <v>189</v>
      </c>
      <c r="E462" s="23" t="s">
        <v>18</v>
      </c>
      <c r="F462" s="23" t="s">
        <v>394</v>
      </c>
      <c r="G462" s="25">
        <v>37000</v>
      </c>
      <c r="H462" s="25">
        <v>19.25</v>
      </c>
      <c r="I462" s="25">
        <v>25</v>
      </c>
      <c r="J462" s="25">
        <v>1061.9000000000001</v>
      </c>
      <c r="K462" s="25">
        <f t="shared" si="182"/>
        <v>2627</v>
      </c>
      <c r="L462" s="25">
        <f t="shared" si="183"/>
        <v>425.5</v>
      </c>
      <c r="M462" s="25">
        <v>1124.8</v>
      </c>
      <c r="N462" s="25">
        <f t="shared" si="184"/>
        <v>2623.3</v>
      </c>
      <c r="O462" s="25">
        <f t="shared" si="185"/>
        <v>7862.5</v>
      </c>
      <c r="P462" s="25">
        <v>5091</v>
      </c>
      <c r="Q462" s="25">
        <f t="shared" si="186"/>
        <v>7296.95</v>
      </c>
      <c r="R462" s="25">
        <f t="shared" si="187"/>
        <v>5675.8</v>
      </c>
      <c r="S462" s="84">
        <f t="shared" si="188"/>
        <v>29703.05</v>
      </c>
      <c r="T462" s="18"/>
      <c r="U462" s="110"/>
    </row>
    <row r="463" spans="2:21" s="18" customFormat="1" ht="24.95" customHeight="1" x14ac:dyDescent="0.25">
      <c r="B463" s="88">
        <v>423</v>
      </c>
      <c r="C463" s="31" t="s">
        <v>190</v>
      </c>
      <c r="D463" s="24" t="s">
        <v>189</v>
      </c>
      <c r="E463" s="23" t="s">
        <v>18</v>
      </c>
      <c r="F463" s="23" t="s">
        <v>394</v>
      </c>
      <c r="G463" s="25">
        <v>36000</v>
      </c>
      <c r="H463" s="25">
        <v>0</v>
      </c>
      <c r="I463" s="25">
        <v>25</v>
      </c>
      <c r="J463" s="25">
        <v>1033.2</v>
      </c>
      <c r="K463" s="25">
        <f t="shared" si="182"/>
        <v>2556</v>
      </c>
      <c r="L463" s="25">
        <f t="shared" si="183"/>
        <v>414</v>
      </c>
      <c r="M463" s="25">
        <v>1094.4000000000001</v>
      </c>
      <c r="N463" s="25">
        <f t="shared" si="184"/>
        <v>2552.4</v>
      </c>
      <c r="O463" s="25">
        <f t="shared" si="185"/>
        <v>7650</v>
      </c>
      <c r="P463" s="25">
        <v>24707.05</v>
      </c>
      <c r="Q463" s="25">
        <f t="shared" si="186"/>
        <v>26834.65</v>
      </c>
      <c r="R463" s="25">
        <f t="shared" si="187"/>
        <v>5522.4</v>
      </c>
      <c r="S463" s="84">
        <f t="shared" si="188"/>
        <v>9165.35</v>
      </c>
      <c r="U463" s="110"/>
    </row>
    <row r="464" spans="2:21" s="18" customFormat="1" ht="24.95" customHeight="1" x14ac:dyDescent="0.25">
      <c r="B464" s="88">
        <v>424</v>
      </c>
      <c r="C464" s="31" t="s">
        <v>192</v>
      </c>
      <c r="D464" s="24" t="s">
        <v>189</v>
      </c>
      <c r="E464" s="23" t="s">
        <v>18</v>
      </c>
      <c r="F464" s="23" t="s">
        <v>394</v>
      </c>
      <c r="G464" s="25">
        <v>38000</v>
      </c>
      <c r="H464" s="25">
        <v>160.38</v>
      </c>
      <c r="I464" s="25">
        <v>25</v>
      </c>
      <c r="J464" s="25">
        <v>1090.5999999999999</v>
      </c>
      <c r="K464" s="25">
        <f t="shared" si="182"/>
        <v>2698</v>
      </c>
      <c r="L464" s="25">
        <f t="shared" si="183"/>
        <v>437</v>
      </c>
      <c r="M464" s="25">
        <v>1155.2</v>
      </c>
      <c r="N464" s="25">
        <f t="shared" si="184"/>
        <v>2694.2</v>
      </c>
      <c r="O464" s="25">
        <f t="shared" si="185"/>
        <v>8075</v>
      </c>
      <c r="P464" s="25">
        <v>16586.64</v>
      </c>
      <c r="Q464" s="25">
        <f t="shared" si="186"/>
        <v>18992.82</v>
      </c>
      <c r="R464" s="25">
        <f t="shared" si="187"/>
        <v>5829.2</v>
      </c>
      <c r="S464" s="84">
        <f t="shared" si="188"/>
        <v>19007.18</v>
      </c>
      <c r="U464" s="110"/>
    </row>
    <row r="465" spans="2:21" s="18" customFormat="1" ht="24.95" customHeight="1" x14ac:dyDescent="0.25">
      <c r="B465" s="88">
        <v>425</v>
      </c>
      <c r="C465" s="31" t="s">
        <v>193</v>
      </c>
      <c r="D465" s="24" t="s">
        <v>189</v>
      </c>
      <c r="E465" s="23" t="s">
        <v>18</v>
      </c>
      <c r="F465" s="23" t="s">
        <v>394</v>
      </c>
      <c r="G465" s="25">
        <v>37000</v>
      </c>
      <c r="H465" s="25">
        <v>19.25</v>
      </c>
      <c r="I465" s="25">
        <v>25</v>
      </c>
      <c r="J465" s="25">
        <v>1061.9000000000001</v>
      </c>
      <c r="K465" s="25">
        <f t="shared" si="182"/>
        <v>2627</v>
      </c>
      <c r="L465" s="25">
        <f t="shared" si="183"/>
        <v>425.5</v>
      </c>
      <c r="M465" s="25">
        <v>1124.8</v>
      </c>
      <c r="N465" s="25">
        <f t="shared" si="184"/>
        <v>2623.3</v>
      </c>
      <c r="O465" s="25">
        <f t="shared" si="185"/>
        <v>7862.5</v>
      </c>
      <c r="P465" s="25">
        <v>21827.87</v>
      </c>
      <c r="Q465" s="25">
        <f t="shared" si="186"/>
        <v>24033.82</v>
      </c>
      <c r="R465" s="25">
        <f t="shared" si="187"/>
        <v>5675.8</v>
      </c>
      <c r="S465" s="84">
        <f t="shared" si="188"/>
        <v>12966.18</v>
      </c>
      <c r="U465" s="110"/>
    </row>
    <row r="466" spans="2:21" s="18" customFormat="1" ht="24.95" customHeight="1" x14ac:dyDescent="0.25">
      <c r="B466" s="88">
        <v>426</v>
      </c>
      <c r="C466" s="31" t="s">
        <v>194</v>
      </c>
      <c r="D466" s="24" t="s">
        <v>189</v>
      </c>
      <c r="E466" s="23" t="s">
        <v>18</v>
      </c>
      <c r="F466" s="23" t="s">
        <v>393</v>
      </c>
      <c r="G466" s="25">
        <v>37000</v>
      </c>
      <c r="H466" s="25">
        <v>19.25</v>
      </c>
      <c r="I466" s="25">
        <v>25</v>
      </c>
      <c r="J466" s="25">
        <v>1061.9000000000001</v>
      </c>
      <c r="K466" s="25">
        <f t="shared" si="182"/>
        <v>2627</v>
      </c>
      <c r="L466" s="25">
        <f t="shared" si="183"/>
        <v>425.5</v>
      </c>
      <c r="M466" s="25">
        <v>1124.8</v>
      </c>
      <c r="N466" s="25">
        <f t="shared" si="184"/>
        <v>2623.3</v>
      </c>
      <c r="O466" s="25">
        <f t="shared" si="185"/>
        <v>7862.5</v>
      </c>
      <c r="P466" s="25">
        <v>2701</v>
      </c>
      <c r="Q466" s="25">
        <f t="shared" si="186"/>
        <v>4906.95</v>
      </c>
      <c r="R466" s="25">
        <f t="shared" si="187"/>
        <v>5675.8</v>
      </c>
      <c r="S466" s="84">
        <f t="shared" si="188"/>
        <v>32093.05</v>
      </c>
      <c r="U466" s="110"/>
    </row>
    <row r="467" spans="2:21" s="18" customFormat="1" ht="24" customHeight="1" x14ac:dyDescent="0.25">
      <c r="B467" s="88">
        <v>427</v>
      </c>
      <c r="C467" s="31" t="s">
        <v>199</v>
      </c>
      <c r="D467" s="24" t="s">
        <v>142</v>
      </c>
      <c r="E467" s="23" t="s">
        <v>18</v>
      </c>
      <c r="F467" s="23" t="s">
        <v>393</v>
      </c>
      <c r="G467" s="25">
        <v>23000</v>
      </c>
      <c r="H467" s="25">
        <v>0</v>
      </c>
      <c r="I467" s="25">
        <v>25</v>
      </c>
      <c r="J467" s="25">
        <v>660.1</v>
      </c>
      <c r="K467" s="25">
        <f t="shared" si="182"/>
        <v>1633</v>
      </c>
      <c r="L467" s="25">
        <f t="shared" si="183"/>
        <v>264.5</v>
      </c>
      <c r="M467" s="25">
        <v>699.2</v>
      </c>
      <c r="N467" s="25">
        <f t="shared" si="184"/>
        <v>1630.7</v>
      </c>
      <c r="O467" s="25">
        <f t="shared" si="185"/>
        <v>4887.5</v>
      </c>
      <c r="P467" s="25">
        <v>14344.74</v>
      </c>
      <c r="Q467" s="25">
        <f t="shared" si="186"/>
        <v>15704.04</v>
      </c>
      <c r="R467" s="25">
        <f t="shared" si="187"/>
        <v>3528.2</v>
      </c>
      <c r="S467" s="84">
        <f t="shared" si="188"/>
        <v>7295.96</v>
      </c>
      <c r="U467" s="110"/>
    </row>
    <row r="468" spans="2:21" s="7" customFormat="1" ht="24.95" customHeight="1" x14ac:dyDescent="0.25">
      <c r="B468" s="88">
        <v>428</v>
      </c>
      <c r="C468" s="31" t="s">
        <v>195</v>
      </c>
      <c r="D468" s="24" t="s">
        <v>142</v>
      </c>
      <c r="E468" s="23" t="s">
        <v>18</v>
      </c>
      <c r="F468" s="23" t="s">
        <v>394</v>
      </c>
      <c r="G468" s="25">
        <v>21000</v>
      </c>
      <c r="H468" s="25">
        <v>0</v>
      </c>
      <c r="I468" s="25">
        <v>25</v>
      </c>
      <c r="J468" s="25">
        <v>602.70000000000005</v>
      </c>
      <c r="K468" s="25">
        <f t="shared" si="182"/>
        <v>1491</v>
      </c>
      <c r="L468" s="25">
        <f t="shared" si="183"/>
        <v>241.5</v>
      </c>
      <c r="M468" s="25">
        <v>638.4</v>
      </c>
      <c r="N468" s="25">
        <f t="shared" si="184"/>
        <v>1488.9</v>
      </c>
      <c r="O468" s="25">
        <f t="shared" si="185"/>
        <v>4462.5</v>
      </c>
      <c r="P468" s="25">
        <v>14327.18</v>
      </c>
      <c r="Q468" s="25">
        <f t="shared" si="186"/>
        <v>15568.28</v>
      </c>
      <c r="R468" s="25">
        <f t="shared" si="187"/>
        <v>3221.4</v>
      </c>
      <c r="S468" s="84">
        <f t="shared" si="188"/>
        <v>5431.72</v>
      </c>
      <c r="T468" s="18"/>
      <c r="U468" s="110"/>
    </row>
    <row r="469" spans="2:21" ht="24.95" customHeight="1" x14ac:dyDescent="0.25">
      <c r="B469" s="88">
        <v>429</v>
      </c>
      <c r="C469" s="31" t="s">
        <v>396</v>
      </c>
      <c r="D469" s="24" t="s">
        <v>142</v>
      </c>
      <c r="E469" s="23" t="s">
        <v>18</v>
      </c>
      <c r="F469" s="23" t="s">
        <v>394</v>
      </c>
      <c r="G469" s="25">
        <v>21000</v>
      </c>
      <c r="H469" s="25">
        <v>0</v>
      </c>
      <c r="I469" s="25">
        <v>25</v>
      </c>
      <c r="J469" s="25">
        <v>602.70000000000005</v>
      </c>
      <c r="K469" s="25">
        <f t="shared" si="182"/>
        <v>1491</v>
      </c>
      <c r="L469" s="25">
        <f t="shared" si="183"/>
        <v>241.5</v>
      </c>
      <c r="M469" s="25">
        <v>638.4</v>
      </c>
      <c r="N469" s="25">
        <f t="shared" si="184"/>
        <v>1488.9</v>
      </c>
      <c r="O469" s="25">
        <f t="shared" si="185"/>
        <v>4462.5</v>
      </c>
      <c r="P469" s="25">
        <v>5482.42</v>
      </c>
      <c r="Q469" s="25">
        <f t="shared" si="186"/>
        <v>6723.52</v>
      </c>
      <c r="R469" s="25">
        <f t="shared" si="187"/>
        <v>3221.4</v>
      </c>
      <c r="S469" s="84">
        <f t="shared" si="188"/>
        <v>14276.48</v>
      </c>
      <c r="T469" s="18"/>
      <c r="U469" s="110"/>
    </row>
    <row r="470" spans="2:21" s="20" customFormat="1" ht="24.95" customHeight="1" x14ac:dyDescent="0.25">
      <c r="B470" s="88">
        <v>430</v>
      </c>
      <c r="C470" s="31" t="s">
        <v>353</v>
      </c>
      <c r="D470" s="24" t="s">
        <v>142</v>
      </c>
      <c r="E470" s="23" t="s">
        <v>18</v>
      </c>
      <c r="F470" s="23" t="s">
        <v>393</v>
      </c>
      <c r="G470" s="25">
        <v>16500</v>
      </c>
      <c r="H470" s="25">
        <v>0</v>
      </c>
      <c r="I470" s="25">
        <v>25</v>
      </c>
      <c r="J470" s="25">
        <v>473.55</v>
      </c>
      <c r="K470" s="25">
        <f t="shared" si="182"/>
        <v>1171.5</v>
      </c>
      <c r="L470" s="25">
        <f t="shared" si="183"/>
        <v>189.75</v>
      </c>
      <c r="M470" s="25">
        <v>501.6</v>
      </c>
      <c r="N470" s="25">
        <f t="shared" si="184"/>
        <v>1169.8499999999999</v>
      </c>
      <c r="O470" s="25">
        <f t="shared" si="185"/>
        <v>3506.25</v>
      </c>
      <c r="P470" s="25">
        <f>I470</f>
        <v>25</v>
      </c>
      <c r="Q470" s="25">
        <f t="shared" si="186"/>
        <v>1000.15</v>
      </c>
      <c r="R470" s="25">
        <f t="shared" si="187"/>
        <v>2531.1</v>
      </c>
      <c r="S470" s="84">
        <f t="shared" si="188"/>
        <v>15499.85</v>
      </c>
      <c r="T470" s="18"/>
      <c r="U470" s="110"/>
    </row>
    <row r="471" spans="2:21" s="7" customFormat="1" ht="24.95" customHeight="1" x14ac:dyDescent="0.25">
      <c r="B471" s="88">
        <v>431</v>
      </c>
      <c r="C471" s="31" t="s">
        <v>197</v>
      </c>
      <c r="D471" s="24" t="s">
        <v>142</v>
      </c>
      <c r="E471" s="23" t="s">
        <v>18</v>
      </c>
      <c r="F471" s="23" t="s">
        <v>394</v>
      </c>
      <c r="G471" s="25">
        <v>21000</v>
      </c>
      <c r="H471" s="25">
        <v>0</v>
      </c>
      <c r="I471" s="25">
        <v>25</v>
      </c>
      <c r="J471" s="25">
        <v>602.70000000000005</v>
      </c>
      <c r="K471" s="25">
        <f t="shared" si="182"/>
        <v>1491</v>
      </c>
      <c r="L471" s="25">
        <f t="shared" si="183"/>
        <v>241.5</v>
      </c>
      <c r="M471" s="25">
        <v>638.4</v>
      </c>
      <c r="N471" s="25">
        <f t="shared" si="184"/>
        <v>1488.9</v>
      </c>
      <c r="O471" s="25">
        <f t="shared" si="185"/>
        <v>4462.5</v>
      </c>
      <c r="P471" s="25">
        <v>15153.52</v>
      </c>
      <c r="Q471" s="25">
        <f t="shared" si="186"/>
        <v>16394.62</v>
      </c>
      <c r="R471" s="25">
        <f t="shared" si="187"/>
        <v>3221.4</v>
      </c>
      <c r="S471" s="84">
        <f t="shared" si="188"/>
        <v>4605.38</v>
      </c>
      <c r="T471" s="18"/>
      <c r="U471" s="110"/>
    </row>
    <row r="472" spans="2:21" s="7" customFormat="1" ht="24.95" customHeight="1" x14ac:dyDescent="0.25">
      <c r="B472" s="88">
        <v>432</v>
      </c>
      <c r="C472" s="31" t="s">
        <v>198</v>
      </c>
      <c r="D472" s="24" t="s">
        <v>142</v>
      </c>
      <c r="E472" s="23" t="s">
        <v>18</v>
      </c>
      <c r="F472" s="23" t="s">
        <v>394</v>
      </c>
      <c r="G472" s="25">
        <v>16500</v>
      </c>
      <c r="H472" s="25">
        <v>0</v>
      </c>
      <c r="I472" s="25">
        <v>25</v>
      </c>
      <c r="J472" s="25">
        <v>473.55</v>
      </c>
      <c r="K472" s="25">
        <f t="shared" si="182"/>
        <v>1171.5</v>
      </c>
      <c r="L472" s="25">
        <f t="shared" si="183"/>
        <v>189.75</v>
      </c>
      <c r="M472" s="25">
        <v>501.6</v>
      </c>
      <c r="N472" s="25">
        <f t="shared" si="184"/>
        <v>1169.8499999999999</v>
      </c>
      <c r="O472" s="25">
        <f t="shared" si="185"/>
        <v>3506.25</v>
      </c>
      <c r="P472" s="25">
        <v>5890.13</v>
      </c>
      <c r="Q472" s="25">
        <f t="shared" si="186"/>
        <v>6865.28</v>
      </c>
      <c r="R472" s="25">
        <f t="shared" si="187"/>
        <v>2531.1</v>
      </c>
      <c r="S472" s="84">
        <f t="shared" si="188"/>
        <v>9634.7199999999993</v>
      </c>
      <c r="T472" s="18"/>
      <c r="U472" s="110"/>
    </row>
    <row r="473" spans="2:21" s="7" customFormat="1" ht="24.95" customHeight="1" x14ac:dyDescent="0.25">
      <c r="B473" s="88">
        <v>433</v>
      </c>
      <c r="C473" s="31" t="s">
        <v>201</v>
      </c>
      <c r="D473" s="24" t="s">
        <v>142</v>
      </c>
      <c r="E473" s="23" t="s">
        <v>18</v>
      </c>
      <c r="F473" s="23" t="s">
        <v>394</v>
      </c>
      <c r="G473" s="25">
        <v>21000</v>
      </c>
      <c r="H473" s="25">
        <v>0</v>
      </c>
      <c r="I473" s="25">
        <v>25</v>
      </c>
      <c r="J473" s="25">
        <v>602.70000000000005</v>
      </c>
      <c r="K473" s="25">
        <f t="shared" si="182"/>
        <v>1491</v>
      </c>
      <c r="L473" s="25">
        <f t="shared" si="183"/>
        <v>241.5</v>
      </c>
      <c r="M473" s="25">
        <v>638.4</v>
      </c>
      <c r="N473" s="25">
        <f t="shared" si="184"/>
        <v>1488.9</v>
      </c>
      <c r="O473" s="25">
        <f t="shared" si="185"/>
        <v>4462.5</v>
      </c>
      <c r="P473" s="25">
        <v>6609.23</v>
      </c>
      <c r="Q473" s="25">
        <f t="shared" si="186"/>
        <v>7850.33</v>
      </c>
      <c r="R473" s="25">
        <f t="shared" si="187"/>
        <v>3221.4</v>
      </c>
      <c r="S473" s="84">
        <f t="shared" si="188"/>
        <v>13149.67</v>
      </c>
      <c r="T473" s="18"/>
      <c r="U473" s="110"/>
    </row>
    <row r="474" spans="2:21" s="7" customFormat="1" ht="24.95" customHeight="1" x14ac:dyDescent="0.25">
      <c r="B474" s="88">
        <v>434</v>
      </c>
      <c r="C474" s="31" t="s">
        <v>202</v>
      </c>
      <c r="D474" s="24" t="s">
        <v>142</v>
      </c>
      <c r="E474" s="23" t="s">
        <v>18</v>
      </c>
      <c r="F474" s="23" t="s">
        <v>394</v>
      </c>
      <c r="G474" s="25">
        <v>21000</v>
      </c>
      <c r="H474" s="25">
        <v>0</v>
      </c>
      <c r="I474" s="25">
        <v>25</v>
      </c>
      <c r="J474" s="25">
        <v>602.70000000000005</v>
      </c>
      <c r="K474" s="25">
        <f t="shared" si="182"/>
        <v>1491</v>
      </c>
      <c r="L474" s="25">
        <f t="shared" si="183"/>
        <v>241.5</v>
      </c>
      <c r="M474" s="25">
        <v>638.4</v>
      </c>
      <c r="N474" s="25">
        <f t="shared" si="184"/>
        <v>1488.9</v>
      </c>
      <c r="O474" s="25">
        <f t="shared" si="185"/>
        <v>4462.5</v>
      </c>
      <c r="P474" s="25">
        <v>25</v>
      </c>
      <c r="Q474" s="25">
        <f t="shared" si="186"/>
        <v>1266.0999999999999</v>
      </c>
      <c r="R474" s="25">
        <f t="shared" si="187"/>
        <v>3221.4</v>
      </c>
      <c r="S474" s="84">
        <f t="shared" si="188"/>
        <v>19733.900000000001</v>
      </c>
      <c r="T474" s="18"/>
      <c r="U474" s="110"/>
    </row>
    <row r="475" spans="2:21" s="7" customFormat="1" ht="24.95" customHeight="1" x14ac:dyDescent="0.25">
      <c r="B475" s="88">
        <v>435</v>
      </c>
      <c r="C475" s="31" t="s">
        <v>369</v>
      </c>
      <c r="D475" s="24" t="s">
        <v>142</v>
      </c>
      <c r="E475" s="23" t="s">
        <v>18</v>
      </c>
      <c r="F475" s="23" t="s">
        <v>394</v>
      </c>
      <c r="G475" s="25">
        <v>21000</v>
      </c>
      <c r="H475" s="25">
        <v>0</v>
      </c>
      <c r="I475" s="25">
        <v>25</v>
      </c>
      <c r="J475" s="25">
        <v>602.70000000000005</v>
      </c>
      <c r="K475" s="25">
        <f t="shared" si="182"/>
        <v>1491</v>
      </c>
      <c r="L475" s="25">
        <f t="shared" si="183"/>
        <v>241.5</v>
      </c>
      <c r="M475" s="25">
        <v>638.4</v>
      </c>
      <c r="N475" s="25">
        <f t="shared" si="184"/>
        <v>1488.9</v>
      </c>
      <c r="O475" s="25">
        <f t="shared" si="185"/>
        <v>4462.5</v>
      </c>
      <c r="P475" s="25">
        <v>9815.23</v>
      </c>
      <c r="Q475" s="25">
        <f t="shared" si="186"/>
        <v>11056.33</v>
      </c>
      <c r="R475" s="25">
        <f t="shared" si="187"/>
        <v>3221.4</v>
      </c>
      <c r="S475" s="84">
        <f t="shared" si="188"/>
        <v>9943.67</v>
      </c>
      <c r="T475" s="18"/>
      <c r="U475" s="110"/>
    </row>
    <row r="476" spans="2:21" s="18" customFormat="1" ht="24.95" customHeight="1" x14ac:dyDescent="0.25">
      <c r="B476" s="88">
        <v>436</v>
      </c>
      <c r="C476" s="31" t="s">
        <v>204</v>
      </c>
      <c r="D476" s="24" t="s">
        <v>142</v>
      </c>
      <c r="E476" s="23" t="s">
        <v>18</v>
      </c>
      <c r="F476" s="23" t="s">
        <v>394</v>
      </c>
      <c r="G476" s="25">
        <v>21000</v>
      </c>
      <c r="H476" s="25">
        <v>0</v>
      </c>
      <c r="I476" s="25">
        <v>25</v>
      </c>
      <c r="J476" s="25">
        <v>602.70000000000005</v>
      </c>
      <c r="K476" s="25">
        <f t="shared" si="182"/>
        <v>1491</v>
      </c>
      <c r="L476" s="25">
        <f t="shared" si="183"/>
        <v>241.5</v>
      </c>
      <c r="M476" s="25">
        <v>638.4</v>
      </c>
      <c r="N476" s="25">
        <f t="shared" si="184"/>
        <v>1488.9</v>
      </c>
      <c r="O476" s="25">
        <f t="shared" si="185"/>
        <v>4462.5</v>
      </c>
      <c r="P476" s="25">
        <v>15764.16</v>
      </c>
      <c r="Q476" s="25">
        <f t="shared" si="186"/>
        <v>17005.259999999998</v>
      </c>
      <c r="R476" s="25">
        <f t="shared" si="187"/>
        <v>3221.4</v>
      </c>
      <c r="S476" s="84">
        <f t="shared" si="188"/>
        <v>3994.74</v>
      </c>
      <c r="U476" s="110"/>
    </row>
    <row r="477" spans="2:21" s="18" customFormat="1" ht="24.95" customHeight="1" x14ac:dyDescent="0.25">
      <c r="B477" s="88">
        <v>437</v>
      </c>
      <c r="C477" s="31" t="s">
        <v>205</v>
      </c>
      <c r="D477" s="24" t="s">
        <v>142</v>
      </c>
      <c r="E477" s="23" t="s">
        <v>18</v>
      </c>
      <c r="F477" s="23" t="s">
        <v>394</v>
      </c>
      <c r="G477" s="25">
        <v>21000</v>
      </c>
      <c r="H477" s="25">
        <v>0</v>
      </c>
      <c r="I477" s="25">
        <v>25</v>
      </c>
      <c r="J477" s="25">
        <v>602.70000000000005</v>
      </c>
      <c r="K477" s="25">
        <f t="shared" si="182"/>
        <v>1491</v>
      </c>
      <c r="L477" s="25">
        <f t="shared" si="183"/>
        <v>241.5</v>
      </c>
      <c r="M477" s="25">
        <v>638.4</v>
      </c>
      <c r="N477" s="25">
        <f t="shared" si="184"/>
        <v>1488.9</v>
      </c>
      <c r="O477" s="25">
        <f t="shared" si="185"/>
        <v>4462.5</v>
      </c>
      <c r="P477" s="25">
        <v>15724.65</v>
      </c>
      <c r="Q477" s="25">
        <f t="shared" si="186"/>
        <v>16965.75</v>
      </c>
      <c r="R477" s="25">
        <f t="shared" si="187"/>
        <v>3221.4</v>
      </c>
      <c r="S477" s="84">
        <f t="shared" si="188"/>
        <v>4034.25</v>
      </c>
      <c r="U477" s="110"/>
    </row>
    <row r="478" spans="2:21" s="18" customFormat="1" ht="24.95" customHeight="1" x14ac:dyDescent="0.25">
      <c r="B478" s="88">
        <v>438</v>
      </c>
      <c r="C478" s="31" t="s">
        <v>206</v>
      </c>
      <c r="D478" s="24" t="s">
        <v>142</v>
      </c>
      <c r="E478" s="23" t="s">
        <v>18</v>
      </c>
      <c r="F478" s="23" t="s">
        <v>394</v>
      </c>
      <c r="G478" s="25">
        <v>16500</v>
      </c>
      <c r="H478" s="25">
        <v>0</v>
      </c>
      <c r="I478" s="25">
        <v>25</v>
      </c>
      <c r="J478" s="25">
        <v>473.55</v>
      </c>
      <c r="K478" s="25">
        <f t="shared" si="182"/>
        <v>1171.5</v>
      </c>
      <c r="L478" s="25">
        <f t="shared" si="183"/>
        <v>189.75</v>
      </c>
      <c r="M478" s="25">
        <v>501.6</v>
      </c>
      <c r="N478" s="25">
        <f t="shared" si="184"/>
        <v>1169.8499999999999</v>
      </c>
      <c r="O478" s="25">
        <f t="shared" si="185"/>
        <v>3506.25</v>
      </c>
      <c r="P478" s="25">
        <v>2391</v>
      </c>
      <c r="Q478" s="25">
        <f t="shared" si="186"/>
        <v>3366.15</v>
      </c>
      <c r="R478" s="25">
        <f t="shared" si="187"/>
        <v>2531.1</v>
      </c>
      <c r="S478" s="84">
        <f t="shared" si="188"/>
        <v>13133.85</v>
      </c>
      <c r="U478" s="110"/>
    </row>
    <row r="479" spans="2:21" s="18" customFormat="1" ht="24.95" customHeight="1" x14ac:dyDescent="0.25">
      <c r="B479" s="88">
        <v>439</v>
      </c>
      <c r="C479" s="31" t="s">
        <v>370</v>
      </c>
      <c r="D479" s="24" t="s">
        <v>189</v>
      </c>
      <c r="E479" s="23" t="s">
        <v>18</v>
      </c>
      <c r="F479" s="23" t="s">
        <v>394</v>
      </c>
      <c r="G479" s="25">
        <v>36000</v>
      </c>
      <c r="H479" s="25">
        <v>0</v>
      </c>
      <c r="I479" s="25">
        <v>25</v>
      </c>
      <c r="J479" s="25">
        <f>G479*2.87%</f>
        <v>1033.2</v>
      </c>
      <c r="K479" s="25">
        <f t="shared" si="182"/>
        <v>2556</v>
      </c>
      <c r="L479" s="25">
        <f t="shared" si="183"/>
        <v>414</v>
      </c>
      <c r="M479" s="25">
        <f>G479*3.04%</f>
        <v>1094.4000000000001</v>
      </c>
      <c r="N479" s="25">
        <f t="shared" si="184"/>
        <v>2552.4</v>
      </c>
      <c r="O479" s="25">
        <f t="shared" si="185"/>
        <v>7650</v>
      </c>
      <c r="P479" s="25">
        <v>7628.14</v>
      </c>
      <c r="Q479" s="25">
        <f t="shared" si="186"/>
        <v>9755.74</v>
      </c>
      <c r="R479" s="25">
        <f t="shared" si="187"/>
        <v>5522.4</v>
      </c>
      <c r="S479" s="84">
        <f t="shared" si="188"/>
        <v>26244.26</v>
      </c>
      <c r="U479" s="110"/>
    </row>
    <row r="480" spans="2:21" s="18" customFormat="1" ht="24.95" customHeight="1" x14ac:dyDescent="0.25">
      <c r="B480" s="88">
        <v>440</v>
      </c>
      <c r="C480" s="31" t="s">
        <v>207</v>
      </c>
      <c r="D480" s="24" t="s">
        <v>142</v>
      </c>
      <c r="E480" s="23" t="s">
        <v>18</v>
      </c>
      <c r="F480" s="23" t="s">
        <v>394</v>
      </c>
      <c r="G480" s="25">
        <v>21000</v>
      </c>
      <c r="H480" s="25">
        <v>0</v>
      </c>
      <c r="I480" s="25">
        <v>25</v>
      </c>
      <c r="J480" s="25">
        <v>602.70000000000005</v>
      </c>
      <c r="K480" s="25">
        <f t="shared" si="182"/>
        <v>1491</v>
      </c>
      <c r="L480" s="25">
        <f t="shared" si="183"/>
        <v>241.5</v>
      </c>
      <c r="M480" s="25">
        <v>638.4</v>
      </c>
      <c r="N480" s="25">
        <f t="shared" si="184"/>
        <v>1488.9</v>
      </c>
      <c r="O480" s="25">
        <f t="shared" si="185"/>
        <v>4462.5</v>
      </c>
      <c r="P480" s="25">
        <v>9561.09</v>
      </c>
      <c r="Q480" s="25">
        <f t="shared" si="186"/>
        <v>10802.19</v>
      </c>
      <c r="R480" s="25">
        <f t="shared" si="187"/>
        <v>3221.4</v>
      </c>
      <c r="S480" s="84">
        <f t="shared" si="188"/>
        <v>10197.81</v>
      </c>
      <c r="U480" s="110"/>
    </row>
    <row r="481" spans="2:21" s="18" customFormat="1" ht="24.95" customHeight="1" x14ac:dyDescent="0.25">
      <c r="B481" s="88">
        <v>441</v>
      </c>
      <c r="C481" s="31" t="s">
        <v>208</v>
      </c>
      <c r="D481" s="24" t="s">
        <v>189</v>
      </c>
      <c r="E481" s="23" t="s">
        <v>18</v>
      </c>
      <c r="F481" s="23" t="s">
        <v>394</v>
      </c>
      <c r="G481" s="25">
        <v>41000</v>
      </c>
      <c r="H481" s="25">
        <v>583.79</v>
      </c>
      <c r="I481" s="25">
        <v>25</v>
      </c>
      <c r="J481" s="25">
        <v>1176.7</v>
      </c>
      <c r="K481" s="25">
        <f t="shared" si="182"/>
        <v>2911</v>
      </c>
      <c r="L481" s="25">
        <f t="shared" si="183"/>
        <v>471.5</v>
      </c>
      <c r="M481" s="25">
        <v>1246.4000000000001</v>
      </c>
      <c r="N481" s="25">
        <f t="shared" si="184"/>
        <v>2906.9</v>
      </c>
      <c r="O481" s="25">
        <f t="shared" si="185"/>
        <v>8712.5</v>
      </c>
      <c r="P481" s="25">
        <v>16625.97</v>
      </c>
      <c r="Q481" s="25">
        <f t="shared" si="186"/>
        <v>19632.86</v>
      </c>
      <c r="R481" s="25">
        <f t="shared" si="187"/>
        <v>6289.4</v>
      </c>
      <c r="S481" s="84">
        <f t="shared" si="188"/>
        <v>21367.14</v>
      </c>
      <c r="U481" s="110"/>
    </row>
    <row r="482" spans="2:21" s="18" customFormat="1" ht="24.95" customHeight="1" x14ac:dyDescent="0.25">
      <c r="B482" s="88">
        <v>442</v>
      </c>
      <c r="C482" s="31" t="s">
        <v>209</v>
      </c>
      <c r="D482" s="24" t="s">
        <v>142</v>
      </c>
      <c r="E482" s="23" t="s">
        <v>18</v>
      </c>
      <c r="F482" s="23" t="s">
        <v>394</v>
      </c>
      <c r="G482" s="25">
        <v>21000</v>
      </c>
      <c r="H482" s="25">
        <v>0</v>
      </c>
      <c r="I482" s="25">
        <v>25</v>
      </c>
      <c r="J482" s="25">
        <v>602.70000000000005</v>
      </c>
      <c r="K482" s="25">
        <f t="shared" si="182"/>
        <v>1491</v>
      </c>
      <c r="L482" s="25">
        <f t="shared" si="183"/>
        <v>241.5</v>
      </c>
      <c r="M482" s="25">
        <v>638.4</v>
      </c>
      <c r="N482" s="25">
        <f t="shared" si="184"/>
        <v>1488.9</v>
      </c>
      <c r="O482" s="25">
        <f t="shared" si="185"/>
        <v>4462.5</v>
      </c>
      <c r="P482" s="25">
        <v>16355.92</v>
      </c>
      <c r="Q482" s="25">
        <f t="shared" si="186"/>
        <v>17597.02</v>
      </c>
      <c r="R482" s="25">
        <f>K482+L482+N482</f>
        <v>3221.4</v>
      </c>
      <c r="S482" s="84">
        <f t="shared" si="188"/>
        <v>3402.98</v>
      </c>
      <c r="U482" s="110"/>
    </row>
    <row r="483" spans="2:21" s="7" customFormat="1" ht="24.95" customHeight="1" x14ac:dyDescent="0.25">
      <c r="B483" s="88">
        <v>443</v>
      </c>
      <c r="C483" s="31" t="s">
        <v>210</v>
      </c>
      <c r="D483" s="24" t="s">
        <v>142</v>
      </c>
      <c r="E483" s="23" t="s">
        <v>18</v>
      </c>
      <c r="F483" s="23" t="s">
        <v>394</v>
      </c>
      <c r="G483" s="25">
        <v>21000</v>
      </c>
      <c r="H483" s="25">
        <v>0</v>
      </c>
      <c r="I483" s="25">
        <v>25</v>
      </c>
      <c r="J483" s="25">
        <v>602.70000000000005</v>
      </c>
      <c r="K483" s="25">
        <f t="shared" si="182"/>
        <v>1491</v>
      </c>
      <c r="L483" s="25">
        <f t="shared" si="183"/>
        <v>241.5</v>
      </c>
      <c r="M483" s="25">
        <v>638.4</v>
      </c>
      <c r="N483" s="25">
        <f t="shared" si="184"/>
        <v>1488.9</v>
      </c>
      <c r="O483" s="25">
        <f t="shared" si="185"/>
        <v>4462.5</v>
      </c>
      <c r="P483" s="25">
        <v>14288.01</v>
      </c>
      <c r="Q483" s="25">
        <f t="shared" si="186"/>
        <v>15529.11</v>
      </c>
      <c r="R483" s="25">
        <f t="shared" si="187"/>
        <v>3221.4</v>
      </c>
      <c r="S483" s="84">
        <f t="shared" si="188"/>
        <v>5470.89</v>
      </c>
      <c r="T483" s="18"/>
      <c r="U483" s="110"/>
    </row>
    <row r="484" spans="2:21" s="18" customFormat="1" ht="24.95" customHeight="1" x14ac:dyDescent="0.25">
      <c r="B484" s="88">
        <v>444</v>
      </c>
      <c r="C484" s="31" t="s">
        <v>464</v>
      </c>
      <c r="D484" s="24" t="s">
        <v>142</v>
      </c>
      <c r="E484" s="23" t="s">
        <v>18</v>
      </c>
      <c r="F484" s="23" t="s">
        <v>393</v>
      </c>
      <c r="G484" s="25">
        <v>25000</v>
      </c>
      <c r="H484" s="25">
        <v>0</v>
      </c>
      <c r="I484" s="25">
        <v>25</v>
      </c>
      <c r="J484" s="25">
        <f t="shared" ref="J484:J489" si="189">G484*2.87%</f>
        <v>717.5</v>
      </c>
      <c r="K484" s="25">
        <f t="shared" si="182"/>
        <v>1775</v>
      </c>
      <c r="L484" s="25">
        <f t="shared" si="183"/>
        <v>287.5</v>
      </c>
      <c r="M484" s="25">
        <f t="shared" ref="M484:M489" si="190">G484*3.04%</f>
        <v>760</v>
      </c>
      <c r="N484" s="25">
        <f t="shared" si="184"/>
        <v>1772.5</v>
      </c>
      <c r="O484" s="25">
        <f t="shared" si="185"/>
        <v>5312.5</v>
      </c>
      <c r="P484" s="25">
        <v>14632.2</v>
      </c>
      <c r="Q484" s="25">
        <f t="shared" si="186"/>
        <v>16109.7</v>
      </c>
      <c r="R484" s="25">
        <f>K484+L484+N484</f>
        <v>3835</v>
      </c>
      <c r="S484" s="84">
        <f t="shared" si="188"/>
        <v>8890.2999999999993</v>
      </c>
      <c r="U484" s="110"/>
    </row>
    <row r="485" spans="2:21" s="18" customFormat="1" ht="24.95" customHeight="1" x14ac:dyDescent="0.25">
      <c r="B485" s="88">
        <v>445</v>
      </c>
      <c r="C485" s="31" t="s">
        <v>736</v>
      </c>
      <c r="D485" s="24" t="s">
        <v>142</v>
      </c>
      <c r="E485" s="23" t="s">
        <v>18</v>
      </c>
      <c r="F485" s="23" t="s">
        <v>394</v>
      </c>
      <c r="G485" s="25">
        <v>21000</v>
      </c>
      <c r="H485" s="25">
        <v>0</v>
      </c>
      <c r="I485" s="25">
        <v>25</v>
      </c>
      <c r="J485" s="25">
        <f t="shared" si="189"/>
        <v>602.70000000000005</v>
      </c>
      <c r="K485" s="25">
        <f t="shared" si="182"/>
        <v>1491</v>
      </c>
      <c r="L485" s="25">
        <f t="shared" si="183"/>
        <v>241.5</v>
      </c>
      <c r="M485" s="25">
        <f t="shared" si="190"/>
        <v>638.4</v>
      </c>
      <c r="N485" s="25">
        <f t="shared" si="184"/>
        <v>1488.9</v>
      </c>
      <c r="O485" s="25">
        <f t="shared" si="185"/>
        <v>4462.5</v>
      </c>
      <c r="P485" s="25">
        <v>8882.7099999999991</v>
      </c>
      <c r="Q485" s="25">
        <f t="shared" si="186"/>
        <v>10123.81</v>
      </c>
      <c r="R485" s="25">
        <f t="shared" si="187"/>
        <v>3221.4</v>
      </c>
      <c r="S485" s="84">
        <f t="shared" si="188"/>
        <v>10876.19</v>
      </c>
      <c r="U485" s="110"/>
    </row>
    <row r="486" spans="2:21" s="18" customFormat="1" ht="24.95" customHeight="1" x14ac:dyDescent="0.25">
      <c r="B486" s="88">
        <v>446</v>
      </c>
      <c r="C486" s="31" t="s">
        <v>486</v>
      </c>
      <c r="D486" s="24" t="s">
        <v>189</v>
      </c>
      <c r="E486" s="23" t="s">
        <v>18</v>
      </c>
      <c r="F486" s="23" t="s">
        <v>394</v>
      </c>
      <c r="G486" s="25">
        <v>35000</v>
      </c>
      <c r="H486" s="25">
        <v>0</v>
      </c>
      <c r="I486" s="25">
        <v>25</v>
      </c>
      <c r="J486" s="25">
        <f t="shared" si="189"/>
        <v>1004.5</v>
      </c>
      <c r="K486" s="25">
        <f t="shared" si="182"/>
        <v>2485</v>
      </c>
      <c r="L486" s="25">
        <f t="shared" si="183"/>
        <v>402.5</v>
      </c>
      <c r="M486" s="25">
        <f t="shared" si="190"/>
        <v>1064</v>
      </c>
      <c r="N486" s="25">
        <f t="shared" si="184"/>
        <v>2481.5</v>
      </c>
      <c r="O486" s="25">
        <f t="shared" si="185"/>
        <v>7437.5</v>
      </c>
      <c r="P486" s="25">
        <v>15886.61</v>
      </c>
      <c r="Q486" s="25">
        <f t="shared" si="186"/>
        <v>17955.11</v>
      </c>
      <c r="R486" s="25">
        <f>K486+L486+N486</f>
        <v>5369</v>
      </c>
      <c r="S486" s="84">
        <f t="shared" si="188"/>
        <v>17044.89</v>
      </c>
      <c r="U486" s="110"/>
    </row>
    <row r="487" spans="2:21" s="18" customFormat="1" ht="24.95" customHeight="1" x14ac:dyDescent="0.25">
      <c r="B487" s="88">
        <v>447</v>
      </c>
      <c r="C487" s="31" t="s">
        <v>488</v>
      </c>
      <c r="D487" s="24" t="s">
        <v>142</v>
      </c>
      <c r="E487" s="23" t="s">
        <v>18</v>
      </c>
      <c r="F487" s="23" t="s">
        <v>394</v>
      </c>
      <c r="G487" s="25">
        <v>21000</v>
      </c>
      <c r="H487" s="25">
        <v>0</v>
      </c>
      <c r="I487" s="25">
        <v>25</v>
      </c>
      <c r="J487" s="25">
        <f t="shared" si="189"/>
        <v>602.70000000000005</v>
      </c>
      <c r="K487" s="25">
        <f t="shared" si="182"/>
        <v>1491</v>
      </c>
      <c r="L487" s="25">
        <f t="shared" si="183"/>
        <v>241.5</v>
      </c>
      <c r="M487" s="25">
        <f t="shared" si="190"/>
        <v>638.4</v>
      </c>
      <c r="N487" s="25">
        <f t="shared" si="184"/>
        <v>1488.9</v>
      </c>
      <c r="O487" s="25">
        <f t="shared" ref="O487:O507" si="191">J487+K487+L487+M487+N487</f>
        <v>4462.5</v>
      </c>
      <c r="P487" s="25">
        <v>9393.5</v>
      </c>
      <c r="Q487" s="25">
        <f t="shared" si="186"/>
        <v>10634.6</v>
      </c>
      <c r="R487" s="25">
        <f>K487+L487+N487</f>
        <v>3221.4</v>
      </c>
      <c r="S487" s="84">
        <f t="shared" si="188"/>
        <v>10365.4</v>
      </c>
      <c r="U487" s="110"/>
    </row>
    <row r="488" spans="2:21" s="18" customFormat="1" ht="24.95" customHeight="1" x14ac:dyDescent="0.25">
      <c r="B488" s="88">
        <v>448</v>
      </c>
      <c r="C488" s="31" t="s">
        <v>737</v>
      </c>
      <c r="D488" s="24" t="s">
        <v>189</v>
      </c>
      <c r="E488" s="23" t="s">
        <v>18</v>
      </c>
      <c r="F488" s="23" t="s">
        <v>394</v>
      </c>
      <c r="G488" s="25">
        <v>35000</v>
      </c>
      <c r="H488" s="25">
        <v>0</v>
      </c>
      <c r="I488" s="25">
        <v>25</v>
      </c>
      <c r="J488" s="25">
        <f t="shared" si="189"/>
        <v>1004.5</v>
      </c>
      <c r="K488" s="25">
        <f t="shared" si="182"/>
        <v>2485</v>
      </c>
      <c r="L488" s="25">
        <f t="shared" si="183"/>
        <v>402.5</v>
      </c>
      <c r="M488" s="25">
        <f t="shared" si="190"/>
        <v>1064</v>
      </c>
      <c r="N488" s="25">
        <f t="shared" si="184"/>
        <v>2481.5</v>
      </c>
      <c r="O488" s="25">
        <f t="shared" si="191"/>
        <v>7437.5</v>
      </c>
      <c r="P488" s="25">
        <v>7091</v>
      </c>
      <c r="Q488" s="25">
        <f t="shared" si="186"/>
        <v>9159.5</v>
      </c>
      <c r="R488" s="25">
        <f>K488+L488+N488</f>
        <v>5369</v>
      </c>
      <c r="S488" s="84">
        <f t="shared" si="188"/>
        <v>25840.5</v>
      </c>
      <c r="U488" s="110"/>
    </row>
    <row r="489" spans="2:21" s="18" customFormat="1" ht="24.95" customHeight="1" x14ac:dyDescent="0.25">
      <c r="B489" s="88">
        <v>449</v>
      </c>
      <c r="C489" s="31" t="s">
        <v>492</v>
      </c>
      <c r="D489" s="24" t="s">
        <v>142</v>
      </c>
      <c r="E489" s="23" t="s">
        <v>18</v>
      </c>
      <c r="F489" s="23" t="s">
        <v>394</v>
      </c>
      <c r="G489" s="25">
        <v>21000</v>
      </c>
      <c r="H489" s="25">
        <v>0</v>
      </c>
      <c r="I489" s="25">
        <v>25</v>
      </c>
      <c r="J489" s="25">
        <f t="shared" si="189"/>
        <v>602.70000000000005</v>
      </c>
      <c r="K489" s="25">
        <f t="shared" ref="K489:K514" si="192">G489*7.1%</f>
        <v>1491</v>
      </c>
      <c r="L489" s="25">
        <f t="shared" ref="L489:L514" si="193">G489*1.15%</f>
        <v>241.5</v>
      </c>
      <c r="M489" s="25">
        <f t="shared" si="190"/>
        <v>638.4</v>
      </c>
      <c r="N489" s="25">
        <f t="shared" ref="N489:N514" si="194">G489*7.09%</f>
        <v>1488.9</v>
      </c>
      <c r="O489" s="25">
        <f t="shared" si="191"/>
        <v>4462.5</v>
      </c>
      <c r="P489" s="25">
        <v>16092.96</v>
      </c>
      <c r="Q489" s="25">
        <f t="shared" ref="Q489:Q514" si="195">H489+J489+M489+P489</f>
        <v>17334.060000000001</v>
      </c>
      <c r="R489" s="25">
        <f t="shared" ref="R489:R513" si="196">K489+L489+N489</f>
        <v>3221.4</v>
      </c>
      <c r="S489" s="84">
        <f t="shared" ref="S489:S514" si="197">G489-Q489</f>
        <v>3665.94</v>
      </c>
      <c r="U489" s="110"/>
    </row>
    <row r="490" spans="2:21" s="18" customFormat="1" ht="24.95" customHeight="1" x14ac:dyDescent="0.25">
      <c r="B490" s="88">
        <v>450</v>
      </c>
      <c r="C490" s="31" t="s">
        <v>517</v>
      </c>
      <c r="D490" s="24" t="s">
        <v>189</v>
      </c>
      <c r="E490" s="23" t="s">
        <v>18</v>
      </c>
      <c r="F490" s="23" t="s">
        <v>394</v>
      </c>
      <c r="G490" s="25">
        <v>41000</v>
      </c>
      <c r="H490" s="25">
        <v>583.79</v>
      </c>
      <c r="I490" s="25">
        <v>25</v>
      </c>
      <c r="J490" s="25">
        <v>1176.7</v>
      </c>
      <c r="K490" s="25">
        <f t="shared" si="192"/>
        <v>2911</v>
      </c>
      <c r="L490" s="25">
        <f t="shared" si="193"/>
        <v>471.5</v>
      </c>
      <c r="M490" s="25">
        <v>1246.4000000000001</v>
      </c>
      <c r="N490" s="25">
        <f t="shared" si="194"/>
        <v>2906.9</v>
      </c>
      <c r="O490" s="25">
        <f t="shared" si="191"/>
        <v>8712.5</v>
      </c>
      <c r="P490" s="25">
        <f>I490</f>
        <v>25</v>
      </c>
      <c r="Q490" s="25">
        <f t="shared" si="195"/>
        <v>3031.89</v>
      </c>
      <c r="R490" s="25">
        <f t="shared" si="196"/>
        <v>6289.4</v>
      </c>
      <c r="S490" s="84">
        <f t="shared" si="197"/>
        <v>37968.11</v>
      </c>
      <c r="U490" s="110"/>
    </row>
    <row r="491" spans="2:21" s="18" customFormat="1" ht="24.95" customHeight="1" x14ac:dyDescent="0.25">
      <c r="B491" s="88">
        <v>451</v>
      </c>
      <c r="C491" s="31" t="s">
        <v>758</v>
      </c>
      <c r="D491" s="50" t="s">
        <v>142</v>
      </c>
      <c r="E491" s="23" t="s">
        <v>18</v>
      </c>
      <c r="F491" s="23" t="s">
        <v>394</v>
      </c>
      <c r="G491" s="25">
        <v>21000</v>
      </c>
      <c r="H491" s="25">
        <v>0</v>
      </c>
      <c r="I491" s="25">
        <v>25</v>
      </c>
      <c r="J491" s="25">
        <f>G491*2.87%</f>
        <v>602.70000000000005</v>
      </c>
      <c r="K491" s="25">
        <f t="shared" si="192"/>
        <v>1491</v>
      </c>
      <c r="L491" s="25">
        <f t="shared" si="193"/>
        <v>241.5</v>
      </c>
      <c r="M491" s="25">
        <f>G491*3.04%</f>
        <v>638.4</v>
      </c>
      <c r="N491" s="25">
        <f t="shared" si="194"/>
        <v>1488.9</v>
      </c>
      <c r="O491" s="25">
        <f t="shared" si="191"/>
        <v>4462.5</v>
      </c>
      <c r="P491" s="25">
        <f>I491</f>
        <v>25</v>
      </c>
      <c r="Q491" s="25">
        <f t="shared" si="195"/>
        <v>1266.0999999999999</v>
      </c>
      <c r="R491" s="25">
        <f t="shared" si="196"/>
        <v>3221.4</v>
      </c>
      <c r="S491" s="84">
        <f t="shared" si="197"/>
        <v>19733.900000000001</v>
      </c>
      <c r="U491" s="110"/>
    </row>
    <row r="492" spans="2:21" s="18" customFormat="1" ht="24.95" customHeight="1" x14ac:dyDescent="0.25">
      <c r="B492" s="88">
        <v>452</v>
      </c>
      <c r="C492" s="31" t="s">
        <v>620</v>
      </c>
      <c r="D492" s="50" t="s">
        <v>142</v>
      </c>
      <c r="E492" s="23" t="s">
        <v>18</v>
      </c>
      <c r="F492" s="23" t="s">
        <v>394</v>
      </c>
      <c r="G492" s="25">
        <v>20000</v>
      </c>
      <c r="H492" s="25">
        <v>0</v>
      </c>
      <c r="I492" s="25">
        <v>25</v>
      </c>
      <c r="J492" s="25">
        <f>G492*2.87%</f>
        <v>574</v>
      </c>
      <c r="K492" s="25">
        <f t="shared" si="192"/>
        <v>1420</v>
      </c>
      <c r="L492" s="25">
        <f t="shared" si="193"/>
        <v>230</v>
      </c>
      <c r="M492" s="25">
        <f>G492*3.04%</f>
        <v>608</v>
      </c>
      <c r="N492" s="25">
        <f t="shared" si="194"/>
        <v>1418</v>
      </c>
      <c r="O492" s="25">
        <f t="shared" si="191"/>
        <v>4250</v>
      </c>
      <c r="P492" s="25">
        <v>9359.67</v>
      </c>
      <c r="Q492" s="25">
        <f t="shared" si="195"/>
        <v>10541.67</v>
      </c>
      <c r="R492" s="25">
        <f t="shared" si="196"/>
        <v>3068</v>
      </c>
      <c r="S492" s="84">
        <f t="shared" si="197"/>
        <v>9458.33</v>
      </c>
      <c r="U492" s="110"/>
    </row>
    <row r="493" spans="2:21" s="7" customFormat="1" ht="24.95" customHeight="1" x14ac:dyDescent="0.25">
      <c r="B493" s="88">
        <v>453</v>
      </c>
      <c r="C493" s="31" t="s">
        <v>414</v>
      </c>
      <c r="D493" s="50" t="s">
        <v>142</v>
      </c>
      <c r="E493" s="23" t="s">
        <v>18</v>
      </c>
      <c r="F493" s="23" t="s">
        <v>394</v>
      </c>
      <c r="G493" s="25">
        <v>21000</v>
      </c>
      <c r="H493" s="25">
        <v>0</v>
      </c>
      <c r="I493" s="25">
        <v>25</v>
      </c>
      <c r="J493" s="25">
        <v>602.70000000000005</v>
      </c>
      <c r="K493" s="25">
        <f t="shared" si="192"/>
        <v>1491</v>
      </c>
      <c r="L493" s="25">
        <f t="shared" si="193"/>
        <v>241.5</v>
      </c>
      <c r="M493" s="25">
        <v>638.4</v>
      </c>
      <c r="N493" s="25">
        <f t="shared" si="194"/>
        <v>1488.9</v>
      </c>
      <c r="O493" s="25">
        <f t="shared" si="191"/>
        <v>4462.5</v>
      </c>
      <c r="P493" s="25">
        <v>1981</v>
      </c>
      <c r="Q493" s="25">
        <f t="shared" si="195"/>
        <v>3222.1</v>
      </c>
      <c r="R493" s="25">
        <f t="shared" si="196"/>
        <v>3221.4</v>
      </c>
      <c r="S493" s="84">
        <f t="shared" si="197"/>
        <v>17777.900000000001</v>
      </c>
      <c r="T493" s="18"/>
      <c r="U493" s="110"/>
    </row>
    <row r="494" spans="2:21" s="18" customFormat="1" ht="24.95" customHeight="1" x14ac:dyDescent="0.25">
      <c r="B494" s="88">
        <v>454</v>
      </c>
      <c r="C494" s="31" t="s">
        <v>705</v>
      </c>
      <c r="D494" s="50" t="s">
        <v>142</v>
      </c>
      <c r="E494" s="23" t="s">
        <v>18</v>
      </c>
      <c r="F494" s="23" t="s">
        <v>394</v>
      </c>
      <c r="G494" s="60">
        <v>16000</v>
      </c>
      <c r="H494" s="25">
        <v>0</v>
      </c>
      <c r="I494" s="25">
        <v>25</v>
      </c>
      <c r="J494" s="60">
        <v>459.2</v>
      </c>
      <c r="K494" s="25">
        <f t="shared" si="192"/>
        <v>1136</v>
      </c>
      <c r="L494" s="25">
        <f t="shared" si="193"/>
        <v>184</v>
      </c>
      <c r="M494" s="60">
        <v>486.4</v>
      </c>
      <c r="N494" s="25">
        <f t="shared" si="194"/>
        <v>1134.4000000000001</v>
      </c>
      <c r="O494" s="25">
        <f t="shared" si="191"/>
        <v>3400</v>
      </c>
      <c r="P494" s="25">
        <v>7403.5</v>
      </c>
      <c r="Q494" s="25">
        <f t="shared" si="195"/>
        <v>8349.1</v>
      </c>
      <c r="R494" s="25">
        <f t="shared" si="196"/>
        <v>2454.4</v>
      </c>
      <c r="S494" s="84">
        <f t="shared" si="197"/>
        <v>7650.9</v>
      </c>
      <c r="U494" s="110"/>
    </row>
    <row r="495" spans="2:21" s="18" customFormat="1" ht="24.95" customHeight="1" x14ac:dyDescent="0.25">
      <c r="B495" s="88">
        <v>455</v>
      </c>
      <c r="C495" s="61" t="s">
        <v>706</v>
      </c>
      <c r="D495" s="24" t="s">
        <v>142</v>
      </c>
      <c r="E495" s="23" t="s">
        <v>18</v>
      </c>
      <c r="F495" s="23" t="s">
        <v>394</v>
      </c>
      <c r="G495" s="60">
        <v>16000</v>
      </c>
      <c r="H495" s="25">
        <v>0</v>
      </c>
      <c r="I495" s="25">
        <v>25</v>
      </c>
      <c r="J495" s="60">
        <v>459.2</v>
      </c>
      <c r="K495" s="25">
        <f t="shared" si="192"/>
        <v>1136</v>
      </c>
      <c r="L495" s="25">
        <f t="shared" si="193"/>
        <v>184</v>
      </c>
      <c r="M495" s="60">
        <v>486.4</v>
      </c>
      <c r="N495" s="25">
        <f t="shared" si="194"/>
        <v>1134.4000000000001</v>
      </c>
      <c r="O495" s="25">
        <f t="shared" si="191"/>
        <v>3400</v>
      </c>
      <c r="P495" s="25">
        <v>11097.95</v>
      </c>
      <c r="Q495" s="25">
        <f t="shared" si="195"/>
        <v>12043.55</v>
      </c>
      <c r="R495" s="25">
        <f t="shared" si="196"/>
        <v>2454.4</v>
      </c>
      <c r="S495" s="84">
        <f t="shared" si="197"/>
        <v>3956.45</v>
      </c>
      <c r="U495" s="110"/>
    </row>
    <row r="496" spans="2:21" s="18" customFormat="1" ht="24.95" customHeight="1" x14ac:dyDescent="0.25">
      <c r="B496" s="88">
        <v>456</v>
      </c>
      <c r="C496" s="61" t="s">
        <v>707</v>
      </c>
      <c r="D496" s="24" t="s">
        <v>142</v>
      </c>
      <c r="E496" s="23" t="s">
        <v>18</v>
      </c>
      <c r="F496" s="23" t="s">
        <v>394</v>
      </c>
      <c r="G496" s="25">
        <v>16500</v>
      </c>
      <c r="H496" s="25">
        <v>0</v>
      </c>
      <c r="I496" s="25">
        <v>25</v>
      </c>
      <c r="J496" s="25">
        <v>473.55</v>
      </c>
      <c r="K496" s="25">
        <f t="shared" si="192"/>
        <v>1171.5</v>
      </c>
      <c r="L496" s="25">
        <f t="shared" si="193"/>
        <v>189.75</v>
      </c>
      <c r="M496" s="25">
        <v>501.6</v>
      </c>
      <c r="N496" s="25">
        <f t="shared" si="194"/>
        <v>1169.8499999999999</v>
      </c>
      <c r="O496" s="25">
        <f t="shared" si="191"/>
        <v>3506.25</v>
      </c>
      <c r="P496" s="25">
        <v>11106.12</v>
      </c>
      <c r="Q496" s="25">
        <f t="shared" si="195"/>
        <v>12081.27</v>
      </c>
      <c r="R496" s="25">
        <f t="shared" si="196"/>
        <v>2531.1</v>
      </c>
      <c r="S496" s="84">
        <f t="shared" si="197"/>
        <v>4418.7299999999996</v>
      </c>
      <c r="U496" s="110"/>
    </row>
    <row r="497" spans="2:21" s="18" customFormat="1" ht="24.95" customHeight="1" x14ac:dyDescent="0.25">
      <c r="B497" s="88">
        <v>457</v>
      </c>
      <c r="C497" s="31" t="s">
        <v>710</v>
      </c>
      <c r="D497" s="24" t="s">
        <v>142</v>
      </c>
      <c r="E497" s="23" t="s">
        <v>18</v>
      </c>
      <c r="F497" s="23" t="s">
        <v>394</v>
      </c>
      <c r="G497" s="25">
        <v>21000</v>
      </c>
      <c r="H497" s="25">
        <v>0</v>
      </c>
      <c r="I497" s="25">
        <v>25</v>
      </c>
      <c r="J497" s="25">
        <f t="shared" ref="J497:J502" si="198">G497*2.87%</f>
        <v>602.70000000000005</v>
      </c>
      <c r="K497" s="25">
        <f t="shared" si="192"/>
        <v>1491</v>
      </c>
      <c r="L497" s="25">
        <f t="shared" si="193"/>
        <v>241.5</v>
      </c>
      <c r="M497" s="25">
        <f t="shared" ref="M497:M502" si="199">G497*3.04%</f>
        <v>638.4</v>
      </c>
      <c r="N497" s="25">
        <f t="shared" si="194"/>
        <v>1488.9</v>
      </c>
      <c r="O497" s="25">
        <f t="shared" si="191"/>
        <v>4462.5</v>
      </c>
      <c r="P497" s="25">
        <v>4591</v>
      </c>
      <c r="Q497" s="25">
        <f t="shared" si="195"/>
        <v>5832.1</v>
      </c>
      <c r="R497" s="25">
        <f t="shared" si="196"/>
        <v>3221.4</v>
      </c>
      <c r="S497" s="84">
        <f t="shared" si="197"/>
        <v>15167.9</v>
      </c>
      <c r="U497" s="110"/>
    </row>
    <row r="498" spans="2:21" s="18" customFormat="1" ht="24.95" customHeight="1" x14ac:dyDescent="0.25">
      <c r="B498" s="88">
        <v>458</v>
      </c>
      <c r="C498" s="31" t="s">
        <v>711</v>
      </c>
      <c r="D498" s="24" t="s">
        <v>142</v>
      </c>
      <c r="E498" s="23" t="s">
        <v>18</v>
      </c>
      <c r="F498" s="23" t="s">
        <v>394</v>
      </c>
      <c r="G498" s="25">
        <v>20000</v>
      </c>
      <c r="H498" s="25">
        <v>0</v>
      </c>
      <c r="I498" s="25">
        <v>25</v>
      </c>
      <c r="J498" s="25">
        <f t="shared" si="198"/>
        <v>574</v>
      </c>
      <c r="K498" s="25">
        <f t="shared" si="192"/>
        <v>1420</v>
      </c>
      <c r="L498" s="25">
        <f t="shared" si="193"/>
        <v>230</v>
      </c>
      <c r="M498" s="25">
        <f t="shared" si="199"/>
        <v>608</v>
      </c>
      <c r="N498" s="25">
        <f t="shared" si="194"/>
        <v>1418</v>
      </c>
      <c r="O498" s="25">
        <f t="shared" si="191"/>
        <v>4250</v>
      </c>
      <c r="P498" s="25">
        <f t="shared" ref="P498" si="200">I498</f>
        <v>25</v>
      </c>
      <c r="Q498" s="25">
        <f t="shared" si="195"/>
        <v>1207</v>
      </c>
      <c r="R498" s="25">
        <f t="shared" si="196"/>
        <v>3068</v>
      </c>
      <c r="S498" s="84">
        <f t="shared" si="197"/>
        <v>18793</v>
      </c>
      <c r="U498" s="110"/>
    </row>
    <row r="499" spans="2:21" s="18" customFormat="1" ht="24.95" customHeight="1" x14ac:dyDescent="0.25">
      <c r="B499" s="88">
        <v>459</v>
      </c>
      <c r="C499" s="31" t="s">
        <v>712</v>
      </c>
      <c r="D499" s="24" t="s">
        <v>142</v>
      </c>
      <c r="E499" s="23" t="s">
        <v>18</v>
      </c>
      <c r="F499" s="23" t="s">
        <v>394</v>
      </c>
      <c r="G499" s="25">
        <v>21000</v>
      </c>
      <c r="H499" s="25">
        <v>0</v>
      </c>
      <c r="I499" s="25">
        <v>25</v>
      </c>
      <c r="J499" s="25">
        <f t="shared" si="198"/>
        <v>602.70000000000005</v>
      </c>
      <c r="K499" s="25">
        <f t="shared" si="192"/>
        <v>1491</v>
      </c>
      <c r="L499" s="25">
        <f t="shared" si="193"/>
        <v>241.5</v>
      </c>
      <c r="M499" s="25">
        <f t="shared" si="199"/>
        <v>638.4</v>
      </c>
      <c r="N499" s="25">
        <f t="shared" si="194"/>
        <v>1488.9</v>
      </c>
      <c r="O499" s="25">
        <f t="shared" si="191"/>
        <v>4462.5</v>
      </c>
      <c r="P499" s="25">
        <v>11699.38</v>
      </c>
      <c r="Q499" s="25">
        <f t="shared" si="195"/>
        <v>12940.48</v>
      </c>
      <c r="R499" s="25">
        <f t="shared" si="196"/>
        <v>3221.4</v>
      </c>
      <c r="S499" s="84">
        <f t="shared" si="197"/>
        <v>8059.52</v>
      </c>
      <c r="U499" s="110"/>
    </row>
    <row r="500" spans="2:21" s="18" customFormat="1" ht="24.95" customHeight="1" x14ac:dyDescent="0.25">
      <c r="B500" s="88">
        <v>460</v>
      </c>
      <c r="C500" s="31" t="s">
        <v>713</v>
      </c>
      <c r="D500" s="24" t="s">
        <v>142</v>
      </c>
      <c r="E500" s="23" t="s">
        <v>18</v>
      </c>
      <c r="F500" s="23" t="s">
        <v>394</v>
      </c>
      <c r="G500" s="25">
        <v>21000</v>
      </c>
      <c r="H500" s="25">
        <v>0</v>
      </c>
      <c r="I500" s="25">
        <v>25</v>
      </c>
      <c r="J500" s="25">
        <f t="shared" si="198"/>
        <v>602.70000000000005</v>
      </c>
      <c r="K500" s="25">
        <f t="shared" si="192"/>
        <v>1491</v>
      </c>
      <c r="L500" s="25">
        <f t="shared" si="193"/>
        <v>241.5</v>
      </c>
      <c r="M500" s="25">
        <f t="shared" si="199"/>
        <v>638.4</v>
      </c>
      <c r="N500" s="25">
        <f t="shared" si="194"/>
        <v>1488.9</v>
      </c>
      <c r="O500" s="25">
        <f t="shared" si="191"/>
        <v>4462.5</v>
      </c>
      <c r="P500" s="25">
        <v>8838.5</v>
      </c>
      <c r="Q500" s="25">
        <f t="shared" si="195"/>
        <v>10079.6</v>
      </c>
      <c r="R500" s="25">
        <f t="shared" si="196"/>
        <v>3221.4</v>
      </c>
      <c r="S500" s="84">
        <f t="shared" si="197"/>
        <v>10920.4</v>
      </c>
      <c r="U500" s="110"/>
    </row>
    <row r="501" spans="2:21" s="18" customFormat="1" ht="24.95" customHeight="1" x14ac:dyDescent="0.25">
      <c r="B501" s="88">
        <v>461</v>
      </c>
      <c r="C501" s="31" t="s">
        <v>714</v>
      </c>
      <c r="D501" s="24" t="s">
        <v>142</v>
      </c>
      <c r="E501" s="23" t="s">
        <v>18</v>
      </c>
      <c r="F501" s="23" t="s">
        <v>394</v>
      </c>
      <c r="G501" s="25">
        <v>21000</v>
      </c>
      <c r="H501" s="25">
        <v>0</v>
      </c>
      <c r="I501" s="25">
        <v>25</v>
      </c>
      <c r="J501" s="25">
        <f t="shared" si="198"/>
        <v>602.70000000000005</v>
      </c>
      <c r="K501" s="25">
        <f t="shared" si="192"/>
        <v>1491</v>
      </c>
      <c r="L501" s="25">
        <f t="shared" si="193"/>
        <v>241.5</v>
      </c>
      <c r="M501" s="25">
        <f t="shared" si="199"/>
        <v>638.4</v>
      </c>
      <c r="N501" s="25">
        <f t="shared" si="194"/>
        <v>1488.9</v>
      </c>
      <c r="O501" s="25">
        <f t="shared" si="191"/>
        <v>4462.5</v>
      </c>
      <c r="P501" s="25">
        <v>12936.68</v>
      </c>
      <c r="Q501" s="25">
        <f t="shared" si="195"/>
        <v>14177.78</v>
      </c>
      <c r="R501" s="25">
        <f t="shared" si="196"/>
        <v>3221.4</v>
      </c>
      <c r="S501" s="84">
        <f t="shared" si="197"/>
        <v>6822.22</v>
      </c>
      <c r="U501" s="110"/>
    </row>
    <row r="502" spans="2:21" s="18" customFormat="1" ht="24.95" customHeight="1" x14ac:dyDescent="0.25">
      <c r="B502" s="88">
        <v>462</v>
      </c>
      <c r="C502" s="31" t="s">
        <v>715</v>
      </c>
      <c r="D502" s="24" t="s">
        <v>142</v>
      </c>
      <c r="E502" s="23" t="s">
        <v>18</v>
      </c>
      <c r="F502" s="23" t="s">
        <v>394</v>
      </c>
      <c r="G502" s="25">
        <v>21000</v>
      </c>
      <c r="H502" s="25">
        <v>0</v>
      </c>
      <c r="I502" s="25">
        <v>25</v>
      </c>
      <c r="J502" s="25">
        <f t="shared" si="198"/>
        <v>602.70000000000005</v>
      </c>
      <c r="K502" s="25">
        <f t="shared" si="192"/>
        <v>1491</v>
      </c>
      <c r="L502" s="25">
        <f t="shared" si="193"/>
        <v>241.5</v>
      </c>
      <c r="M502" s="25">
        <f t="shared" si="199"/>
        <v>638.4</v>
      </c>
      <c r="N502" s="25">
        <f t="shared" si="194"/>
        <v>1488.9</v>
      </c>
      <c r="O502" s="25">
        <f t="shared" si="191"/>
        <v>4462.5</v>
      </c>
      <c r="P502" s="25">
        <v>5091</v>
      </c>
      <c r="Q502" s="25">
        <f t="shared" si="195"/>
        <v>6332.1</v>
      </c>
      <c r="R502" s="25">
        <f t="shared" si="196"/>
        <v>3221.4</v>
      </c>
      <c r="S502" s="84">
        <f t="shared" si="197"/>
        <v>14667.9</v>
      </c>
      <c r="U502" s="110"/>
    </row>
    <row r="503" spans="2:21" s="18" customFormat="1" ht="24.95" customHeight="1" x14ac:dyDescent="0.25">
      <c r="B503" s="88">
        <v>463</v>
      </c>
      <c r="C503" s="31" t="s">
        <v>716</v>
      </c>
      <c r="D503" s="24" t="s">
        <v>189</v>
      </c>
      <c r="E503" s="23" t="s">
        <v>18</v>
      </c>
      <c r="F503" s="23" t="s">
        <v>394</v>
      </c>
      <c r="G503" s="25">
        <v>31500</v>
      </c>
      <c r="H503" s="25">
        <v>0</v>
      </c>
      <c r="I503" s="25">
        <v>25</v>
      </c>
      <c r="J503" s="25">
        <v>904.05</v>
      </c>
      <c r="K503" s="25">
        <f t="shared" si="192"/>
        <v>2236.5</v>
      </c>
      <c r="L503" s="25">
        <f t="shared" si="193"/>
        <v>362.25</v>
      </c>
      <c r="M503" s="25">
        <v>957.6</v>
      </c>
      <c r="N503" s="25">
        <f t="shared" si="194"/>
        <v>2233.35</v>
      </c>
      <c r="O503" s="25">
        <f t="shared" si="191"/>
        <v>6693.75</v>
      </c>
      <c r="P503" s="25">
        <v>3091</v>
      </c>
      <c r="Q503" s="25">
        <f t="shared" si="195"/>
        <v>4952.6499999999996</v>
      </c>
      <c r="R503" s="25">
        <f t="shared" si="196"/>
        <v>4832.1000000000004</v>
      </c>
      <c r="S503" s="84">
        <f t="shared" si="197"/>
        <v>26547.35</v>
      </c>
      <c r="U503" s="110"/>
    </row>
    <row r="504" spans="2:21" s="18" customFormat="1" ht="24.95" customHeight="1" x14ac:dyDescent="0.25">
      <c r="B504" s="88">
        <v>464</v>
      </c>
      <c r="C504" s="31" t="s">
        <v>717</v>
      </c>
      <c r="D504" s="24" t="s">
        <v>142</v>
      </c>
      <c r="E504" s="23" t="s">
        <v>18</v>
      </c>
      <c r="F504" s="23" t="s">
        <v>394</v>
      </c>
      <c r="G504" s="25">
        <v>21000</v>
      </c>
      <c r="H504" s="25">
        <v>0</v>
      </c>
      <c r="I504" s="25">
        <v>25</v>
      </c>
      <c r="J504" s="25">
        <f t="shared" ref="J504:J514" si="201">G504*2.87%</f>
        <v>602.70000000000005</v>
      </c>
      <c r="K504" s="25">
        <f t="shared" si="192"/>
        <v>1491</v>
      </c>
      <c r="L504" s="25">
        <f t="shared" si="193"/>
        <v>241.5</v>
      </c>
      <c r="M504" s="25">
        <f t="shared" ref="M504:M514" si="202">G504*3.04%</f>
        <v>638.4</v>
      </c>
      <c r="N504" s="25">
        <f t="shared" si="194"/>
        <v>1488.9</v>
      </c>
      <c r="O504" s="25">
        <f t="shared" si="191"/>
        <v>4462.5</v>
      </c>
      <c r="P504" s="25">
        <v>14726.87</v>
      </c>
      <c r="Q504" s="25">
        <f t="shared" si="195"/>
        <v>15967.97</v>
      </c>
      <c r="R504" s="25">
        <f t="shared" si="196"/>
        <v>3221.4</v>
      </c>
      <c r="S504" s="84">
        <f t="shared" si="197"/>
        <v>5032.03</v>
      </c>
      <c r="U504" s="110"/>
    </row>
    <row r="505" spans="2:21" s="18" customFormat="1" ht="24.95" customHeight="1" x14ac:dyDescent="0.25">
      <c r="B505" s="88">
        <v>465</v>
      </c>
      <c r="C505" s="31" t="s">
        <v>718</v>
      </c>
      <c r="D505" s="24" t="s">
        <v>142</v>
      </c>
      <c r="E505" s="23" t="s">
        <v>18</v>
      </c>
      <c r="F505" s="23" t="s">
        <v>394</v>
      </c>
      <c r="G505" s="25">
        <v>21000</v>
      </c>
      <c r="H505" s="25">
        <v>0</v>
      </c>
      <c r="I505" s="25">
        <v>25</v>
      </c>
      <c r="J505" s="25">
        <f t="shared" si="201"/>
        <v>602.70000000000005</v>
      </c>
      <c r="K505" s="25">
        <f t="shared" si="192"/>
        <v>1491</v>
      </c>
      <c r="L505" s="25">
        <f t="shared" si="193"/>
        <v>241.5</v>
      </c>
      <c r="M505" s="25">
        <f t="shared" si="202"/>
        <v>638.4</v>
      </c>
      <c r="N505" s="25">
        <f t="shared" si="194"/>
        <v>1488.9</v>
      </c>
      <c r="O505" s="25">
        <f t="shared" si="191"/>
        <v>4462.5</v>
      </c>
      <c r="P505" s="25">
        <v>13542.54</v>
      </c>
      <c r="Q505" s="25">
        <f t="shared" si="195"/>
        <v>14783.64</v>
      </c>
      <c r="R505" s="25">
        <f t="shared" si="196"/>
        <v>3221.4</v>
      </c>
      <c r="S505" s="84">
        <f t="shared" si="197"/>
        <v>6216.36</v>
      </c>
      <c r="U505" s="110"/>
    </row>
    <row r="506" spans="2:21" s="18" customFormat="1" ht="24.95" customHeight="1" x14ac:dyDescent="0.25">
      <c r="B506" s="88">
        <v>466</v>
      </c>
      <c r="C506" s="31" t="s">
        <v>750</v>
      </c>
      <c r="D506" s="24" t="s">
        <v>142</v>
      </c>
      <c r="E506" s="23" t="s">
        <v>18</v>
      </c>
      <c r="F506" s="23" t="s">
        <v>393</v>
      </c>
      <c r="G506" s="25">
        <v>25000</v>
      </c>
      <c r="H506" s="25">
        <v>0</v>
      </c>
      <c r="I506" s="25">
        <v>25</v>
      </c>
      <c r="J506" s="25">
        <f t="shared" si="201"/>
        <v>717.5</v>
      </c>
      <c r="K506" s="25">
        <f t="shared" si="192"/>
        <v>1775</v>
      </c>
      <c r="L506" s="25">
        <f t="shared" si="193"/>
        <v>287.5</v>
      </c>
      <c r="M506" s="25">
        <f t="shared" si="202"/>
        <v>760</v>
      </c>
      <c r="N506" s="25">
        <f t="shared" si="194"/>
        <v>1772.5</v>
      </c>
      <c r="O506" s="25">
        <f t="shared" si="191"/>
        <v>5312.5</v>
      </c>
      <c r="P506" s="25">
        <f>I506</f>
        <v>25</v>
      </c>
      <c r="Q506" s="25">
        <f t="shared" si="195"/>
        <v>1502.5</v>
      </c>
      <c r="R506" s="25">
        <f t="shared" si="196"/>
        <v>3835</v>
      </c>
      <c r="S506" s="84">
        <f t="shared" si="197"/>
        <v>23497.5</v>
      </c>
      <c r="U506" s="110"/>
    </row>
    <row r="507" spans="2:21" s="18" customFormat="1" ht="24.95" customHeight="1" x14ac:dyDescent="0.25">
      <c r="B507" s="88">
        <v>467</v>
      </c>
      <c r="C507" s="31" t="s">
        <v>814</v>
      </c>
      <c r="D507" s="24" t="s">
        <v>142</v>
      </c>
      <c r="E507" s="23" t="s">
        <v>18</v>
      </c>
      <c r="F507" s="23" t="s">
        <v>394</v>
      </c>
      <c r="G507" s="60">
        <v>21000</v>
      </c>
      <c r="H507" s="25">
        <v>0</v>
      </c>
      <c r="I507" s="25">
        <v>25</v>
      </c>
      <c r="J507" s="25">
        <f t="shared" si="201"/>
        <v>602.70000000000005</v>
      </c>
      <c r="K507" s="25">
        <f t="shared" si="192"/>
        <v>1491</v>
      </c>
      <c r="L507" s="25">
        <f t="shared" si="193"/>
        <v>241.5</v>
      </c>
      <c r="M507" s="25">
        <f t="shared" si="202"/>
        <v>638.4</v>
      </c>
      <c r="N507" s="25">
        <f t="shared" si="194"/>
        <v>1488.9</v>
      </c>
      <c r="O507" s="25">
        <f t="shared" si="191"/>
        <v>4462.5</v>
      </c>
      <c r="P507" s="25">
        <v>2091</v>
      </c>
      <c r="Q507" s="25">
        <f t="shared" si="195"/>
        <v>3332.1</v>
      </c>
      <c r="R507" s="25">
        <f t="shared" si="196"/>
        <v>3221.4</v>
      </c>
      <c r="S507" s="84">
        <f t="shared" si="197"/>
        <v>17667.900000000001</v>
      </c>
      <c r="U507" s="110"/>
    </row>
    <row r="508" spans="2:21" s="18" customFormat="1" ht="24.95" customHeight="1" x14ac:dyDescent="0.25">
      <c r="B508" s="88">
        <v>468</v>
      </c>
      <c r="C508" s="31" t="s">
        <v>968</v>
      </c>
      <c r="D508" s="24" t="s">
        <v>142</v>
      </c>
      <c r="E508" s="23" t="s">
        <v>18</v>
      </c>
      <c r="F508" s="23" t="s">
        <v>394</v>
      </c>
      <c r="G508" s="25">
        <v>25000</v>
      </c>
      <c r="H508" s="25">
        <v>0</v>
      </c>
      <c r="I508" s="25">
        <v>25</v>
      </c>
      <c r="J508" s="25">
        <f t="shared" si="201"/>
        <v>717.5</v>
      </c>
      <c r="K508" s="25">
        <f t="shared" si="192"/>
        <v>1775</v>
      </c>
      <c r="L508" s="25">
        <f t="shared" si="193"/>
        <v>287.5</v>
      </c>
      <c r="M508" s="25">
        <f t="shared" si="202"/>
        <v>760</v>
      </c>
      <c r="N508" s="25">
        <f t="shared" si="194"/>
        <v>1772.5</v>
      </c>
      <c r="O508" s="25">
        <f t="shared" ref="O508" si="203">J508+K508+L508+M508+N508</f>
        <v>5312.5</v>
      </c>
      <c r="P508" s="25">
        <f>I508</f>
        <v>25</v>
      </c>
      <c r="Q508" s="25">
        <f t="shared" si="195"/>
        <v>1502.5</v>
      </c>
      <c r="R508" s="25">
        <f t="shared" si="196"/>
        <v>3835</v>
      </c>
      <c r="S508" s="84">
        <f t="shared" si="197"/>
        <v>23497.5</v>
      </c>
      <c r="U508" s="110"/>
    </row>
    <row r="509" spans="2:21" s="18" customFormat="1" ht="24.95" customHeight="1" x14ac:dyDescent="0.25">
      <c r="B509" s="88">
        <v>469</v>
      </c>
      <c r="C509" s="31" t="s">
        <v>993</v>
      </c>
      <c r="D509" s="24" t="s">
        <v>142</v>
      </c>
      <c r="E509" s="23" t="s">
        <v>18</v>
      </c>
      <c r="F509" s="23" t="s">
        <v>394</v>
      </c>
      <c r="G509" s="25">
        <v>21000</v>
      </c>
      <c r="H509" s="25">
        <v>0</v>
      </c>
      <c r="I509" s="25">
        <v>25</v>
      </c>
      <c r="J509" s="25">
        <f t="shared" si="201"/>
        <v>602.70000000000005</v>
      </c>
      <c r="K509" s="25">
        <f t="shared" si="192"/>
        <v>1491</v>
      </c>
      <c r="L509" s="25">
        <f t="shared" si="193"/>
        <v>241.5</v>
      </c>
      <c r="M509" s="25">
        <f t="shared" si="202"/>
        <v>638.4</v>
      </c>
      <c r="N509" s="25">
        <f t="shared" si="194"/>
        <v>1488.9</v>
      </c>
      <c r="O509" s="25">
        <f>J509+K509+L509+M509+N509</f>
        <v>4462.5</v>
      </c>
      <c r="P509" s="25">
        <f t="shared" ref="P509:P510" si="204">I509</f>
        <v>25</v>
      </c>
      <c r="Q509" s="25">
        <f t="shared" si="195"/>
        <v>1266.0999999999999</v>
      </c>
      <c r="R509" s="25">
        <f t="shared" si="196"/>
        <v>3221.4</v>
      </c>
      <c r="S509" s="25">
        <f t="shared" si="197"/>
        <v>19733.900000000001</v>
      </c>
      <c r="U509" s="110"/>
    </row>
    <row r="510" spans="2:21" s="18" customFormat="1" ht="24.95" customHeight="1" x14ac:dyDescent="0.25">
      <c r="B510" s="88">
        <v>470</v>
      </c>
      <c r="C510" s="31" t="s">
        <v>994</v>
      </c>
      <c r="D510" s="24" t="s">
        <v>142</v>
      </c>
      <c r="E510" s="23" t="s">
        <v>18</v>
      </c>
      <c r="F510" s="23" t="s">
        <v>394</v>
      </c>
      <c r="G510" s="25">
        <v>21000</v>
      </c>
      <c r="H510" s="25">
        <v>0</v>
      </c>
      <c r="I510" s="25">
        <v>25</v>
      </c>
      <c r="J510" s="25">
        <f t="shared" si="201"/>
        <v>602.70000000000005</v>
      </c>
      <c r="K510" s="25">
        <f t="shared" si="192"/>
        <v>1491</v>
      </c>
      <c r="L510" s="25">
        <f t="shared" si="193"/>
        <v>241.5</v>
      </c>
      <c r="M510" s="25">
        <f t="shared" si="202"/>
        <v>638.4</v>
      </c>
      <c r="N510" s="25">
        <f t="shared" si="194"/>
        <v>1488.9</v>
      </c>
      <c r="O510" s="25">
        <f t="shared" ref="O510:O513" si="205">J510+K510+L510+M510+N510</f>
        <v>4462.5</v>
      </c>
      <c r="P510" s="25">
        <f t="shared" si="204"/>
        <v>25</v>
      </c>
      <c r="Q510" s="25">
        <f t="shared" si="195"/>
        <v>1266.0999999999999</v>
      </c>
      <c r="R510" s="25">
        <f t="shared" si="196"/>
        <v>3221.4</v>
      </c>
      <c r="S510" s="25">
        <f t="shared" si="197"/>
        <v>19733.900000000001</v>
      </c>
      <c r="U510" s="110"/>
    </row>
    <row r="511" spans="2:21" s="18" customFormat="1" ht="24.95" customHeight="1" x14ac:dyDescent="0.25">
      <c r="B511" s="88">
        <v>471</v>
      </c>
      <c r="C511" s="31" t="s">
        <v>995</v>
      </c>
      <c r="D511" s="24" t="s">
        <v>142</v>
      </c>
      <c r="E511" s="23" t="s">
        <v>18</v>
      </c>
      <c r="F511" s="23" t="s">
        <v>394</v>
      </c>
      <c r="G511" s="25">
        <v>21000</v>
      </c>
      <c r="H511" s="25">
        <v>0</v>
      </c>
      <c r="I511" s="25">
        <v>25</v>
      </c>
      <c r="J511" s="25">
        <f t="shared" si="201"/>
        <v>602.70000000000005</v>
      </c>
      <c r="K511" s="25">
        <f t="shared" si="192"/>
        <v>1491</v>
      </c>
      <c r="L511" s="25">
        <f t="shared" si="193"/>
        <v>241.5</v>
      </c>
      <c r="M511" s="25">
        <f t="shared" si="202"/>
        <v>638.4</v>
      </c>
      <c r="N511" s="25">
        <f t="shared" si="194"/>
        <v>1488.9</v>
      </c>
      <c r="O511" s="25">
        <f t="shared" si="205"/>
        <v>4462.5</v>
      </c>
      <c r="P511" s="25">
        <v>3091</v>
      </c>
      <c r="Q511" s="25">
        <f t="shared" si="195"/>
        <v>4332.1000000000004</v>
      </c>
      <c r="R511" s="25">
        <f t="shared" si="196"/>
        <v>3221.4</v>
      </c>
      <c r="S511" s="25">
        <f t="shared" si="197"/>
        <v>16667.900000000001</v>
      </c>
      <c r="U511" s="110"/>
    </row>
    <row r="512" spans="2:21" s="18" customFormat="1" ht="24.95" customHeight="1" x14ac:dyDescent="0.25">
      <c r="B512" s="88">
        <v>472</v>
      </c>
      <c r="C512" s="31" t="s">
        <v>996</v>
      </c>
      <c r="D512" s="24" t="s">
        <v>142</v>
      </c>
      <c r="E512" s="23" t="s">
        <v>18</v>
      </c>
      <c r="F512" s="23" t="s">
        <v>394</v>
      </c>
      <c r="G512" s="25">
        <v>21000</v>
      </c>
      <c r="H512" s="25">
        <v>0</v>
      </c>
      <c r="I512" s="25">
        <v>25</v>
      </c>
      <c r="J512" s="25">
        <f t="shared" si="201"/>
        <v>602.70000000000005</v>
      </c>
      <c r="K512" s="25">
        <f t="shared" si="192"/>
        <v>1491</v>
      </c>
      <c r="L512" s="25">
        <f t="shared" si="193"/>
        <v>241.5</v>
      </c>
      <c r="M512" s="25">
        <f t="shared" si="202"/>
        <v>638.4</v>
      </c>
      <c r="N512" s="25">
        <f t="shared" si="194"/>
        <v>1488.9</v>
      </c>
      <c r="O512" s="25">
        <f t="shared" si="205"/>
        <v>4462.5</v>
      </c>
      <c r="P512" s="25">
        <v>1742.24</v>
      </c>
      <c r="Q512" s="25">
        <f t="shared" si="195"/>
        <v>2983.34</v>
      </c>
      <c r="R512" s="25">
        <f t="shared" si="196"/>
        <v>3221.4</v>
      </c>
      <c r="S512" s="25">
        <f t="shared" si="197"/>
        <v>18016.66</v>
      </c>
      <c r="U512" s="110"/>
    </row>
    <row r="513" spans="2:21" s="18" customFormat="1" ht="24.95" customHeight="1" x14ac:dyDescent="0.25">
      <c r="B513" s="88">
        <v>473</v>
      </c>
      <c r="C513" s="31" t="s">
        <v>997</v>
      </c>
      <c r="D513" s="24" t="s">
        <v>142</v>
      </c>
      <c r="E513" s="23" t="s">
        <v>18</v>
      </c>
      <c r="F513" s="23" t="s">
        <v>394</v>
      </c>
      <c r="G513" s="25">
        <v>21000</v>
      </c>
      <c r="H513" s="25">
        <v>0</v>
      </c>
      <c r="I513" s="25">
        <v>25</v>
      </c>
      <c r="J513" s="25">
        <f t="shared" si="201"/>
        <v>602.70000000000005</v>
      </c>
      <c r="K513" s="25">
        <f t="shared" si="192"/>
        <v>1491</v>
      </c>
      <c r="L513" s="25">
        <f t="shared" si="193"/>
        <v>241.5</v>
      </c>
      <c r="M513" s="25">
        <f t="shared" si="202"/>
        <v>638.4</v>
      </c>
      <c r="N513" s="25">
        <f t="shared" si="194"/>
        <v>1488.9</v>
      </c>
      <c r="O513" s="25">
        <f t="shared" si="205"/>
        <v>4462.5</v>
      </c>
      <c r="P513" s="25">
        <v>1721</v>
      </c>
      <c r="Q513" s="25">
        <f t="shared" si="195"/>
        <v>2962.1</v>
      </c>
      <c r="R513" s="25">
        <f t="shared" si="196"/>
        <v>3221.4</v>
      </c>
      <c r="S513" s="25">
        <f t="shared" si="197"/>
        <v>18037.900000000001</v>
      </c>
      <c r="U513" s="110"/>
    </row>
    <row r="514" spans="2:21" s="137" customFormat="1" ht="24.95" customHeight="1" x14ac:dyDescent="0.25">
      <c r="B514" s="139">
        <v>474</v>
      </c>
      <c r="C514" s="134" t="s">
        <v>1005</v>
      </c>
      <c r="D514" s="141" t="s">
        <v>142</v>
      </c>
      <c r="E514" s="133" t="s">
        <v>18</v>
      </c>
      <c r="F514" s="133" t="s">
        <v>394</v>
      </c>
      <c r="G514" s="136">
        <v>21000</v>
      </c>
      <c r="H514" s="136">
        <v>0</v>
      </c>
      <c r="I514" s="136">
        <v>25</v>
      </c>
      <c r="J514" s="136">
        <f t="shared" si="201"/>
        <v>602.70000000000005</v>
      </c>
      <c r="K514" s="136">
        <f t="shared" si="192"/>
        <v>1491</v>
      </c>
      <c r="L514" s="136">
        <f t="shared" si="193"/>
        <v>241.5</v>
      </c>
      <c r="M514" s="136">
        <f t="shared" si="202"/>
        <v>638.4</v>
      </c>
      <c r="N514" s="136">
        <f t="shared" si="194"/>
        <v>1488.9</v>
      </c>
      <c r="O514" s="136">
        <f t="shared" ref="O514" si="206">J514+K514+L514+M514+N514</f>
        <v>4462.5</v>
      </c>
      <c r="P514" s="136">
        <f t="shared" ref="P514" si="207">I514</f>
        <v>25</v>
      </c>
      <c r="Q514" s="136">
        <f t="shared" si="195"/>
        <v>1266.0999999999999</v>
      </c>
      <c r="R514" s="136">
        <f t="shared" ref="R514" si="208">K514+L514+N514</f>
        <v>3221.4</v>
      </c>
      <c r="S514" s="136">
        <f t="shared" si="197"/>
        <v>19733.900000000001</v>
      </c>
      <c r="U514" s="138"/>
    </row>
    <row r="515" spans="2:21" s="7" customFormat="1" ht="24.95" customHeight="1" x14ac:dyDescent="0.3">
      <c r="B515" s="85" t="s">
        <v>435</v>
      </c>
      <c r="C515" s="21"/>
      <c r="D515" s="21"/>
      <c r="E515" s="21"/>
      <c r="F515" s="21"/>
      <c r="G515" s="22"/>
      <c r="H515" s="22"/>
      <c r="I515" s="22"/>
      <c r="J515" s="22"/>
      <c r="K515" s="22"/>
      <c r="L515" s="22"/>
      <c r="M515" s="22"/>
      <c r="N515" s="22"/>
      <c r="O515" s="30"/>
      <c r="P515" s="30"/>
      <c r="Q515" s="30"/>
      <c r="R515" s="30"/>
      <c r="S515" s="86"/>
      <c r="T515" s="18"/>
      <c r="U515" s="110"/>
    </row>
    <row r="516" spans="2:21" s="7" customFormat="1" ht="24.95" customHeight="1" x14ac:dyDescent="0.25">
      <c r="B516" s="83">
        <v>475</v>
      </c>
      <c r="C516" s="12" t="s">
        <v>412</v>
      </c>
      <c r="D516" s="15" t="s">
        <v>28</v>
      </c>
      <c r="E516" s="16" t="s">
        <v>18</v>
      </c>
      <c r="F516" s="16" t="s">
        <v>394</v>
      </c>
      <c r="G516" s="19">
        <v>41000</v>
      </c>
      <c r="H516" s="19">
        <v>326.47000000000003</v>
      </c>
      <c r="I516" s="19">
        <v>25</v>
      </c>
      <c r="J516" s="19">
        <f>G516*2.87%</f>
        <v>1176.7</v>
      </c>
      <c r="K516" s="25">
        <f>G516*7.1%</f>
        <v>2911</v>
      </c>
      <c r="L516" s="25">
        <f>G516*1.15%</f>
        <v>471.5</v>
      </c>
      <c r="M516" s="19">
        <f>G516*3.04%</f>
        <v>1246.4000000000001</v>
      </c>
      <c r="N516" s="25">
        <f>G516*7.09%</f>
        <v>2906.9</v>
      </c>
      <c r="O516" s="19">
        <f>J516+K516+L516+M516+N516</f>
        <v>8712.5</v>
      </c>
      <c r="P516" s="19">
        <v>14986.72</v>
      </c>
      <c r="Q516" s="19">
        <f>H516+J516+M516+P516</f>
        <v>17736.29</v>
      </c>
      <c r="R516" s="19">
        <f>K516+L516+N516</f>
        <v>6289.4</v>
      </c>
      <c r="S516" s="87">
        <f>G516-Q516</f>
        <v>23263.71</v>
      </c>
      <c r="T516" s="18"/>
      <c r="U516" s="110"/>
    </row>
    <row r="517" spans="2:21" s="7" customFormat="1" ht="24.95" customHeight="1" x14ac:dyDescent="0.25">
      <c r="B517" s="88">
        <v>476</v>
      </c>
      <c r="C517" s="31" t="s">
        <v>950</v>
      </c>
      <c r="D517" s="24" t="s">
        <v>951</v>
      </c>
      <c r="E517" s="23" t="s">
        <v>18</v>
      </c>
      <c r="F517" s="16" t="s">
        <v>394</v>
      </c>
      <c r="G517" s="25">
        <v>90000</v>
      </c>
      <c r="H517" s="25">
        <v>9324.25</v>
      </c>
      <c r="I517" s="25">
        <v>25</v>
      </c>
      <c r="J517" s="25">
        <f>G517*2.87%</f>
        <v>2583</v>
      </c>
      <c r="K517" s="25">
        <f>G517*7.1%</f>
        <v>6390</v>
      </c>
      <c r="L517" s="25">
        <v>890.22</v>
      </c>
      <c r="M517" s="25">
        <f>G517*3.04%</f>
        <v>2736</v>
      </c>
      <c r="N517" s="25">
        <f>G517*7.09%</f>
        <v>6381</v>
      </c>
      <c r="O517" s="25">
        <f t="shared" ref="O517" si="209">J517+K517+L517+M517+N517</f>
        <v>18980.22</v>
      </c>
      <c r="P517" s="25">
        <v>1740.46</v>
      </c>
      <c r="Q517" s="25">
        <f>H517+J517+M517+P517</f>
        <v>16383.71</v>
      </c>
      <c r="R517" s="25">
        <f>K517+L517+N517</f>
        <v>13661.22</v>
      </c>
      <c r="S517" s="84">
        <f>G517-Q517</f>
        <v>73616.289999999994</v>
      </c>
      <c r="T517" s="18"/>
      <c r="U517" s="110"/>
    </row>
    <row r="518" spans="2:21" s="7" customFormat="1" ht="24.95" customHeight="1" x14ac:dyDescent="0.25">
      <c r="B518" s="83">
        <v>477</v>
      </c>
      <c r="C518" s="31" t="s">
        <v>914</v>
      </c>
      <c r="D518" s="24" t="s">
        <v>138</v>
      </c>
      <c r="E518" s="23" t="s">
        <v>18</v>
      </c>
      <c r="F518" s="23" t="s">
        <v>393</v>
      </c>
      <c r="G518" s="25">
        <v>25000</v>
      </c>
      <c r="H518" s="55">
        <v>0</v>
      </c>
      <c r="I518" s="55">
        <v>25</v>
      </c>
      <c r="J518" s="55">
        <f>G518*2.87%</f>
        <v>717.5</v>
      </c>
      <c r="K518" s="55">
        <f>G518*7.1%</f>
        <v>1775</v>
      </c>
      <c r="L518" s="55">
        <f>G518*1.15%</f>
        <v>287.5</v>
      </c>
      <c r="M518" s="55">
        <f>G518*3.04%</f>
        <v>760</v>
      </c>
      <c r="N518" s="55">
        <f>G518*7.09%</f>
        <v>1772.5</v>
      </c>
      <c r="O518" s="55">
        <f>J518+K518+L518+M518+N518</f>
        <v>5312.5</v>
      </c>
      <c r="P518" s="55">
        <v>25</v>
      </c>
      <c r="Q518" s="55">
        <f>H518+J518+M518+P518</f>
        <v>1502.5</v>
      </c>
      <c r="R518" s="55">
        <f>K518+L518+N518</f>
        <v>3835</v>
      </c>
      <c r="S518" s="89">
        <f>G518-Q518</f>
        <v>23497.5</v>
      </c>
      <c r="T518" s="18"/>
      <c r="U518" s="110"/>
    </row>
    <row r="519" spans="2:21" s="137" customFormat="1" ht="24.95" customHeight="1" x14ac:dyDescent="0.25">
      <c r="B519" s="139">
        <v>478</v>
      </c>
      <c r="C519" s="134" t="s">
        <v>1010</v>
      </c>
      <c r="D519" s="135" t="s">
        <v>1011</v>
      </c>
      <c r="E519" s="133" t="s">
        <v>18</v>
      </c>
      <c r="F519" s="133" t="s">
        <v>394</v>
      </c>
      <c r="G519" s="136">
        <v>70000</v>
      </c>
      <c r="H519" s="136">
        <v>5368.48</v>
      </c>
      <c r="I519" s="136">
        <v>25</v>
      </c>
      <c r="J519" s="136">
        <f>G519*2.87%</f>
        <v>2009</v>
      </c>
      <c r="K519" s="136">
        <f>G519*7.1%</f>
        <v>4970</v>
      </c>
      <c r="L519" s="136">
        <f>G519*1.15%</f>
        <v>805</v>
      </c>
      <c r="M519" s="136">
        <f>G519*3.04%</f>
        <v>2128</v>
      </c>
      <c r="N519" s="136">
        <f>G519*7.09%</f>
        <v>4963</v>
      </c>
      <c r="O519" s="136">
        <f t="shared" ref="O519" si="210">J519+K519+L519+M519+N519</f>
        <v>14875</v>
      </c>
      <c r="P519" s="136">
        <v>6391</v>
      </c>
      <c r="Q519" s="136">
        <f>H519+J519+M519+P519</f>
        <v>15896.48</v>
      </c>
      <c r="R519" s="136">
        <f t="shared" ref="R519" si="211">K519+L519+N519</f>
        <v>10738</v>
      </c>
      <c r="S519" s="142">
        <f>G519-Q519</f>
        <v>54103.519999999997</v>
      </c>
      <c r="U519" s="138"/>
    </row>
    <row r="520" spans="2:21" s="13" customFormat="1" ht="24.95" customHeight="1" x14ac:dyDescent="0.3">
      <c r="B520" s="85" t="s">
        <v>211</v>
      </c>
      <c r="C520" s="21"/>
      <c r="D520" s="21"/>
      <c r="E520" s="21"/>
      <c r="F520" s="21"/>
      <c r="G520" s="22"/>
      <c r="H520" s="22"/>
      <c r="I520" s="22"/>
      <c r="J520" s="22"/>
      <c r="K520" s="22"/>
      <c r="L520" s="22"/>
      <c r="M520" s="22"/>
      <c r="N520" s="22"/>
      <c r="O520" s="30"/>
      <c r="P520" s="30"/>
      <c r="Q520" s="30"/>
      <c r="R520" s="30"/>
      <c r="S520" s="86"/>
      <c r="T520" s="18"/>
      <c r="U520" s="110"/>
    </row>
    <row r="521" spans="2:21" s="7" customFormat="1" ht="24.95" customHeight="1" x14ac:dyDescent="0.25">
      <c r="B521" s="83">
        <v>479</v>
      </c>
      <c r="C521" s="12" t="s">
        <v>25</v>
      </c>
      <c r="D521" s="15" t="s">
        <v>26</v>
      </c>
      <c r="E521" s="16" t="s">
        <v>18</v>
      </c>
      <c r="F521" s="16" t="s">
        <v>394</v>
      </c>
      <c r="G521" s="19">
        <v>41000</v>
      </c>
      <c r="H521" s="19">
        <v>583.79</v>
      </c>
      <c r="I521" s="19">
        <v>25</v>
      </c>
      <c r="J521" s="25">
        <f>G521*2.87%</f>
        <v>1176.7</v>
      </c>
      <c r="K521" s="25">
        <f>G521*7.1%</f>
        <v>2911</v>
      </c>
      <c r="L521" s="25">
        <f>G521*1.15%</f>
        <v>471.5</v>
      </c>
      <c r="M521" s="19">
        <f>G521*3.04%</f>
        <v>1246.4000000000001</v>
      </c>
      <c r="N521" s="25">
        <f>G521*7.09%</f>
        <v>2906.9</v>
      </c>
      <c r="O521" s="19">
        <f>J521+K521+L521+M521+N521</f>
        <v>8712.5</v>
      </c>
      <c r="P521" s="19">
        <v>25</v>
      </c>
      <c r="Q521" s="19">
        <f>H521+J521+M521+P521</f>
        <v>3031.89</v>
      </c>
      <c r="R521" s="19">
        <f>K521+L521+N521</f>
        <v>6289.4</v>
      </c>
      <c r="S521" s="87">
        <f>G521-Q521</f>
        <v>37968.11</v>
      </c>
      <c r="T521" s="18"/>
      <c r="U521" s="110"/>
    </row>
    <row r="522" spans="2:21" s="7" customFormat="1" ht="24.95" customHeight="1" x14ac:dyDescent="0.3">
      <c r="B522" s="85" t="s">
        <v>212</v>
      </c>
      <c r="C522" s="21"/>
      <c r="D522" s="21"/>
      <c r="E522" s="21"/>
      <c r="F522" s="21"/>
      <c r="G522" s="22"/>
      <c r="H522" s="22"/>
      <c r="I522" s="22"/>
      <c r="J522" s="22"/>
      <c r="K522" s="22"/>
      <c r="L522" s="22"/>
      <c r="M522" s="22"/>
      <c r="N522" s="22"/>
      <c r="O522" s="30"/>
      <c r="P522" s="30"/>
      <c r="Q522" s="30"/>
      <c r="R522" s="30"/>
      <c r="S522" s="86"/>
      <c r="T522" s="18"/>
      <c r="U522" s="110"/>
    </row>
    <row r="523" spans="2:21" s="7" customFormat="1" ht="24.95" customHeight="1" x14ac:dyDescent="0.25">
      <c r="B523" s="83">
        <v>480</v>
      </c>
      <c r="C523" s="12" t="s">
        <v>419</v>
      </c>
      <c r="D523" s="15" t="s">
        <v>24</v>
      </c>
      <c r="E523" s="16" t="s">
        <v>18</v>
      </c>
      <c r="F523" s="16" t="s">
        <v>394</v>
      </c>
      <c r="G523" s="19">
        <v>35000</v>
      </c>
      <c r="H523" s="19">
        <v>0</v>
      </c>
      <c r="I523" s="19">
        <v>25</v>
      </c>
      <c r="J523" s="19">
        <v>1004.5</v>
      </c>
      <c r="K523" s="25">
        <f>G523*7.1%</f>
        <v>2485</v>
      </c>
      <c r="L523" s="25">
        <f>G523*1.15%</f>
        <v>402.5</v>
      </c>
      <c r="M523" s="19">
        <v>1064</v>
      </c>
      <c r="N523" s="25">
        <f>G523*7.09%</f>
        <v>2481.5</v>
      </c>
      <c r="O523" s="19">
        <f>J523+K523+L523+M523+N523</f>
        <v>7437.5</v>
      </c>
      <c r="P523" s="19">
        <v>1740.46</v>
      </c>
      <c r="Q523" s="19">
        <f>H523+J523+M523+P523</f>
        <v>3808.96</v>
      </c>
      <c r="R523" s="19">
        <f>K523+L523+N523</f>
        <v>5369</v>
      </c>
      <c r="S523" s="87">
        <f>G523-Q523</f>
        <v>31191.040000000001</v>
      </c>
      <c r="T523" s="18"/>
      <c r="U523" s="110"/>
    </row>
    <row r="524" spans="2:21" s="14" customFormat="1" ht="24.95" customHeight="1" x14ac:dyDescent="0.25">
      <c r="B524" s="83">
        <v>481</v>
      </c>
      <c r="C524" s="12" t="s">
        <v>415</v>
      </c>
      <c r="D524" s="15" t="s">
        <v>26</v>
      </c>
      <c r="E524" s="16" t="s">
        <v>18</v>
      </c>
      <c r="F524" s="16" t="s">
        <v>394</v>
      </c>
      <c r="G524" s="19">
        <v>40000</v>
      </c>
      <c r="H524" s="19">
        <v>442.65</v>
      </c>
      <c r="I524" s="19">
        <v>25</v>
      </c>
      <c r="J524" s="19">
        <v>1148</v>
      </c>
      <c r="K524" s="25">
        <f>G524*7.1%</f>
        <v>2840</v>
      </c>
      <c r="L524" s="25">
        <f>G524*1.15%</f>
        <v>460</v>
      </c>
      <c r="M524" s="19">
        <v>1216</v>
      </c>
      <c r="N524" s="25">
        <f>G524*7.09%</f>
        <v>2836</v>
      </c>
      <c r="O524" s="19">
        <f>J524+K524+L524+M524+N524</f>
        <v>8500</v>
      </c>
      <c r="P524" s="19">
        <v>5055.32</v>
      </c>
      <c r="Q524" s="19">
        <f>H524+J524+M524+P524</f>
        <v>7861.97</v>
      </c>
      <c r="R524" s="19">
        <f>K524+L524+N524</f>
        <v>6136</v>
      </c>
      <c r="S524" s="87">
        <f>G524-Q524</f>
        <v>32138.03</v>
      </c>
      <c r="T524" s="18"/>
      <c r="U524" s="110"/>
    </row>
    <row r="525" spans="2:21" s="7" customFormat="1" ht="24.95" customHeight="1" x14ac:dyDescent="0.25">
      <c r="B525" s="83">
        <v>482</v>
      </c>
      <c r="C525" s="12" t="s">
        <v>949</v>
      </c>
      <c r="D525" s="15" t="s">
        <v>495</v>
      </c>
      <c r="E525" s="16" t="s">
        <v>18</v>
      </c>
      <c r="F525" s="16" t="s">
        <v>394</v>
      </c>
      <c r="G525" s="19">
        <v>41000</v>
      </c>
      <c r="H525" s="19">
        <v>583.79</v>
      </c>
      <c r="I525" s="19">
        <v>25</v>
      </c>
      <c r="J525" s="19">
        <v>1176.7</v>
      </c>
      <c r="K525" s="25">
        <f>G525*7.1%</f>
        <v>2911</v>
      </c>
      <c r="L525" s="25">
        <f>G525*1.15%</f>
        <v>471.5</v>
      </c>
      <c r="M525" s="25">
        <f>G525*3.04%</f>
        <v>1246.4000000000001</v>
      </c>
      <c r="N525" s="25">
        <f>G525*7.09%</f>
        <v>2906.9</v>
      </c>
      <c r="O525" s="19">
        <f>J525+K525+L525+M525+N525</f>
        <v>8712.5</v>
      </c>
      <c r="P525" s="19">
        <f>I525</f>
        <v>25</v>
      </c>
      <c r="Q525" s="19">
        <f>H525+J525+M525+P525</f>
        <v>3031.89</v>
      </c>
      <c r="R525" s="19">
        <f>K525+L525+N525</f>
        <v>6289.4</v>
      </c>
      <c r="S525" s="87">
        <f>G525-Q525</f>
        <v>37968.11</v>
      </c>
      <c r="T525" s="18"/>
      <c r="U525" s="110"/>
    </row>
    <row r="526" spans="2:21" s="137" customFormat="1" ht="24.95" customHeight="1" x14ac:dyDescent="0.25">
      <c r="B526" s="139">
        <v>483</v>
      </c>
      <c r="C526" s="134" t="s">
        <v>1012</v>
      </c>
      <c r="D526" s="135" t="s">
        <v>1013</v>
      </c>
      <c r="E526" s="133" t="s">
        <v>18</v>
      </c>
      <c r="F526" s="133" t="s">
        <v>394</v>
      </c>
      <c r="G526" s="136">
        <v>55000</v>
      </c>
      <c r="H526" s="136">
        <v>2559.6799999999998</v>
      </c>
      <c r="I526" s="136">
        <v>25</v>
      </c>
      <c r="J526" s="136">
        <f>G526*2.87%</f>
        <v>1578.5</v>
      </c>
      <c r="K526" s="136">
        <f>G526*7.1%</f>
        <v>3905</v>
      </c>
      <c r="L526" s="136">
        <f>G526*1.15%</f>
        <v>632.5</v>
      </c>
      <c r="M526" s="136">
        <f>G526*3.04%</f>
        <v>1672</v>
      </c>
      <c r="N526" s="136">
        <f>G526*7.09%</f>
        <v>3899.5</v>
      </c>
      <c r="O526" s="136">
        <f t="shared" ref="O526" si="212">J526+K526+L526+M526+N526</f>
        <v>11687.5</v>
      </c>
      <c r="P526" s="136">
        <f t="shared" ref="P526" si="213">I526</f>
        <v>25</v>
      </c>
      <c r="Q526" s="136">
        <f>H526+J526+M526+P526</f>
        <v>5835.18</v>
      </c>
      <c r="R526" s="136">
        <f t="shared" ref="R526" si="214">K526+L526+N526</f>
        <v>8437</v>
      </c>
      <c r="S526" s="136">
        <f>G526-Q526</f>
        <v>49164.82</v>
      </c>
      <c r="U526" s="138"/>
    </row>
    <row r="527" spans="2:21" s="13" customFormat="1" ht="24.95" customHeight="1" x14ac:dyDescent="0.3">
      <c r="B527" s="85" t="s">
        <v>215</v>
      </c>
      <c r="C527" s="21"/>
      <c r="D527" s="21"/>
      <c r="E527" s="21"/>
      <c r="F527" s="21"/>
      <c r="G527" s="22"/>
      <c r="H527" s="22"/>
      <c r="I527" s="22"/>
      <c r="J527" s="22"/>
      <c r="K527" s="22"/>
      <c r="L527" s="22"/>
      <c r="M527" s="22"/>
      <c r="N527" s="22"/>
      <c r="O527" s="30"/>
      <c r="P527" s="30"/>
      <c r="Q527" s="30"/>
      <c r="R527" s="30"/>
      <c r="S527" s="86"/>
      <c r="T527" s="18"/>
      <c r="U527" s="110"/>
    </row>
    <row r="528" spans="2:21" s="18" customFormat="1" ht="24.95" customHeight="1" x14ac:dyDescent="0.25">
      <c r="B528" s="88">
        <v>484</v>
      </c>
      <c r="C528" s="31" t="s">
        <v>472</v>
      </c>
      <c r="D528" s="24" t="s">
        <v>524</v>
      </c>
      <c r="E528" s="23" t="s">
        <v>18</v>
      </c>
      <c r="F528" s="23" t="s">
        <v>394</v>
      </c>
      <c r="G528" s="25">
        <v>90000</v>
      </c>
      <c r="H528" s="25">
        <v>9753.1200000000008</v>
      </c>
      <c r="I528" s="25">
        <v>25</v>
      </c>
      <c r="J528" s="25">
        <f>G528*2.87%</f>
        <v>2583</v>
      </c>
      <c r="K528" s="25">
        <f>G528*7.1%</f>
        <v>6390</v>
      </c>
      <c r="L528" s="19">
        <v>890.22</v>
      </c>
      <c r="M528" s="25">
        <f>G528*3.04%</f>
        <v>2736</v>
      </c>
      <c r="N528" s="25">
        <f>G528*7.09%</f>
        <v>6381</v>
      </c>
      <c r="O528" s="25">
        <f>J528+K528+L528+M528+N528</f>
        <v>18980.22</v>
      </c>
      <c r="P528" s="25">
        <v>14091</v>
      </c>
      <c r="Q528" s="25">
        <f>H528+J528+M528+P528</f>
        <v>29163.119999999999</v>
      </c>
      <c r="R528" s="25">
        <f>K528+L528+N528</f>
        <v>13661.22</v>
      </c>
      <c r="S528" s="84">
        <f>G528-Q528</f>
        <v>60836.88</v>
      </c>
      <c r="U528" s="110"/>
    </row>
    <row r="529" spans="2:21" s="7" customFormat="1" ht="24.95" customHeight="1" x14ac:dyDescent="0.25">
      <c r="B529" s="83">
        <v>485</v>
      </c>
      <c r="C529" s="12" t="s">
        <v>213</v>
      </c>
      <c r="D529" s="15" t="s">
        <v>214</v>
      </c>
      <c r="E529" s="16" t="s">
        <v>18</v>
      </c>
      <c r="F529" s="16" t="s">
        <v>393</v>
      </c>
      <c r="G529" s="19">
        <v>90000</v>
      </c>
      <c r="H529" s="19">
        <v>9324.25</v>
      </c>
      <c r="I529" s="19">
        <v>25</v>
      </c>
      <c r="J529" s="19">
        <v>2583</v>
      </c>
      <c r="K529" s="19">
        <v>6390</v>
      </c>
      <c r="L529" s="19">
        <v>890.22</v>
      </c>
      <c r="M529" s="19">
        <v>2736</v>
      </c>
      <c r="N529" s="19">
        <v>6381</v>
      </c>
      <c r="O529" s="19">
        <f>J529+K529+L529+M529+N529</f>
        <v>18980.22</v>
      </c>
      <c r="P529" s="19">
        <v>18975.77</v>
      </c>
      <c r="Q529" s="19">
        <f>H529+J529+M529+P529</f>
        <v>33619.019999999997</v>
      </c>
      <c r="R529" s="19">
        <f>K529+L529+N529</f>
        <v>13661.22</v>
      </c>
      <c r="S529" s="87">
        <f>G529-Q529</f>
        <v>56380.98</v>
      </c>
      <c r="T529" s="18"/>
      <c r="U529" s="110"/>
    </row>
    <row r="530" spans="2:21" s="7" customFormat="1" ht="24.95" customHeight="1" x14ac:dyDescent="0.25">
      <c r="B530" s="88">
        <v>486</v>
      </c>
      <c r="C530" s="12" t="s">
        <v>123</v>
      </c>
      <c r="D530" s="15" t="s">
        <v>124</v>
      </c>
      <c r="E530" s="16" t="s">
        <v>18</v>
      </c>
      <c r="F530" s="16" t="s">
        <v>394</v>
      </c>
      <c r="G530" s="19">
        <v>90000</v>
      </c>
      <c r="H530" s="19">
        <v>9753.1200000000008</v>
      </c>
      <c r="I530" s="19">
        <v>25</v>
      </c>
      <c r="J530" s="19">
        <v>2583</v>
      </c>
      <c r="K530" s="25">
        <f>G530*7.1%</f>
        <v>6390</v>
      </c>
      <c r="L530" s="25">
        <v>890.22</v>
      </c>
      <c r="M530" s="19">
        <v>2736</v>
      </c>
      <c r="N530" s="25">
        <f>G530*7.09%</f>
        <v>6381</v>
      </c>
      <c r="O530" s="19">
        <f>J530+K530+L530+M530+N530</f>
        <v>18980.22</v>
      </c>
      <c r="P530" s="19">
        <v>11091</v>
      </c>
      <c r="Q530" s="19">
        <f>H530+J530+M530+P530</f>
        <v>26163.119999999999</v>
      </c>
      <c r="R530" s="19">
        <f>K530+L530+N530</f>
        <v>13661.22</v>
      </c>
      <c r="S530" s="87">
        <f>G530-Q530</f>
        <v>63836.88</v>
      </c>
      <c r="T530" s="18"/>
      <c r="U530" s="110"/>
    </row>
    <row r="531" spans="2:21" s="13" customFormat="1" ht="24.95" customHeight="1" x14ac:dyDescent="0.3">
      <c r="B531" s="85" t="s">
        <v>700</v>
      </c>
      <c r="C531" s="21"/>
      <c r="D531" s="21"/>
      <c r="E531" s="21"/>
      <c r="F531" s="21"/>
      <c r="G531" s="22"/>
      <c r="H531" s="22"/>
      <c r="I531" s="22"/>
      <c r="J531" s="22"/>
      <c r="K531" s="22"/>
      <c r="L531" s="22"/>
      <c r="M531" s="22"/>
      <c r="N531" s="22"/>
      <c r="O531" s="30"/>
      <c r="P531" s="30"/>
      <c r="Q531" s="30"/>
      <c r="R531" s="30"/>
      <c r="S531" s="86"/>
      <c r="T531" s="18"/>
      <c r="U531" s="110"/>
    </row>
    <row r="532" spans="2:21" s="7" customFormat="1" ht="24.95" customHeight="1" x14ac:dyDescent="0.25">
      <c r="B532" s="95">
        <v>487</v>
      </c>
      <c r="C532" s="31" t="s">
        <v>871</v>
      </c>
      <c r="D532" s="24" t="s">
        <v>179</v>
      </c>
      <c r="E532" s="23" t="s">
        <v>18</v>
      </c>
      <c r="F532" s="23" t="s">
        <v>394</v>
      </c>
      <c r="G532" s="25">
        <v>41000</v>
      </c>
      <c r="H532" s="25">
        <v>583.79</v>
      </c>
      <c r="I532" s="25">
        <v>25</v>
      </c>
      <c r="J532" s="25">
        <f>G532*2.87%</f>
        <v>1176.7</v>
      </c>
      <c r="K532" s="25">
        <f>G532*7.1%</f>
        <v>2911</v>
      </c>
      <c r="L532" s="25">
        <f>G532*1.15%</f>
        <v>471.5</v>
      </c>
      <c r="M532" s="25">
        <f>G532*3.04%</f>
        <v>1246.4000000000001</v>
      </c>
      <c r="N532" s="25">
        <f>G532*7.09%</f>
        <v>2906.9</v>
      </c>
      <c r="O532" s="25">
        <f>J532+K532+L532+M532+N532</f>
        <v>8712.5</v>
      </c>
      <c r="P532" s="25">
        <v>1301</v>
      </c>
      <c r="Q532" s="25">
        <f>H532+J532+M532+P532</f>
        <v>4307.8900000000003</v>
      </c>
      <c r="R532" s="25">
        <f>K532+L532+N532</f>
        <v>6289.4</v>
      </c>
      <c r="S532" s="84">
        <f>G532-Q532</f>
        <v>36692.11</v>
      </c>
      <c r="T532" s="18"/>
      <c r="U532" s="110"/>
    </row>
    <row r="533" spans="2:21" s="7" customFormat="1" ht="24.95" customHeight="1" x14ac:dyDescent="0.25">
      <c r="B533" s="83">
        <v>488</v>
      </c>
      <c r="C533" s="12" t="s">
        <v>216</v>
      </c>
      <c r="D533" s="24" t="s">
        <v>217</v>
      </c>
      <c r="E533" s="16" t="s">
        <v>18</v>
      </c>
      <c r="F533" s="16" t="s">
        <v>394</v>
      </c>
      <c r="G533" s="19">
        <v>80000</v>
      </c>
      <c r="H533" s="19">
        <v>7400.87</v>
      </c>
      <c r="I533" s="19">
        <v>25</v>
      </c>
      <c r="J533" s="25">
        <f>G533*2.87%</f>
        <v>2296</v>
      </c>
      <c r="K533" s="25">
        <f>G533*7.1%</f>
        <v>5680</v>
      </c>
      <c r="L533" s="25">
        <v>890.22</v>
      </c>
      <c r="M533" s="25">
        <f>G533*3.04%</f>
        <v>2432</v>
      </c>
      <c r="N533" s="25">
        <f>G533*7.09%</f>
        <v>5672</v>
      </c>
      <c r="O533" s="19">
        <f>J533+K533+L533+M533+N533</f>
        <v>16970.22</v>
      </c>
      <c r="P533" s="19">
        <v>54638.58</v>
      </c>
      <c r="Q533" s="19">
        <f>H533+J533+M533+P533</f>
        <v>66767.45</v>
      </c>
      <c r="R533" s="19">
        <f>K533+L533+N533</f>
        <v>12242.22</v>
      </c>
      <c r="S533" s="87">
        <f>G533-Q533</f>
        <v>13232.55</v>
      </c>
      <c r="T533" s="18"/>
      <c r="U533" s="110"/>
    </row>
    <row r="534" spans="2:21" s="18" customFormat="1" ht="24.95" customHeight="1" x14ac:dyDescent="0.25">
      <c r="B534" s="95">
        <v>489</v>
      </c>
      <c r="C534" s="31" t="s">
        <v>484</v>
      </c>
      <c r="D534" s="24" t="s">
        <v>26</v>
      </c>
      <c r="E534" s="23" t="s">
        <v>18</v>
      </c>
      <c r="F534" s="23" t="s">
        <v>394</v>
      </c>
      <c r="G534" s="25">
        <v>35000</v>
      </c>
      <c r="H534" s="25">
        <v>0</v>
      </c>
      <c r="I534" s="25">
        <v>25</v>
      </c>
      <c r="J534" s="25">
        <f>G534*2.87%</f>
        <v>1004.5</v>
      </c>
      <c r="K534" s="25">
        <f>G534*7.1%</f>
        <v>2485</v>
      </c>
      <c r="L534" s="25">
        <f>G534*1.15%</f>
        <v>402.5</v>
      </c>
      <c r="M534" s="25">
        <f>G534*3.04%</f>
        <v>1064</v>
      </c>
      <c r="N534" s="25">
        <f>G534*7.09%</f>
        <v>2481.5</v>
      </c>
      <c r="O534" s="25">
        <f>J534+K534+L534+M534+N534</f>
        <v>7437.5</v>
      </c>
      <c r="P534" s="25">
        <v>25</v>
      </c>
      <c r="Q534" s="25">
        <f>H534+J534+M534+P534</f>
        <v>2093.5</v>
      </c>
      <c r="R534" s="25">
        <f>K534+L534+N534</f>
        <v>5369</v>
      </c>
      <c r="S534" s="84">
        <f>G534-Q534</f>
        <v>32906.5</v>
      </c>
      <c r="U534" s="110"/>
    </row>
    <row r="535" spans="2:21" s="7" customFormat="1" ht="24.95" customHeight="1" x14ac:dyDescent="0.25">
      <c r="B535" s="83">
        <v>490</v>
      </c>
      <c r="C535" s="31" t="s">
        <v>218</v>
      </c>
      <c r="D535" s="24" t="s">
        <v>219</v>
      </c>
      <c r="E535" s="23" t="s">
        <v>18</v>
      </c>
      <c r="F535" s="23" t="s">
        <v>393</v>
      </c>
      <c r="G535" s="25">
        <v>80000</v>
      </c>
      <c r="H535" s="25">
        <v>7400.87</v>
      </c>
      <c r="I535" s="25">
        <v>25</v>
      </c>
      <c r="J535" s="25">
        <f>G535*2.87%</f>
        <v>2296</v>
      </c>
      <c r="K535" s="25">
        <f>G535*7.1%</f>
        <v>5680</v>
      </c>
      <c r="L535" s="25">
        <v>890.22</v>
      </c>
      <c r="M535" s="25">
        <f>G535*3.04%</f>
        <v>2432</v>
      </c>
      <c r="N535" s="25">
        <f>G535*7.09%</f>
        <v>5672</v>
      </c>
      <c r="O535" s="25">
        <f>J535+K535+L535+M535+N535</f>
        <v>16970.22</v>
      </c>
      <c r="P535" s="25">
        <v>25</v>
      </c>
      <c r="Q535" s="25">
        <f>H535+J535+M535+P535</f>
        <v>12153.87</v>
      </c>
      <c r="R535" s="25">
        <f>K535+L535+N535</f>
        <v>12242.22</v>
      </c>
      <c r="S535" s="84">
        <f>G535-Q535</f>
        <v>67846.13</v>
      </c>
      <c r="T535" s="18"/>
      <c r="U535" s="110"/>
    </row>
    <row r="536" spans="2:21" s="20" customFormat="1" ht="24.95" customHeight="1" x14ac:dyDescent="0.25">
      <c r="B536" s="95">
        <v>491</v>
      </c>
      <c r="C536" s="12" t="s">
        <v>327</v>
      </c>
      <c r="D536" s="24" t="s">
        <v>26</v>
      </c>
      <c r="E536" s="16" t="s">
        <v>18</v>
      </c>
      <c r="F536" s="16" t="s">
        <v>394</v>
      </c>
      <c r="G536" s="19">
        <v>41000</v>
      </c>
      <c r="H536" s="19">
        <v>583.79</v>
      </c>
      <c r="I536" s="19">
        <v>25</v>
      </c>
      <c r="J536" s="19">
        <v>1176.7</v>
      </c>
      <c r="K536" s="25">
        <f>G536*7.1%</f>
        <v>2911</v>
      </c>
      <c r="L536" s="25">
        <f>G536*1.15%</f>
        <v>471.5</v>
      </c>
      <c r="M536" s="19">
        <v>1246.4000000000001</v>
      </c>
      <c r="N536" s="25">
        <f>G536*7.09%</f>
        <v>2906.9</v>
      </c>
      <c r="O536" s="19">
        <f>J536+K536+L536+M536+N536</f>
        <v>8712.5</v>
      </c>
      <c r="P536" s="19">
        <v>2521</v>
      </c>
      <c r="Q536" s="19">
        <f>H536+J536+M536+P536</f>
        <v>5527.89</v>
      </c>
      <c r="R536" s="19">
        <f>K536+L536+N536</f>
        <v>6289.4</v>
      </c>
      <c r="S536" s="87">
        <f>G536-Q536</f>
        <v>35472.11</v>
      </c>
      <c r="T536" s="18"/>
      <c r="U536" s="110"/>
    </row>
    <row r="537" spans="2:21" s="7" customFormat="1" ht="24.95" customHeight="1" x14ac:dyDescent="0.3">
      <c r="B537" s="85" t="s">
        <v>701</v>
      </c>
      <c r="C537" s="21"/>
      <c r="D537" s="21"/>
      <c r="E537" s="21"/>
      <c r="F537" s="21"/>
      <c r="G537" s="22"/>
      <c r="H537" s="22"/>
      <c r="I537" s="22"/>
      <c r="J537" s="22"/>
      <c r="K537" s="22"/>
      <c r="L537" s="22"/>
      <c r="M537" s="22"/>
      <c r="N537" s="22"/>
      <c r="O537" s="30"/>
      <c r="P537" s="30"/>
      <c r="Q537" s="30"/>
      <c r="R537" s="30"/>
      <c r="S537" s="86"/>
      <c r="T537" s="18"/>
      <c r="U537" s="110"/>
    </row>
    <row r="538" spans="2:21" s="7" customFormat="1" ht="24.95" customHeight="1" x14ac:dyDescent="0.25">
      <c r="B538" s="95">
        <v>492</v>
      </c>
      <c r="C538" s="31" t="s">
        <v>622</v>
      </c>
      <c r="D538" s="24" t="s">
        <v>495</v>
      </c>
      <c r="E538" s="23" t="s">
        <v>18</v>
      </c>
      <c r="F538" s="23" t="s">
        <v>394</v>
      </c>
      <c r="G538" s="25">
        <v>36000</v>
      </c>
      <c r="H538" s="25">
        <v>0</v>
      </c>
      <c r="I538" s="25">
        <v>25</v>
      </c>
      <c r="J538" s="25">
        <v>1033.2</v>
      </c>
      <c r="K538" s="25">
        <f>G538*7.1%</f>
        <v>2556</v>
      </c>
      <c r="L538" s="25">
        <f>G538*1.15%</f>
        <v>414</v>
      </c>
      <c r="M538" s="25">
        <v>1094.4000000000001</v>
      </c>
      <c r="N538" s="25">
        <f>G538*7.09%</f>
        <v>2552.4</v>
      </c>
      <c r="O538" s="25">
        <f>J538+K538+L538+M538+N538</f>
        <v>7650</v>
      </c>
      <c r="P538" s="25">
        <f>I538</f>
        <v>25</v>
      </c>
      <c r="Q538" s="25">
        <f>H538+J538+M538+P538</f>
        <v>2152.6</v>
      </c>
      <c r="R538" s="25">
        <f>K538+L538+N538</f>
        <v>5522.4</v>
      </c>
      <c r="S538" s="84">
        <f>G538-Q538</f>
        <v>33847.4</v>
      </c>
      <c r="T538" s="18"/>
      <c r="U538" s="110"/>
    </row>
    <row r="539" spans="2:21" s="13" customFormat="1" ht="24.95" customHeight="1" x14ac:dyDescent="0.3">
      <c r="B539" s="93" t="s">
        <v>702</v>
      </c>
      <c r="C539" s="21"/>
      <c r="D539" s="21"/>
      <c r="E539" s="21"/>
      <c r="F539" s="21"/>
      <c r="G539" s="22"/>
      <c r="H539" s="22"/>
      <c r="I539" s="22"/>
      <c r="J539" s="22"/>
      <c r="K539" s="22"/>
      <c r="L539" s="22"/>
      <c r="M539" s="22"/>
      <c r="N539" s="22"/>
      <c r="O539" s="30"/>
      <c r="P539" s="30"/>
      <c r="Q539" s="30"/>
      <c r="R539" s="30"/>
      <c r="S539" s="86"/>
      <c r="T539" s="18"/>
      <c r="U539" s="110"/>
    </row>
    <row r="540" spans="2:21" s="18" customFormat="1" ht="24.95" customHeight="1" x14ac:dyDescent="0.25">
      <c r="B540" s="88">
        <v>493</v>
      </c>
      <c r="C540" s="31" t="s">
        <v>480</v>
      </c>
      <c r="D540" s="24" t="s">
        <v>481</v>
      </c>
      <c r="E540" s="47" t="s">
        <v>18</v>
      </c>
      <c r="F540" s="23" t="s">
        <v>393</v>
      </c>
      <c r="G540" s="25">
        <v>45000</v>
      </c>
      <c r="H540" s="25">
        <v>1148.33</v>
      </c>
      <c r="I540" s="25">
        <v>25</v>
      </c>
      <c r="J540" s="25">
        <f>G540*2.87%</f>
        <v>1291.5</v>
      </c>
      <c r="K540" s="25">
        <f>G540*7.1%</f>
        <v>3195</v>
      </c>
      <c r="L540" s="25">
        <f>G540*1.15%</f>
        <v>517.5</v>
      </c>
      <c r="M540" s="25">
        <f>G540*3.04%</f>
        <v>1368</v>
      </c>
      <c r="N540" s="25">
        <f>G540*7.09%</f>
        <v>3190.5</v>
      </c>
      <c r="O540" s="25">
        <f>J540+K540+L540+M540+N540</f>
        <v>9562.5</v>
      </c>
      <c r="P540" s="25">
        <v>5291</v>
      </c>
      <c r="Q540" s="25">
        <f>H540+J540+M540+P540</f>
        <v>9098.83</v>
      </c>
      <c r="R540" s="25">
        <f>K540+L540+N540</f>
        <v>6903</v>
      </c>
      <c r="S540" s="84">
        <f>G540-Q540</f>
        <v>35901.17</v>
      </c>
      <c r="U540" s="110"/>
    </row>
    <row r="541" spans="2:21" s="18" customFormat="1" ht="24.95" customHeight="1" x14ac:dyDescent="0.25">
      <c r="B541" s="88">
        <v>494</v>
      </c>
      <c r="C541" s="31" t="s">
        <v>494</v>
      </c>
      <c r="D541" s="46" t="s">
        <v>495</v>
      </c>
      <c r="E541" s="23" t="s">
        <v>18</v>
      </c>
      <c r="F541" s="23" t="s">
        <v>394</v>
      </c>
      <c r="G541" s="25">
        <v>41000</v>
      </c>
      <c r="H541" s="25">
        <v>583.79</v>
      </c>
      <c r="I541" s="25">
        <v>25</v>
      </c>
      <c r="J541" s="25">
        <f>G541*2.87%</f>
        <v>1176.7</v>
      </c>
      <c r="K541" s="25">
        <f>G541*7.1%</f>
        <v>2911</v>
      </c>
      <c r="L541" s="25">
        <f>G541*1.15%</f>
        <v>471.5</v>
      </c>
      <c r="M541" s="25">
        <f>G541*3.04%</f>
        <v>1246.4000000000001</v>
      </c>
      <c r="N541" s="25">
        <f>G541*7.09%</f>
        <v>2906.9</v>
      </c>
      <c r="O541" s="25">
        <f>J541+K541+L541+M541+N541</f>
        <v>8712.5</v>
      </c>
      <c r="P541" s="25">
        <v>25</v>
      </c>
      <c r="Q541" s="25">
        <f>H541+J541+M541+P541</f>
        <v>3031.89</v>
      </c>
      <c r="R541" s="25">
        <f>K541+L541+N541</f>
        <v>6289.4</v>
      </c>
      <c r="S541" s="84">
        <f>G541-Q541</f>
        <v>37968.11</v>
      </c>
      <c r="U541" s="110"/>
    </row>
    <row r="542" spans="2:21" s="7" customFormat="1" ht="24.95" customHeight="1" x14ac:dyDescent="0.25">
      <c r="B542" s="88">
        <v>495</v>
      </c>
      <c r="C542" s="12" t="s">
        <v>387</v>
      </c>
      <c r="D542" s="15" t="s">
        <v>28</v>
      </c>
      <c r="E542" s="16" t="s">
        <v>18</v>
      </c>
      <c r="F542" s="16" t="s">
        <v>394</v>
      </c>
      <c r="G542" s="19">
        <v>41000</v>
      </c>
      <c r="H542" s="19">
        <v>583.79</v>
      </c>
      <c r="I542" s="19">
        <v>25</v>
      </c>
      <c r="J542" s="19">
        <v>1176.7</v>
      </c>
      <c r="K542" s="25">
        <f>G542*7.1%</f>
        <v>2911</v>
      </c>
      <c r="L542" s="25">
        <f>G542*1.15%</f>
        <v>471.5</v>
      </c>
      <c r="M542" s="19">
        <v>1246.4000000000001</v>
      </c>
      <c r="N542" s="25">
        <f>G542*7.09%</f>
        <v>2906.9</v>
      </c>
      <c r="O542" s="19">
        <f>J542+K542+L542+M542+N542</f>
        <v>8712.5</v>
      </c>
      <c r="P542" s="19">
        <v>15367.46</v>
      </c>
      <c r="Q542" s="19">
        <f>H542+J542+M542+P542</f>
        <v>18374.349999999999</v>
      </c>
      <c r="R542" s="19">
        <f>K542+L542+N542</f>
        <v>6289.4</v>
      </c>
      <c r="S542" s="87">
        <f>G542-Q542</f>
        <v>22625.65</v>
      </c>
      <c r="T542" s="18"/>
      <c r="U542" s="110"/>
    </row>
    <row r="543" spans="2:21" s="7" customFormat="1" ht="24.95" customHeight="1" x14ac:dyDescent="0.25">
      <c r="B543" s="88">
        <v>496</v>
      </c>
      <c r="C543" s="12" t="s">
        <v>68</v>
      </c>
      <c r="D543" s="15" t="s">
        <v>24</v>
      </c>
      <c r="E543" s="16" t="s">
        <v>18</v>
      </c>
      <c r="F543" s="16" t="s">
        <v>393</v>
      </c>
      <c r="G543" s="19">
        <v>41000</v>
      </c>
      <c r="H543" s="19">
        <v>326.47000000000003</v>
      </c>
      <c r="I543" s="19">
        <v>25</v>
      </c>
      <c r="J543" s="19">
        <v>1176.7</v>
      </c>
      <c r="K543" s="25">
        <f>G543*7.1%</f>
        <v>2911</v>
      </c>
      <c r="L543" s="25">
        <f>G543*1.15%</f>
        <v>471.5</v>
      </c>
      <c r="M543" s="19">
        <v>1246.4000000000001</v>
      </c>
      <c r="N543" s="25">
        <f>G543*7.09%</f>
        <v>2906.9</v>
      </c>
      <c r="O543" s="19">
        <f>J543+K543+L543+M543+N543</f>
        <v>8712.5</v>
      </c>
      <c r="P543" s="19">
        <v>8413.4599999999991</v>
      </c>
      <c r="Q543" s="19">
        <f>H543+J543+M543+P543</f>
        <v>11163.03</v>
      </c>
      <c r="R543" s="19">
        <f>K543+L543+N543</f>
        <v>6289.4</v>
      </c>
      <c r="S543" s="87">
        <f>G543-Q543</f>
        <v>29836.97</v>
      </c>
      <c r="T543" s="18"/>
      <c r="U543" s="110"/>
    </row>
    <row r="544" spans="2:21" s="13" customFormat="1" ht="24.95" customHeight="1" x14ac:dyDescent="0.3">
      <c r="B544" s="93" t="s">
        <v>507</v>
      </c>
      <c r="C544" s="21"/>
      <c r="D544" s="21"/>
      <c r="E544" s="21"/>
      <c r="F544" s="21"/>
      <c r="G544" s="22"/>
      <c r="H544" s="22"/>
      <c r="I544" s="22"/>
      <c r="J544" s="22"/>
      <c r="K544" s="22"/>
      <c r="L544" s="22"/>
      <c r="M544" s="22"/>
      <c r="N544" s="22"/>
      <c r="O544" s="30"/>
      <c r="P544" s="30"/>
      <c r="Q544" s="30"/>
      <c r="R544" s="30"/>
      <c r="S544" s="86"/>
      <c r="T544" s="18"/>
      <c r="U544" s="110"/>
    </row>
    <row r="545" spans="2:21" s="18" customFormat="1" ht="24.95" customHeight="1" x14ac:dyDescent="0.25">
      <c r="B545" s="88">
        <v>497</v>
      </c>
      <c r="C545" s="31" t="s">
        <v>220</v>
      </c>
      <c r="D545" s="24" t="s">
        <v>52</v>
      </c>
      <c r="E545" s="23" t="s">
        <v>18</v>
      </c>
      <c r="F545" s="23" t="s">
        <v>393</v>
      </c>
      <c r="G545" s="25">
        <v>125000</v>
      </c>
      <c r="H545" s="25">
        <v>17557.13</v>
      </c>
      <c r="I545" s="25">
        <v>25</v>
      </c>
      <c r="J545" s="25">
        <f>G545*2.87%</f>
        <v>3587.5</v>
      </c>
      <c r="K545" s="25">
        <f>G545*7.1%</f>
        <v>8875</v>
      </c>
      <c r="L545" s="25">
        <v>890.22</v>
      </c>
      <c r="M545" s="25">
        <f>G545*3.04%</f>
        <v>3800</v>
      </c>
      <c r="N545" s="25">
        <f>G545*7.09%</f>
        <v>8862.5</v>
      </c>
      <c r="O545" s="25">
        <f>J545+K545+L545+M545+N545</f>
        <v>26015.22</v>
      </c>
      <c r="P545" s="25">
        <v>1740.46</v>
      </c>
      <c r="Q545" s="25">
        <f>H545+J545+M545+P545</f>
        <v>26685.09</v>
      </c>
      <c r="R545" s="25">
        <f>K545+L545+N545</f>
        <v>18627.72</v>
      </c>
      <c r="S545" s="84">
        <f>G545-Q545</f>
        <v>98314.91</v>
      </c>
      <c r="U545" s="110"/>
    </row>
    <row r="546" spans="2:21" s="13" customFormat="1" ht="24.95" customHeight="1" x14ac:dyDescent="0.3">
      <c r="B546" s="85" t="s">
        <v>703</v>
      </c>
      <c r="C546" s="21"/>
      <c r="D546" s="21"/>
      <c r="E546" s="21"/>
      <c r="F546" s="21"/>
      <c r="G546" s="22"/>
      <c r="H546" s="22"/>
      <c r="I546" s="22"/>
      <c r="J546" s="22"/>
      <c r="K546" s="22"/>
      <c r="L546" s="22"/>
      <c r="M546" s="22"/>
      <c r="N546" s="22"/>
      <c r="O546" s="30"/>
      <c r="P546" s="30"/>
      <c r="Q546" s="30"/>
      <c r="R546" s="30"/>
      <c r="S546" s="86"/>
      <c r="T546" s="18"/>
      <c r="U546" s="110"/>
    </row>
    <row r="547" spans="2:21" s="7" customFormat="1" ht="24.95" customHeight="1" x14ac:dyDescent="0.25">
      <c r="B547" s="83">
        <v>498</v>
      </c>
      <c r="C547" s="12" t="s">
        <v>339</v>
      </c>
      <c r="D547" s="15" t="s">
        <v>28</v>
      </c>
      <c r="E547" s="16" t="s">
        <v>18</v>
      </c>
      <c r="F547" s="16" t="s">
        <v>394</v>
      </c>
      <c r="G547" s="19">
        <v>41000</v>
      </c>
      <c r="H547" s="19">
        <v>583.79</v>
      </c>
      <c r="I547" s="19">
        <v>25</v>
      </c>
      <c r="J547" s="19">
        <v>1176.7</v>
      </c>
      <c r="K547" s="25">
        <f>G547*7.1%</f>
        <v>2911</v>
      </c>
      <c r="L547" s="25">
        <f>G547*1.15%</f>
        <v>471.5</v>
      </c>
      <c r="M547" s="19">
        <v>1246.4000000000001</v>
      </c>
      <c r="N547" s="25">
        <f>G547*7.09%</f>
        <v>2906.9</v>
      </c>
      <c r="O547" s="19">
        <f>J547+K547+L547+M547+N547</f>
        <v>8712.5</v>
      </c>
      <c r="P547" s="19">
        <v>25</v>
      </c>
      <c r="Q547" s="19">
        <f>H547+J547+M547+P547</f>
        <v>3031.89</v>
      </c>
      <c r="R547" s="19">
        <f>K547+L547+N547</f>
        <v>6289.4</v>
      </c>
      <c r="S547" s="87">
        <f>G547-Q547</f>
        <v>37968.11</v>
      </c>
      <c r="T547" s="18"/>
      <c r="U547" s="110"/>
    </row>
    <row r="548" spans="2:21" s="13" customFormat="1" ht="24.95" customHeight="1" x14ac:dyDescent="0.3">
      <c r="B548" s="85" t="s">
        <v>221</v>
      </c>
      <c r="C548" s="21"/>
      <c r="D548" s="21"/>
      <c r="E548" s="21"/>
      <c r="F548" s="21"/>
      <c r="G548" s="22"/>
      <c r="H548" s="22"/>
      <c r="I548" s="22"/>
      <c r="J548" s="22"/>
      <c r="K548" s="22"/>
      <c r="L548" s="22"/>
      <c r="M548" s="22"/>
      <c r="N548" s="22"/>
      <c r="O548" s="30"/>
      <c r="P548" s="30"/>
      <c r="Q548" s="30"/>
      <c r="R548" s="30"/>
      <c r="S548" s="86"/>
      <c r="T548" s="18"/>
      <c r="U548" s="110"/>
    </row>
    <row r="549" spans="2:21" s="7" customFormat="1" ht="24.95" customHeight="1" x14ac:dyDescent="0.25">
      <c r="B549" s="83">
        <v>499</v>
      </c>
      <c r="C549" s="12" t="s">
        <v>222</v>
      </c>
      <c r="D549" s="15" t="s">
        <v>695</v>
      </c>
      <c r="E549" s="16" t="s">
        <v>18</v>
      </c>
      <c r="F549" s="16" t="s">
        <v>394</v>
      </c>
      <c r="G549" s="19">
        <v>131000</v>
      </c>
      <c r="H549" s="19">
        <v>19397.34</v>
      </c>
      <c r="I549" s="19">
        <v>25</v>
      </c>
      <c r="J549" s="19">
        <v>3759.7</v>
      </c>
      <c r="K549" s="19">
        <v>9301</v>
      </c>
      <c r="L549" s="19">
        <v>890.22</v>
      </c>
      <c r="M549" s="19">
        <v>3982.4</v>
      </c>
      <c r="N549" s="19">
        <v>9287.9</v>
      </c>
      <c r="O549" s="19">
        <f t="shared" ref="O549:O556" si="215">J549+K549+L549+M549+N549</f>
        <v>27221.22</v>
      </c>
      <c r="P549" s="19">
        <v>18279.490000000002</v>
      </c>
      <c r="Q549" s="19">
        <f t="shared" ref="Q549:Q556" si="216">H549+J549+M549+P549</f>
        <v>45418.93</v>
      </c>
      <c r="R549" s="19">
        <f t="shared" ref="R549:R556" si="217">K549+L549+N549</f>
        <v>19479.12</v>
      </c>
      <c r="S549" s="87">
        <f t="shared" ref="S549:S556" si="218">G549-Q549</f>
        <v>85581.07</v>
      </c>
      <c r="T549" s="18"/>
      <c r="U549" s="110"/>
    </row>
    <row r="550" spans="2:21" s="41" customFormat="1" ht="24.95" customHeight="1" x14ac:dyDescent="0.25">
      <c r="B550" s="88">
        <v>500</v>
      </c>
      <c r="C550" s="31" t="s">
        <v>493</v>
      </c>
      <c r="D550" s="24" t="s">
        <v>28</v>
      </c>
      <c r="E550" s="23" t="s">
        <v>18</v>
      </c>
      <c r="F550" s="23" t="s">
        <v>394</v>
      </c>
      <c r="G550" s="25">
        <v>41000</v>
      </c>
      <c r="H550" s="25">
        <v>583.79</v>
      </c>
      <c r="I550" s="25">
        <v>25</v>
      </c>
      <c r="J550" s="25">
        <f>G550*2.87%</f>
        <v>1176.7</v>
      </c>
      <c r="K550" s="25">
        <f t="shared" ref="K550:K556" si="219">G550*7.1%</f>
        <v>2911</v>
      </c>
      <c r="L550" s="25">
        <f t="shared" ref="L550:L556" si="220">G550*1.15%</f>
        <v>471.5</v>
      </c>
      <c r="M550" s="25">
        <f>G550*3.04%</f>
        <v>1246.4000000000001</v>
      </c>
      <c r="N550" s="25">
        <f t="shared" ref="N550:N556" si="221">G550*7.09%</f>
        <v>2906.9</v>
      </c>
      <c r="O550" s="25">
        <f t="shared" si="215"/>
        <v>8712.5</v>
      </c>
      <c r="P550" s="25">
        <f>I550</f>
        <v>25</v>
      </c>
      <c r="Q550" s="25">
        <f t="shared" si="216"/>
        <v>3031.89</v>
      </c>
      <c r="R550" s="25">
        <f t="shared" si="217"/>
        <v>6289.4</v>
      </c>
      <c r="S550" s="84">
        <f t="shared" si="218"/>
        <v>37968.11</v>
      </c>
      <c r="T550" s="18"/>
      <c r="U550" s="110"/>
    </row>
    <row r="551" spans="2:21" s="7" customFormat="1" ht="24.95" customHeight="1" x14ac:dyDescent="0.25">
      <c r="B551" s="83">
        <v>501</v>
      </c>
      <c r="C551" s="12" t="s">
        <v>224</v>
      </c>
      <c r="D551" s="15" t="s">
        <v>525</v>
      </c>
      <c r="E551" s="16" t="s">
        <v>18</v>
      </c>
      <c r="F551" s="16" t="s">
        <v>393</v>
      </c>
      <c r="G551" s="19">
        <v>65000</v>
      </c>
      <c r="H551" s="19">
        <v>4427.58</v>
      </c>
      <c r="I551" s="19">
        <v>25</v>
      </c>
      <c r="J551" s="19">
        <v>1865.5</v>
      </c>
      <c r="K551" s="25">
        <f t="shared" si="219"/>
        <v>4615</v>
      </c>
      <c r="L551" s="25">
        <f t="shared" si="220"/>
        <v>747.5</v>
      </c>
      <c r="M551" s="19">
        <v>1976</v>
      </c>
      <c r="N551" s="25">
        <f t="shared" si="221"/>
        <v>4608.5</v>
      </c>
      <c r="O551" s="19">
        <f t="shared" si="215"/>
        <v>13812.5</v>
      </c>
      <c r="P551" s="19">
        <v>32182.75</v>
      </c>
      <c r="Q551" s="19">
        <f t="shared" si="216"/>
        <v>40451.83</v>
      </c>
      <c r="R551" s="19">
        <f t="shared" si="217"/>
        <v>9971</v>
      </c>
      <c r="S551" s="87">
        <f t="shared" si="218"/>
        <v>24548.17</v>
      </c>
      <c r="T551" s="18"/>
      <c r="U551" s="110"/>
    </row>
    <row r="552" spans="2:21" s="7" customFormat="1" ht="24.95" customHeight="1" x14ac:dyDescent="0.25">
      <c r="B552" s="88">
        <v>502</v>
      </c>
      <c r="C552" s="12" t="s">
        <v>225</v>
      </c>
      <c r="D552" s="15" t="s">
        <v>525</v>
      </c>
      <c r="E552" s="16" t="s">
        <v>18</v>
      </c>
      <c r="F552" s="16" t="s">
        <v>394</v>
      </c>
      <c r="G552" s="19">
        <v>65000</v>
      </c>
      <c r="H552" s="19">
        <v>4427.58</v>
      </c>
      <c r="I552" s="19">
        <v>25</v>
      </c>
      <c r="J552" s="19">
        <v>1865.5</v>
      </c>
      <c r="K552" s="25">
        <f t="shared" si="219"/>
        <v>4615</v>
      </c>
      <c r="L552" s="25">
        <f t="shared" si="220"/>
        <v>747.5</v>
      </c>
      <c r="M552" s="19">
        <v>1976</v>
      </c>
      <c r="N552" s="25">
        <f t="shared" si="221"/>
        <v>4608.5</v>
      </c>
      <c r="O552" s="19">
        <f t="shared" si="215"/>
        <v>13812.5</v>
      </c>
      <c r="P552" s="19">
        <f>I552</f>
        <v>25</v>
      </c>
      <c r="Q552" s="19">
        <f t="shared" si="216"/>
        <v>8294.08</v>
      </c>
      <c r="R552" s="19">
        <f t="shared" si="217"/>
        <v>9971</v>
      </c>
      <c r="S552" s="87">
        <f t="shared" si="218"/>
        <v>56705.919999999998</v>
      </c>
      <c r="T552" s="18"/>
      <c r="U552" s="110"/>
    </row>
    <row r="553" spans="2:21" s="7" customFormat="1" ht="24.95" customHeight="1" x14ac:dyDescent="0.25">
      <c r="B553" s="83">
        <v>503</v>
      </c>
      <c r="C553" s="12" t="s">
        <v>226</v>
      </c>
      <c r="D553" s="15" t="s">
        <v>525</v>
      </c>
      <c r="E553" s="16" t="s">
        <v>18</v>
      </c>
      <c r="F553" s="16" t="s">
        <v>394</v>
      </c>
      <c r="G553" s="19">
        <v>65000</v>
      </c>
      <c r="H553" s="19">
        <v>4084.48</v>
      </c>
      <c r="I553" s="19">
        <v>25</v>
      </c>
      <c r="J553" s="19">
        <v>1865.5</v>
      </c>
      <c r="K553" s="25">
        <f t="shared" si="219"/>
        <v>4615</v>
      </c>
      <c r="L553" s="25">
        <f t="shared" si="220"/>
        <v>747.5</v>
      </c>
      <c r="M553" s="19">
        <v>1976</v>
      </c>
      <c r="N553" s="25">
        <f t="shared" si="221"/>
        <v>4608.5</v>
      </c>
      <c r="O553" s="19">
        <f t="shared" si="215"/>
        <v>13812.5</v>
      </c>
      <c r="P553" s="19">
        <v>1740.46</v>
      </c>
      <c r="Q553" s="19">
        <f t="shared" si="216"/>
        <v>9666.44</v>
      </c>
      <c r="R553" s="19">
        <f t="shared" si="217"/>
        <v>9971</v>
      </c>
      <c r="S553" s="87">
        <f t="shared" si="218"/>
        <v>55333.56</v>
      </c>
      <c r="T553" s="18"/>
      <c r="U553" s="110"/>
    </row>
    <row r="554" spans="2:21" s="7" customFormat="1" ht="24.95" customHeight="1" x14ac:dyDescent="0.25">
      <c r="B554" s="88">
        <v>504</v>
      </c>
      <c r="C554" s="12" t="s">
        <v>227</v>
      </c>
      <c r="D554" s="15" t="s">
        <v>525</v>
      </c>
      <c r="E554" s="16" t="s">
        <v>18</v>
      </c>
      <c r="F554" s="16" t="s">
        <v>393</v>
      </c>
      <c r="G554" s="19">
        <v>65000</v>
      </c>
      <c r="H554" s="19">
        <v>4427.58</v>
      </c>
      <c r="I554" s="19">
        <v>25</v>
      </c>
      <c r="J554" s="19">
        <v>1865.5</v>
      </c>
      <c r="K554" s="25">
        <f t="shared" si="219"/>
        <v>4615</v>
      </c>
      <c r="L554" s="25">
        <f t="shared" si="220"/>
        <v>747.5</v>
      </c>
      <c r="M554" s="19">
        <v>1976</v>
      </c>
      <c r="N554" s="25">
        <f t="shared" si="221"/>
        <v>4608.5</v>
      </c>
      <c r="O554" s="19">
        <f t="shared" si="215"/>
        <v>13812.5</v>
      </c>
      <c r="P554" s="19">
        <v>25</v>
      </c>
      <c r="Q554" s="19">
        <f t="shared" si="216"/>
        <v>8294.08</v>
      </c>
      <c r="R554" s="19">
        <f t="shared" si="217"/>
        <v>9971</v>
      </c>
      <c r="S554" s="87">
        <f t="shared" si="218"/>
        <v>56705.919999999998</v>
      </c>
      <c r="T554" s="18"/>
      <c r="U554" s="110"/>
    </row>
    <row r="555" spans="2:21" s="7" customFormat="1" ht="24.95" customHeight="1" x14ac:dyDescent="0.25">
      <c r="B555" s="83">
        <v>505</v>
      </c>
      <c r="C555" s="12" t="s">
        <v>228</v>
      </c>
      <c r="D555" s="15" t="s">
        <v>525</v>
      </c>
      <c r="E555" s="16" t="s">
        <v>18</v>
      </c>
      <c r="F555" s="16" t="s">
        <v>394</v>
      </c>
      <c r="G555" s="19">
        <v>65000</v>
      </c>
      <c r="H555" s="19">
        <v>4427.58</v>
      </c>
      <c r="I555" s="19">
        <v>25</v>
      </c>
      <c r="J555" s="19">
        <v>1865.5</v>
      </c>
      <c r="K555" s="25">
        <f t="shared" si="219"/>
        <v>4615</v>
      </c>
      <c r="L555" s="25">
        <f t="shared" si="220"/>
        <v>747.5</v>
      </c>
      <c r="M555" s="19">
        <v>1976</v>
      </c>
      <c r="N555" s="25">
        <f t="shared" si="221"/>
        <v>4608.5</v>
      </c>
      <c r="O555" s="19">
        <f t="shared" si="215"/>
        <v>13812.5</v>
      </c>
      <c r="P555" s="19">
        <v>25</v>
      </c>
      <c r="Q555" s="19">
        <f t="shared" si="216"/>
        <v>8294.08</v>
      </c>
      <c r="R555" s="19">
        <f t="shared" si="217"/>
        <v>9971</v>
      </c>
      <c r="S555" s="87">
        <f t="shared" si="218"/>
        <v>56705.919999999998</v>
      </c>
      <c r="T555" s="18"/>
      <c r="U555" s="110"/>
    </row>
    <row r="556" spans="2:21" s="7" customFormat="1" ht="24.95" customHeight="1" x14ac:dyDescent="0.25">
      <c r="B556" s="88">
        <v>506</v>
      </c>
      <c r="C556" s="31" t="s">
        <v>230</v>
      </c>
      <c r="D556" s="24" t="s">
        <v>24</v>
      </c>
      <c r="E556" s="23" t="s">
        <v>18</v>
      </c>
      <c r="F556" s="23" t="s">
        <v>394</v>
      </c>
      <c r="G556" s="25">
        <v>35000</v>
      </c>
      <c r="H556" s="25">
        <v>0</v>
      </c>
      <c r="I556" s="25">
        <v>25</v>
      </c>
      <c r="J556" s="25">
        <v>1004.5</v>
      </c>
      <c r="K556" s="25">
        <f t="shared" si="219"/>
        <v>2485</v>
      </c>
      <c r="L556" s="25">
        <f t="shared" si="220"/>
        <v>402.5</v>
      </c>
      <c r="M556" s="25">
        <v>1064</v>
      </c>
      <c r="N556" s="25">
        <f t="shared" si="221"/>
        <v>2481.5</v>
      </c>
      <c r="O556" s="25">
        <f t="shared" si="215"/>
        <v>7437.5</v>
      </c>
      <c r="P556" s="25">
        <v>18240.560000000001</v>
      </c>
      <c r="Q556" s="25">
        <f t="shared" si="216"/>
        <v>20309.060000000001</v>
      </c>
      <c r="R556" s="25">
        <f t="shared" si="217"/>
        <v>5369</v>
      </c>
      <c r="S556" s="84">
        <f t="shared" si="218"/>
        <v>14690.94</v>
      </c>
      <c r="T556" s="18"/>
      <c r="U556" s="110"/>
    </row>
    <row r="557" spans="2:21" s="13" customFormat="1" ht="24.95" customHeight="1" x14ac:dyDescent="0.3">
      <c r="B557" s="93" t="s">
        <v>742</v>
      </c>
      <c r="C557" s="21"/>
      <c r="D557" s="21"/>
      <c r="E557" s="21"/>
      <c r="F557" s="21"/>
      <c r="G557" s="22"/>
      <c r="H557" s="22"/>
      <c r="I557" s="22"/>
      <c r="J557" s="22"/>
      <c r="K557" s="22"/>
      <c r="L557" s="22"/>
      <c r="M557" s="22"/>
      <c r="N557" s="22"/>
      <c r="O557" s="30"/>
      <c r="P557" s="30"/>
      <c r="Q557" s="30"/>
      <c r="R557" s="30"/>
      <c r="S557" s="86"/>
      <c r="T557" s="18"/>
      <c r="U557" s="110"/>
    </row>
    <row r="558" spans="2:21" s="7" customFormat="1" ht="24.95" customHeight="1" x14ac:dyDescent="0.25">
      <c r="B558" s="83">
        <v>507</v>
      </c>
      <c r="C558" s="12" t="s">
        <v>223</v>
      </c>
      <c r="D558" s="15" t="s">
        <v>695</v>
      </c>
      <c r="E558" s="16" t="s">
        <v>18</v>
      </c>
      <c r="F558" s="16" t="s">
        <v>394</v>
      </c>
      <c r="G558" s="19">
        <v>90000</v>
      </c>
      <c r="H558" s="19">
        <v>9753.1200000000008</v>
      </c>
      <c r="I558" s="19">
        <v>25</v>
      </c>
      <c r="J558" s="19">
        <v>2583</v>
      </c>
      <c r="K558" s="19">
        <v>6390</v>
      </c>
      <c r="L558" s="19">
        <v>890.22</v>
      </c>
      <c r="M558" s="19">
        <v>2736</v>
      </c>
      <c r="N558" s="19">
        <v>6381</v>
      </c>
      <c r="O558" s="19">
        <f>J558+K558+L558+M558+N558</f>
        <v>18980.22</v>
      </c>
      <c r="P558" s="19">
        <f>I558</f>
        <v>25</v>
      </c>
      <c r="Q558" s="19">
        <f>H558+J558+M558+P558</f>
        <v>15097.12</v>
      </c>
      <c r="R558" s="19">
        <f>K558+L558+N558</f>
        <v>13661.22</v>
      </c>
      <c r="S558" s="87">
        <f>G558-Q558</f>
        <v>74902.880000000005</v>
      </c>
      <c r="T558" s="18"/>
      <c r="U558" s="110"/>
    </row>
    <row r="559" spans="2:21" s="7" customFormat="1" ht="24.95" customHeight="1" x14ac:dyDescent="0.25">
      <c r="B559" s="95">
        <v>508</v>
      </c>
      <c r="C559" s="12" t="s">
        <v>580</v>
      </c>
      <c r="D559" s="15" t="s">
        <v>439</v>
      </c>
      <c r="E559" s="16" t="s">
        <v>18</v>
      </c>
      <c r="F559" s="16" t="s">
        <v>394</v>
      </c>
      <c r="G559" s="19">
        <v>41000</v>
      </c>
      <c r="H559" s="19">
        <v>583.79</v>
      </c>
      <c r="I559" s="19">
        <v>25</v>
      </c>
      <c r="J559" s="19">
        <f>G559*2.87%</f>
        <v>1176.7</v>
      </c>
      <c r="K559" s="19">
        <f>G559*7.1%</f>
        <v>2911</v>
      </c>
      <c r="L559" s="25">
        <f>G559*1.15%</f>
        <v>471.5</v>
      </c>
      <c r="M559" s="19">
        <f>G559*3.04%</f>
        <v>1246.4000000000001</v>
      </c>
      <c r="N559" s="19">
        <f>G559*7.09%</f>
        <v>2906.9</v>
      </c>
      <c r="O559" s="19">
        <f>J559+K559+L559+M559+N559</f>
        <v>8712.5</v>
      </c>
      <c r="P559" s="19">
        <f>I559</f>
        <v>25</v>
      </c>
      <c r="Q559" s="19">
        <f>H559+J559+M559+P559</f>
        <v>3031.89</v>
      </c>
      <c r="R559" s="19">
        <f>K559+L559+N559</f>
        <v>6289.4</v>
      </c>
      <c r="S559" s="87">
        <f>G559-Q559</f>
        <v>37968.11</v>
      </c>
      <c r="T559" s="18"/>
      <c r="U559" s="110"/>
    </row>
    <row r="560" spans="2:21" s="13" customFormat="1" ht="24.95" customHeight="1" x14ac:dyDescent="0.3">
      <c r="B560" s="85" t="s">
        <v>231</v>
      </c>
      <c r="C560" s="21"/>
      <c r="D560" s="21"/>
      <c r="E560" s="21"/>
      <c r="F560" s="21"/>
      <c r="G560" s="22"/>
      <c r="H560" s="22"/>
      <c r="I560" s="22"/>
      <c r="J560" s="22"/>
      <c r="K560" s="22"/>
      <c r="L560" s="22"/>
      <c r="M560" s="22"/>
      <c r="N560" s="22"/>
      <c r="O560" s="30"/>
      <c r="P560" s="30"/>
      <c r="Q560" s="30"/>
      <c r="R560" s="30"/>
      <c r="S560" s="86"/>
      <c r="T560" s="18"/>
      <c r="U560" s="110"/>
    </row>
    <row r="561" spans="2:21" s="7" customFormat="1" ht="24.95" customHeight="1" x14ac:dyDescent="0.25">
      <c r="B561" s="88">
        <v>509</v>
      </c>
      <c r="C561" s="31" t="s">
        <v>232</v>
      </c>
      <c r="D561" s="24" t="s">
        <v>526</v>
      </c>
      <c r="E561" s="23" t="s">
        <v>18</v>
      </c>
      <c r="F561" s="23" t="s">
        <v>393</v>
      </c>
      <c r="G561" s="25">
        <v>65000</v>
      </c>
      <c r="H561" s="25">
        <v>4427.58</v>
      </c>
      <c r="I561" s="25">
        <v>25</v>
      </c>
      <c r="J561" s="25">
        <v>1865.5</v>
      </c>
      <c r="K561" s="25">
        <f>G561*7.1%</f>
        <v>4615</v>
      </c>
      <c r="L561" s="25">
        <f>G561*1.15%</f>
        <v>747.5</v>
      </c>
      <c r="M561" s="25">
        <v>1976</v>
      </c>
      <c r="N561" s="25">
        <f>G561*7.09%</f>
        <v>4608.5</v>
      </c>
      <c r="O561" s="25">
        <f t="shared" ref="O561:O581" si="222">J561+K561+L561+M561+N561</f>
        <v>13812.5</v>
      </c>
      <c r="P561" s="25">
        <v>31399.19</v>
      </c>
      <c r="Q561" s="25">
        <f t="shared" ref="Q561:Q581" si="223">H561+J561+M561+P561</f>
        <v>39668.269999999997</v>
      </c>
      <c r="R561" s="25">
        <f t="shared" ref="R561:R581" si="224">K561+L561+N561</f>
        <v>9971</v>
      </c>
      <c r="S561" s="84">
        <f t="shared" ref="S561:S581" si="225">G561-Q561</f>
        <v>25331.73</v>
      </c>
      <c r="T561" s="18"/>
      <c r="U561" s="110"/>
    </row>
    <row r="562" spans="2:21" s="18" customFormat="1" ht="24.95" customHeight="1" x14ac:dyDescent="0.25">
      <c r="B562" s="88">
        <v>510</v>
      </c>
      <c r="C562" s="31" t="s">
        <v>233</v>
      </c>
      <c r="D562" s="24" t="s">
        <v>526</v>
      </c>
      <c r="E562" s="23" t="s">
        <v>18</v>
      </c>
      <c r="F562" s="23" t="s">
        <v>393</v>
      </c>
      <c r="G562" s="25">
        <v>65000</v>
      </c>
      <c r="H562" s="25">
        <v>4427.58</v>
      </c>
      <c r="I562" s="25">
        <v>25</v>
      </c>
      <c r="J562" s="25">
        <v>1865.5</v>
      </c>
      <c r="K562" s="25">
        <f>G562*7.1%</f>
        <v>4615</v>
      </c>
      <c r="L562" s="25">
        <f>G562*1.15%</f>
        <v>747.5</v>
      </c>
      <c r="M562" s="25">
        <v>1976</v>
      </c>
      <c r="N562" s="25">
        <f>G562*7.09%</f>
        <v>4608.5</v>
      </c>
      <c r="O562" s="25">
        <f t="shared" si="222"/>
        <v>13812.5</v>
      </c>
      <c r="P562" s="25">
        <v>44642.05</v>
      </c>
      <c r="Q562" s="25">
        <f t="shared" si="223"/>
        <v>52911.13</v>
      </c>
      <c r="R562" s="25">
        <f t="shared" si="224"/>
        <v>9971</v>
      </c>
      <c r="S562" s="84">
        <f t="shared" si="225"/>
        <v>12088.87</v>
      </c>
      <c r="U562" s="110"/>
    </row>
    <row r="563" spans="2:21" s="7" customFormat="1" ht="24.95" customHeight="1" x14ac:dyDescent="0.25">
      <c r="B563" s="88">
        <v>511</v>
      </c>
      <c r="C563" s="31" t="s">
        <v>234</v>
      </c>
      <c r="D563" s="24" t="s">
        <v>526</v>
      </c>
      <c r="E563" s="23" t="s">
        <v>18</v>
      </c>
      <c r="F563" s="23" t="s">
        <v>394</v>
      </c>
      <c r="G563" s="25">
        <v>90000</v>
      </c>
      <c r="H563" s="19">
        <v>9753.1200000000008</v>
      </c>
      <c r="I563" s="19">
        <v>25</v>
      </c>
      <c r="J563" s="19">
        <v>2583</v>
      </c>
      <c r="K563" s="19">
        <v>6390</v>
      </c>
      <c r="L563" s="19">
        <v>890.22</v>
      </c>
      <c r="M563" s="19">
        <v>2736</v>
      </c>
      <c r="N563" s="19">
        <v>6381</v>
      </c>
      <c r="O563" s="19">
        <f t="shared" si="222"/>
        <v>18980.22</v>
      </c>
      <c r="P563" s="19">
        <f>I563</f>
        <v>25</v>
      </c>
      <c r="Q563" s="19">
        <f t="shared" si="223"/>
        <v>15097.12</v>
      </c>
      <c r="R563" s="19">
        <f t="shared" si="224"/>
        <v>13661.22</v>
      </c>
      <c r="S563" s="87">
        <f t="shared" si="225"/>
        <v>74902.880000000005</v>
      </c>
      <c r="T563" s="18"/>
      <c r="U563" s="110"/>
    </row>
    <row r="564" spans="2:21" s="20" customFormat="1" ht="24.95" customHeight="1" x14ac:dyDescent="0.25">
      <c r="B564" s="88">
        <v>512</v>
      </c>
      <c r="C564" s="31" t="s">
        <v>235</v>
      </c>
      <c r="D564" s="24" t="s">
        <v>527</v>
      </c>
      <c r="E564" s="23" t="s">
        <v>18</v>
      </c>
      <c r="F564" s="23" t="s">
        <v>393</v>
      </c>
      <c r="G564" s="25">
        <v>60000</v>
      </c>
      <c r="H564" s="25">
        <v>3143.58</v>
      </c>
      <c r="I564" s="25">
        <v>25</v>
      </c>
      <c r="J564" s="25">
        <v>1722</v>
      </c>
      <c r="K564" s="25">
        <f t="shared" ref="K564:K569" si="226">G564*7.1%</f>
        <v>4260</v>
      </c>
      <c r="L564" s="25">
        <f t="shared" ref="L564:L569" si="227">G564*1.15%</f>
        <v>690</v>
      </c>
      <c r="M564" s="25">
        <v>1824</v>
      </c>
      <c r="N564" s="25">
        <f t="shared" ref="N564:N569" si="228">G564*7.09%</f>
        <v>4254</v>
      </c>
      <c r="O564" s="25">
        <f t="shared" si="222"/>
        <v>12750</v>
      </c>
      <c r="P564" s="25">
        <v>1740.46</v>
      </c>
      <c r="Q564" s="25">
        <f t="shared" si="223"/>
        <v>8430.0400000000009</v>
      </c>
      <c r="R564" s="25">
        <f t="shared" si="224"/>
        <v>9204</v>
      </c>
      <c r="S564" s="84">
        <f t="shared" si="225"/>
        <v>51569.96</v>
      </c>
      <c r="T564" s="18"/>
      <c r="U564" s="110"/>
    </row>
    <row r="565" spans="2:21" s="7" customFormat="1" ht="24.95" customHeight="1" x14ac:dyDescent="0.25">
      <c r="B565" s="88">
        <v>513</v>
      </c>
      <c r="C565" s="31" t="s">
        <v>236</v>
      </c>
      <c r="D565" s="24" t="s">
        <v>527</v>
      </c>
      <c r="E565" s="23" t="s">
        <v>18</v>
      </c>
      <c r="F565" s="23" t="s">
        <v>394</v>
      </c>
      <c r="G565" s="25">
        <v>60000</v>
      </c>
      <c r="H565" s="25">
        <v>3486.68</v>
      </c>
      <c r="I565" s="25">
        <v>25</v>
      </c>
      <c r="J565" s="25">
        <v>1722</v>
      </c>
      <c r="K565" s="25">
        <f t="shared" si="226"/>
        <v>4260</v>
      </c>
      <c r="L565" s="25">
        <f t="shared" si="227"/>
        <v>690</v>
      </c>
      <c r="M565" s="25">
        <v>1824</v>
      </c>
      <c r="N565" s="25">
        <f t="shared" si="228"/>
        <v>4254</v>
      </c>
      <c r="O565" s="25">
        <f t="shared" si="222"/>
        <v>12750</v>
      </c>
      <c r="P565" s="25">
        <v>5491</v>
      </c>
      <c r="Q565" s="25">
        <f t="shared" si="223"/>
        <v>12523.68</v>
      </c>
      <c r="R565" s="25">
        <f t="shared" si="224"/>
        <v>9204</v>
      </c>
      <c r="S565" s="84">
        <f t="shared" si="225"/>
        <v>47476.32</v>
      </c>
      <c r="T565" s="18"/>
      <c r="U565" s="110"/>
    </row>
    <row r="566" spans="2:21" s="7" customFormat="1" ht="24.95" customHeight="1" x14ac:dyDescent="0.25">
      <c r="B566" s="88">
        <v>514</v>
      </c>
      <c r="C566" s="31" t="s">
        <v>237</v>
      </c>
      <c r="D566" s="24" t="s">
        <v>527</v>
      </c>
      <c r="E566" s="23" t="s">
        <v>18</v>
      </c>
      <c r="F566" s="23" t="s">
        <v>394</v>
      </c>
      <c r="G566" s="25">
        <v>60000</v>
      </c>
      <c r="H566" s="25">
        <v>3486.68</v>
      </c>
      <c r="I566" s="25">
        <v>25</v>
      </c>
      <c r="J566" s="25">
        <v>1722</v>
      </c>
      <c r="K566" s="25">
        <f t="shared" si="226"/>
        <v>4260</v>
      </c>
      <c r="L566" s="25">
        <f t="shared" si="227"/>
        <v>690</v>
      </c>
      <c r="M566" s="25">
        <v>1824</v>
      </c>
      <c r="N566" s="25">
        <f t="shared" si="228"/>
        <v>4254</v>
      </c>
      <c r="O566" s="25">
        <f t="shared" si="222"/>
        <v>12750</v>
      </c>
      <c r="P566" s="25">
        <v>2691</v>
      </c>
      <c r="Q566" s="25">
        <f t="shared" si="223"/>
        <v>9723.68</v>
      </c>
      <c r="R566" s="25">
        <f t="shared" si="224"/>
        <v>9204</v>
      </c>
      <c r="S566" s="84">
        <f t="shared" si="225"/>
        <v>50276.32</v>
      </c>
      <c r="T566" s="18"/>
      <c r="U566" s="110"/>
    </row>
    <row r="567" spans="2:21" s="7" customFormat="1" ht="24.95" customHeight="1" x14ac:dyDescent="0.25">
      <c r="B567" s="88">
        <v>515</v>
      </c>
      <c r="C567" s="31" t="s">
        <v>238</v>
      </c>
      <c r="D567" s="24" t="s">
        <v>527</v>
      </c>
      <c r="E567" s="23" t="s">
        <v>18</v>
      </c>
      <c r="F567" s="23" t="s">
        <v>393</v>
      </c>
      <c r="G567" s="25">
        <v>60000</v>
      </c>
      <c r="H567" s="25">
        <v>3486.68</v>
      </c>
      <c r="I567" s="25">
        <v>25</v>
      </c>
      <c r="J567" s="25">
        <v>1722</v>
      </c>
      <c r="K567" s="25">
        <f t="shared" si="226"/>
        <v>4260</v>
      </c>
      <c r="L567" s="25">
        <f t="shared" si="227"/>
        <v>690</v>
      </c>
      <c r="M567" s="25">
        <v>1824</v>
      </c>
      <c r="N567" s="25">
        <f t="shared" si="228"/>
        <v>4254</v>
      </c>
      <c r="O567" s="25">
        <f t="shared" si="222"/>
        <v>12750</v>
      </c>
      <c r="P567" s="25">
        <v>7891</v>
      </c>
      <c r="Q567" s="25">
        <f t="shared" si="223"/>
        <v>14923.68</v>
      </c>
      <c r="R567" s="25">
        <f t="shared" si="224"/>
        <v>9204</v>
      </c>
      <c r="S567" s="84">
        <f t="shared" si="225"/>
        <v>45076.32</v>
      </c>
      <c r="T567" s="18"/>
      <c r="U567" s="110"/>
    </row>
    <row r="568" spans="2:21" s="7" customFormat="1" ht="24.95" customHeight="1" x14ac:dyDescent="0.25">
      <c r="B568" s="88">
        <v>516</v>
      </c>
      <c r="C568" s="31" t="s">
        <v>239</v>
      </c>
      <c r="D568" s="24" t="s">
        <v>527</v>
      </c>
      <c r="E568" s="23" t="s">
        <v>18</v>
      </c>
      <c r="F568" s="23" t="s">
        <v>394</v>
      </c>
      <c r="G568" s="25">
        <v>60000</v>
      </c>
      <c r="H568" s="25">
        <v>2800.49</v>
      </c>
      <c r="I568" s="25">
        <v>25</v>
      </c>
      <c r="J568" s="25">
        <v>1722</v>
      </c>
      <c r="K568" s="25">
        <f t="shared" si="226"/>
        <v>4260</v>
      </c>
      <c r="L568" s="25">
        <f t="shared" si="227"/>
        <v>690</v>
      </c>
      <c r="M568" s="25">
        <v>1824</v>
      </c>
      <c r="N568" s="25">
        <f t="shared" si="228"/>
        <v>4254</v>
      </c>
      <c r="O568" s="25">
        <f t="shared" si="222"/>
        <v>12750</v>
      </c>
      <c r="P568" s="25">
        <v>3455.92</v>
      </c>
      <c r="Q568" s="25">
        <f t="shared" si="223"/>
        <v>9802.41</v>
      </c>
      <c r="R568" s="25">
        <f t="shared" si="224"/>
        <v>9204</v>
      </c>
      <c r="S568" s="84">
        <f t="shared" si="225"/>
        <v>50197.59</v>
      </c>
      <c r="T568" s="18"/>
      <c r="U568" s="110"/>
    </row>
    <row r="569" spans="2:21" s="7" customFormat="1" ht="24.95" customHeight="1" x14ac:dyDescent="0.25">
      <c r="B569" s="88">
        <v>517</v>
      </c>
      <c r="C569" s="31" t="s">
        <v>240</v>
      </c>
      <c r="D569" s="24" t="s">
        <v>527</v>
      </c>
      <c r="E569" s="23" t="s">
        <v>18</v>
      </c>
      <c r="F569" s="23" t="s">
        <v>394</v>
      </c>
      <c r="G569" s="25">
        <v>60000</v>
      </c>
      <c r="H569" s="25">
        <v>3486.68</v>
      </c>
      <c r="I569" s="25">
        <v>25</v>
      </c>
      <c r="J569" s="25">
        <v>1722</v>
      </c>
      <c r="K569" s="25">
        <f t="shared" si="226"/>
        <v>4260</v>
      </c>
      <c r="L569" s="25">
        <f t="shared" si="227"/>
        <v>690</v>
      </c>
      <c r="M569" s="25">
        <v>1824</v>
      </c>
      <c r="N569" s="25">
        <f t="shared" si="228"/>
        <v>4254</v>
      </c>
      <c r="O569" s="25">
        <f t="shared" si="222"/>
        <v>12750</v>
      </c>
      <c r="P569" s="25">
        <v>25</v>
      </c>
      <c r="Q569" s="25">
        <f t="shared" si="223"/>
        <v>7057.68</v>
      </c>
      <c r="R569" s="25">
        <f t="shared" si="224"/>
        <v>9204</v>
      </c>
      <c r="S569" s="84">
        <f t="shared" si="225"/>
        <v>52942.32</v>
      </c>
      <c r="T569" s="18"/>
      <c r="U569" s="110"/>
    </row>
    <row r="570" spans="2:21" s="7" customFormat="1" ht="24.95" customHeight="1" x14ac:dyDescent="0.25">
      <c r="B570" s="88">
        <v>518</v>
      </c>
      <c r="C570" s="31" t="s">
        <v>241</v>
      </c>
      <c r="D570" s="24" t="s">
        <v>527</v>
      </c>
      <c r="E570" s="23" t="s">
        <v>18</v>
      </c>
      <c r="F570" s="23" t="s">
        <v>393</v>
      </c>
      <c r="G570" s="25">
        <v>90000</v>
      </c>
      <c r="H570" s="19">
        <v>9324.25</v>
      </c>
      <c r="I570" s="19">
        <v>25</v>
      </c>
      <c r="J570" s="19">
        <v>2583</v>
      </c>
      <c r="K570" s="19">
        <v>6390</v>
      </c>
      <c r="L570" s="19">
        <v>890.22</v>
      </c>
      <c r="M570" s="19">
        <v>2736</v>
      </c>
      <c r="N570" s="19">
        <v>6381</v>
      </c>
      <c r="O570" s="19">
        <f t="shared" si="222"/>
        <v>18980.22</v>
      </c>
      <c r="P570" s="19">
        <v>1740.46</v>
      </c>
      <c r="Q570" s="19">
        <f t="shared" si="223"/>
        <v>16383.71</v>
      </c>
      <c r="R570" s="19">
        <f t="shared" si="224"/>
        <v>13661.22</v>
      </c>
      <c r="S570" s="87">
        <f t="shared" si="225"/>
        <v>73616.289999999994</v>
      </c>
      <c r="T570" s="18"/>
      <c r="U570" s="110"/>
    </row>
    <row r="571" spans="2:21" s="7" customFormat="1" ht="24.95" customHeight="1" x14ac:dyDescent="0.25">
      <c r="B571" s="88">
        <v>519</v>
      </c>
      <c r="C571" s="31" t="s">
        <v>242</v>
      </c>
      <c r="D571" s="24" t="s">
        <v>527</v>
      </c>
      <c r="E571" s="23" t="s">
        <v>18</v>
      </c>
      <c r="F571" s="23" t="s">
        <v>394</v>
      </c>
      <c r="G571" s="25">
        <v>75000</v>
      </c>
      <c r="H571" s="25">
        <v>6309.38</v>
      </c>
      <c r="I571" s="25">
        <v>25</v>
      </c>
      <c r="J571" s="19">
        <f>G571*2.87%</f>
        <v>2152.5</v>
      </c>
      <c r="K571" s="25">
        <f>G571*7.1%</f>
        <v>5325</v>
      </c>
      <c r="L571" s="25">
        <f>G571*1.15%</f>
        <v>862.5</v>
      </c>
      <c r="M571" s="19">
        <f>G571*3.04%</f>
        <v>2280</v>
      </c>
      <c r="N571" s="25">
        <f>G571*7.09%</f>
        <v>5317.5</v>
      </c>
      <c r="O571" s="25">
        <f t="shared" si="222"/>
        <v>15937.5</v>
      </c>
      <c r="P571" s="25">
        <f>I571</f>
        <v>25</v>
      </c>
      <c r="Q571" s="25">
        <f t="shared" si="223"/>
        <v>10766.88</v>
      </c>
      <c r="R571" s="25">
        <f t="shared" si="224"/>
        <v>11505</v>
      </c>
      <c r="S571" s="84">
        <f t="shared" si="225"/>
        <v>64233.120000000003</v>
      </c>
      <c r="T571" s="18"/>
      <c r="U571" s="110"/>
    </row>
    <row r="572" spans="2:21" s="7" customFormat="1" ht="24.95" customHeight="1" x14ac:dyDescent="0.25">
      <c r="B572" s="88">
        <v>520</v>
      </c>
      <c r="C572" s="31" t="s">
        <v>243</v>
      </c>
      <c r="D572" s="24" t="s">
        <v>527</v>
      </c>
      <c r="E572" s="23" t="s">
        <v>18</v>
      </c>
      <c r="F572" s="23" t="s">
        <v>394</v>
      </c>
      <c r="G572" s="25">
        <v>60000</v>
      </c>
      <c r="H572" s="25">
        <v>3486.68</v>
      </c>
      <c r="I572" s="25">
        <v>25</v>
      </c>
      <c r="J572" s="25">
        <v>1722</v>
      </c>
      <c r="K572" s="25">
        <f>G572*7.1%</f>
        <v>4260</v>
      </c>
      <c r="L572" s="25">
        <f>G572*1.15%</f>
        <v>690</v>
      </c>
      <c r="M572" s="25">
        <v>1824</v>
      </c>
      <c r="N572" s="25">
        <f>G572*7.09%</f>
        <v>4254</v>
      </c>
      <c r="O572" s="25">
        <f t="shared" si="222"/>
        <v>12750</v>
      </c>
      <c r="P572" s="25">
        <v>31278.59</v>
      </c>
      <c r="Q572" s="25">
        <f t="shared" si="223"/>
        <v>38311.269999999997</v>
      </c>
      <c r="R572" s="25">
        <f t="shared" si="224"/>
        <v>9204</v>
      </c>
      <c r="S572" s="84">
        <f t="shared" si="225"/>
        <v>21688.73</v>
      </c>
      <c r="T572" s="18"/>
      <c r="U572" s="110"/>
    </row>
    <row r="573" spans="2:21" s="7" customFormat="1" ht="24.95" customHeight="1" x14ac:dyDescent="0.25">
      <c r="B573" s="88">
        <v>521</v>
      </c>
      <c r="C573" s="31" t="s">
        <v>244</v>
      </c>
      <c r="D573" s="24" t="s">
        <v>527</v>
      </c>
      <c r="E573" s="23" t="s">
        <v>18</v>
      </c>
      <c r="F573" s="23" t="s">
        <v>394</v>
      </c>
      <c r="G573" s="25">
        <v>60000</v>
      </c>
      <c r="H573" s="25">
        <v>3486.68</v>
      </c>
      <c r="I573" s="25">
        <v>25</v>
      </c>
      <c r="J573" s="25">
        <v>1722</v>
      </c>
      <c r="K573" s="25">
        <f>G573*7.1%</f>
        <v>4260</v>
      </c>
      <c r="L573" s="25">
        <f>G573*1.15%</f>
        <v>690</v>
      </c>
      <c r="M573" s="25">
        <v>1824</v>
      </c>
      <c r="N573" s="25">
        <f>G573*7.09%</f>
        <v>4254</v>
      </c>
      <c r="O573" s="25">
        <f t="shared" si="222"/>
        <v>12750</v>
      </c>
      <c r="P573" s="25">
        <v>15874.98</v>
      </c>
      <c r="Q573" s="25">
        <f t="shared" si="223"/>
        <v>22907.66</v>
      </c>
      <c r="R573" s="25">
        <f t="shared" si="224"/>
        <v>9204</v>
      </c>
      <c r="S573" s="84">
        <f t="shared" si="225"/>
        <v>37092.339999999997</v>
      </c>
      <c r="T573" s="18"/>
      <c r="U573" s="110"/>
    </row>
    <row r="574" spans="2:21" s="7" customFormat="1" ht="24.95" customHeight="1" x14ac:dyDescent="0.25">
      <c r="B574" s="88">
        <v>522</v>
      </c>
      <c r="C574" s="31" t="s">
        <v>245</v>
      </c>
      <c r="D574" s="24" t="s">
        <v>527</v>
      </c>
      <c r="E574" s="23" t="s">
        <v>18</v>
      </c>
      <c r="F574" s="23" t="s">
        <v>393</v>
      </c>
      <c r="G574" s="25">
        <v>60000</v>
      </c>
      <c r="H574" s="25">
        <v>3486.68</v>
      </c>
      <c r="I574" s="25">
        <v>25</v>
      </c>
      <c r="J574" s="25">
        <v>1722</v>
      </c>
      <c r="K574" s="25">
        <f>G574*7.1%</f>
        <v>4260</v>
      </c>
      <c r="L574" s="25">
        <f>G574*1.15%</f>
        <v>690</v>
      </c>
      <c r="M574" s="25">
        <v>1824</v>
      </c>
      <c r="N574" s="25">
        <f>G574*7.09%</f>
        <v>4254</v>
      </c>
      <c r="O574" s="25">
        <f t="shared" si="222"/>
        <v>12750</v>
      </c>
      <c r="P574" s="25">
        <f>I574</f>
        <v>25</v>
      </c>
      <c r="Q574" s="25">
        <f t="shared" si="223"/>
        <v>7057.68</v>
      </c>
      <c r="R574" s="25">
        <f t="shared" si="224"/>
        <v>9204</v>
      </c>
      <c r="S574" s="84">
        <f t="shared" si="225"/>
        <v>52942.32</v>
      </c>
      <c r="T574" s="18"/>
      <c r="U574" s="110"/>
    </row>
    <row r="575" spans="2:21" s="7" customFormat="1" ht="24.95" customHeight="1" x14ac:dyDescent="0.25">
      <c r="B575" s="88">
        <v>523</v>
      </c>
      <c r="C575" s="31" t="s">
        <v>246</v>
      </c>
      <c r="D575" s="24" t="s">
        <v>247</v>
      </c>
      <c r="E575" s="23" t="s">
        <v>18</v>
      </c>
      <c r="F575" s="23" t="s">
        <v>394</v>
      </c>
      <c r="G575" s="25">
        <v>65000</v>
      </c>
      <c r="H575" s="25">
        <v>4427.58</v>
      </c>
      <c r="I575" s="25">
        <v>25</v>
      </c>
      <c r="J575" s="25">
        <v>1865.5</v>
      </c>
      <c r="K575" s="25">
        <f>G575*7.1%</f>
        <v>4615</v>
      </c>
      <c r="L575" s="25">
        <f>G575*1.15%</f>
        <v>747.5</v>
      </c>
      <c r="M575" s="25">
        <v>1976</v>
      </c>
      <c r="N575" s="25">
        <f>G575*7.09%</f>
        <v>4608.5</v>
      </c>
      <c r="O575" s="25">
        <f t="shared" si="222"/>
        <v>13812.5</v>
      </c>
      <c r="P575" s="25">
        <v>45295.78</v>
      </c>
      <c r="Q575" s="25">
        <f t="shared" si="223"/>
        <v>53564.86</v>
      </c>
      <c r="R575" s="25">
        <f t="shared" si="224"/>
        <v>9971</v>
      </c>
      <c r="S575" s="84">
        <f t="shared" si="225"/>
        <v>11435.14</v>
      </c>
      <c r="T575" s="18"/>
      <c r="U575" s="110"/>
    </row>
    <row r="576" spans="2:21" s="7" customFormat="1" ht="24.95" customHeight="1" x14ac:dyDescent="0.25">
      <c r="B576" s="88">
        <v>524</v>
      </c>
      <c r="C576" s="31" t="s">
        <v>248</v>
      </c>
      <c r="D576" s="24" t="s">
        <v>527</v>
      </c>
      <c r="E576" s="23" t="s">
        <v>18</v>
      </c>
      <c r="F576" s="23" t="s">
        <v>394</v>
      </c>
      <c r="G576" s="25">
        <v>90000</v>
      </c>
      <c r="H576" s="19">
        <v>9753.1200000000008</v>
      </c>
      <c r="I576" s="19">
        <v>25</v>
      </c>
      <c r="J576" s="19">
        <v>2583</v>
      </c>
      <c r="K576" s="19">
        <v>6390</v>
      </c>
      <c r="L576" s="19">
        <v>890.22</v>
      </c>
      <c r="M576" s="19">
        <v>2736</v>
      </c>
      <c r="N576" s="19">
        <v>6381</v>
      </c>
      <c r="O576" s="19">
        <f t="shared" si="222"/>
        <v>18980.22</v>
      </c>
      <c r="P576" s="19">
        <v>44494.5</v>
      </c>
      <c r="Q576" s="19">
        <f t="shared" si="223"/>
        <v>59566.62</v>
      </c>
      <c r="R576" s="19">
        <f t="shared" si="224"/>
        <v>13661.22</v>
      </c>
      <c r="S576" s="87">
        <f t="shared" si="225"/>
        <v>30433.38</v>
      </c>
      <c r="T576" s="18"/>
      <c r="U576" s="110"/>
    </row>
    <row r="577" spans="2:21" s="7" customFormat="1" ht="24.95" customHeight="1" x14ac:dyDescent="0.25">
      <c r="B577" s="88">
        <v>525</v>
      </c>
      <c r="C577" s="31" t="s">
        <v>249</v>
      </c>
      <c r="D577" s="24" t="s">
        <v>247</v>
      </c>
      <c r="E577" s="23" t="s">
        <v>18</v>
      </c>
      <c r="F577" s="23" t="s">
        <v>394</v>
      </c>
      <c r="G577" s="25">
        <v>65000</v>
      </c>
      <c r="H577" s="25">
        <v>4427.58</v>
      </c>
      <c r="I577" s="25">
        <v>25</v>
      </c>
      <c r="J577" s="25">
        <v>1865.5</v>
      </c>
      <c r="K577" s="25">
        <f>G577*7.1%</f>
        <v>4615</v>
      </c>
      <c r="L577" s="25">
        <f>G577*1.15%</f>
        <v>747.5</v>
      </c>
      <c r="M577" s="25">
        <v>1976</v>
      </c>
      <c r="N577" s="25">
        <f>G577*7.09%</f>
        <v>4608.5</v>
      </c>
      <c r="O577" s="25">
        <f t="shared" si="222"/>
        <v>13812.5</v>
      </c>
      <c r="P577" s="25">
        <v>8091</v>
      </c>
      <c r="Q577" s="25">
        <f t="shared" si="223"/>
        <v>16360.08</v>
      </c>
      <c r="R577" s="25">
        <f t="shared" si="224"/>
        <v>9971</v>
      </c>
      <c r="S577" s="84">
        <f t="shared" si="225"/>
        <v>48639.92</v>
      </c>
      <c r="T577" s="18"/>
      <c r="U577" s="110"/>
    </row>
    <row r="578" spans="2:21" s="7" customFormat="1" ht="24.95" customHeight="1" x14ac:dyDescent="0.25">
      <c r="B578" s="88">
        <v>526</v>
      </c>
      <c r="C578" s="31" t="s">
        <v>250</v>
      </c>
      <c r="D578" s="24" t="s">
        <v>39</v>
      </c>
      <c r="E578" s="23" t="s">
        <v>18</v>
      </c>
      <c r="F578" s="23" t="s">
        <v>394</v>
      </c>
      <c r="G578" s="25">
        <v>48000</v>
      </c>
      <c r="H578" s="25">
        <v>1571.73</v>
      </c>
      <c r="I578" s="25">
        <v>25</v>
      </c>
      <c r="J578" s="25">
        <v>1377.6</v>
      </c>
      <c r="K578" s="25">
        <f>G578*7.1%</f>
        <v>3408</v>
      </c>
      <c r="L578" s="25">
        <f>G578*1.15%</f>
        <v>552</v>
      </c>
      <c r="M578" s="25">
        <v>1459.2</v>
      </c>
      <c r="N578" s="25">
        <f>G578*7.09%</f>
        <v>3403.2</v>
      </c>
      <c r="O578" s="25">
        <f t="shared" si="222"/>
        <v>10200</v>
      </c>
      <c r="P578" s="25">
        <v>2025</v>
      </c>
      <c r="Q578" s="25">
        <f t="shared" si="223"/>
        <v>6433.53</v>
      </c>
      <c r="R578" s="25">
        <f t="shared" si="224"/>
        <v>7363.2</v>
      </c>
      <c r="S578" s="84">
        <f t="shared" si="225"/>
        <v>41566.47</v>
      </c>
      <c r="T578" s="18"/>
      <c r="U578" s="110"/>
    </row>
    <row r="579" spans="2:21" s="7" customFormat="1" ht="24.95" customHeight="1" x14ac:dyDescent="0.25">
      <c r="B579" s="88">
        <v>527</v>
      </c>
      <c r="C579" s="31" t="s">
        <v>377</v>
      </c>
      <c r="D579" s="51" t="s">
        <v>545</v>
      </c>
      <c r="E579" s="23" t="s">
        <v>18</v>
      </c>
      <c r="F579" s="23" t="s">
        <v>393</v>
      </c>
      <c r="G579" s="25">
        <v>41000</v>
      </c>
      <c r="H579" s="25">
        <v>583.79</v>
      </c>
      <c r="I579" s="25">
        <v>25</v>
      </c>
      <c r="J579" s="25">
        <v>1176.7</v>
      </c>
      <c r="K579" s="25">
        <f>G579*7.1%</f>
        <v>2911</v>
      </c>
      <c r="L579" s="25">
        <f>G579*1.15%</f>
        <v>471.5</v>
      </c>
      <c r="M579" s="25">
        <v>1246.4000000000001</v>
      </c>
      <c r="N579" s="25">
        <f>G579*7.09%</f>
        <v>2906.9</v>
      </c>
      <c r="O579" s="25">
        <f t="shared" si="222"/>
        <v>8712.5</v>
      </c>
      <c r="P579" s="25">
        <f>I579</f>
        <v>25</v>
      </c>
      <c r="Q579" s="25">
        <f t="shared" si="223"/>
        <v>3031.89</v>
      </c>
      <c r="R579" s="25">
        <f t="shared" si="224"/>
        <v>6289.4</v>
      </c>
      <c r="S579" s="84">
        <f t="shared" si="225"/>
        <v>37968.11</v>
      </c>
      <c r="T579" s="18"/>
      <c r="U579" s="110"/>
    </row>
    <row r="580" spans="2:21" s="7" customFormat="1" ht="24.95" customHeight="1" x14ac:dyDescent="0.25">
      <c r="B580" s="88">
        <v>528</v>
      </c>
      <c r="C580" s="31" t="s">
        <v>500</v>
      </c>
      <c r="D580" s="24" t="s">
        <v>26</v>
      </c>
      <c r="E580" s="23" t="s">
        <v>18</v>
      </c>
      <c r="F580" s="23" t="s">
        <v>394</v>
      </c>
      <c r="G580" s="25">
        <v>41000</v>
      </c>
      <c r="H580" s="25">
        <v>583.79</v>
      </c>
      <c r="I580" s="25">
        <v>25</v>
      </c>
      <c r="J580" s="25">
        <f>G580*2.87%</f>
        <v>1176.7</v>
      </c>
      <c r="K580" s="25">
        <f>G580*7.1%</f>
        <v>2911</v>
      </c>
      <c r="L580" s="25">
        <f>G580*1.15%</f>
        <v>471.5</v>
      </c>
      <c r="M580" s="25">
        <f>G580*3.04%</f>
        <v>1246.4000000000001</v>
      </c>
      <c r="N580" s="25">
        <f>G580*7.09%</f>
        <v>2906.9</v>
      </c>
      <c r="O580" s="25">
        <f t="shared" si="222"/>
        <v>8712.5</v>
      </c>
      <c r="P580" s="25">
        <v>8574.59</v>
      </c>
      <c r="Q580" s="25">
        <f t="shared" si="223"/>
        <v>11581.48</v>
      </c>
      <c r="R580" s="25">
        <f t="shared" si="224"/>
        <v>6289.4</v>
      </c>
      <c r="S580" s="84">
        <f t="shared" si="225"/>
        <v>29418.52</v>
      </c>
      <c r="T580" s="18"/>
      <c r="U580" s="110"/>
    </row>
    <row r="581" spans="2:21" s="7" customFormat="1" ht="24.95" customHeight="1" x14ac:dyDescent="0.25">
      <c r="B581" s="88">
        <v>529</v>
      </c>
      <c r="C581" s="31" t="s">
        <v>252</v>
      </c>
      <c r="D581" s="51" t="s">
        <v>545</v>
      </c>
      <c r="E581" s="23" t="s">
        <v>18</v>
      </c>
      <c r="F581" s="23" t="s">
        <v>394</v>
      </c>
      <c r="G581" s="25">
        <v>35000</v>
      </c>
      <c r="H581" s="25">
        <v>0</v>
      </c>
      <c r="I581" s="25">
        <v>25</v>
      </c>
      <c r="J581" s="25">
        <v>1004.5</v>
      </c>
      <c r="K581" s="25">
        <f>G581*7.1%</f>
        <v>2485</v>
      </c>
      <c r="L581" s="25">
        <f>G581*1.15%</f>
        <v>402.5</v>
      </c>
      <c r="M581" s="25">
        <v>1064</v>
      </c>
      <c r="N581" s="25">
        <f>G581*7.09%</f>
        <v>2481.5</v>
      </c>
      <c r="O581" s="25">
        <f t="shared" si="222"/>
        <v>7437.5</v>
      </c>
      <c r="P581" s="25">
        <v>26411.71</v>
      </c>
      <c r="Q581" s="25">
        <f t="shared" si="223"/>
        <v>28480.21</v>
      </c>
      <c r="R581" s="25">
        <f t="shared" si="224"/>
        <v>5369</v>
      </c>
      <c r="S581" s="84">
        <f t="shared" si="225"/>
        <v>6519.79</v>
      </c>
      <c r="T581" s="18"/>
      <c r="U581" s="110"/>
    </row>
    <row r="582" spans="2:21" s="66" customFormat="1" ht="24.95" customHeight="1" x14ac:dyDescent="0.3">
      <c r="B582" s="93" t="s">
        <v>704</v>
      </c>
      <c r="C582" s="21"/>
      <c r="D582" s="21"/>
      <c r="E582" s="21"/>
      <c r="F582" s="21"/>
      <c r="G582" s="22"/>
      <c r="H582" s="22"/>
      <c r="I582" s="22"/>
      <c r="J582" s="22"/>
      <c r="K582" s="22"/>
      <c r="L582" s="22"/>
      <c r="M582" s="22"/>
      <c r="N582" s="22"/>
      <c r="O582" s="30"/>
      <c r="P582" s="30"/>
      <c r="Q582" s="30"/>
      <c r="R582" s="30"/>
      <c r="S582" s="86"/>
      <c r="T582" s="18"/>
      <c r="U582" s="110"/>
    </row>
    <row r="583" spans="2:21" s="7" customFormat="1" ht="24.95" customHeight="1" x14ac:dyDescent="0.25">
      <c r="B583" s="88">
        <v>530</v>
      </c>
      <c r="C583" s="12" t="s">
        <v>229</v>
      </c>
      <c r="D583" s="15" t="s">
        <v>525</v>
      </c>
      <c r="E583" s="16" t="s">
        <v>18</v>
      </c>
      <c r="F583" s="16" t="s">
        <v>394</v>
      </c>
      <c r="G583" s="19">
        <v>90000</v>
      </c>
      <c r="H583" s="19">
        <v>9753.1200000000008</v>
      </c>
      <c r="I583" s="19">
        <v>25</v>
      </c>
      <c r="J583" s="19">
        <v>2583</v>
      </c>
      <c r="K583" s="19">
        <v>6390</v>
      </c>
      <c r="L583" s="19">
        <v>890.22</v>
      </c>
      <c r="M583" s="19">
        <v>2736</v>
      </c>
      <c r="N583" s="19">
        <v>6381</v>
      </c>
      <c r="O583" s="19">
        <f>J583+K583+L583+M583+N583</f>
        <v>18980.22</v>
      </c>
      <c r="P583" s="19">
        <f>I583</f>
        <v>25</v>
      </c>
      <c r="Q583" s="19">
        <f t="shared" ref="Q583:Q607" si="229">H583+J583+M583+P583</f>
        <v>15097.12</v>
      </c>
      <c r="R583" s="19">
        <f>K583+L583+N583</f>
        <v>13661.22</v>
      </c>
      <c r="S583" s="87">
        <f t="shared" ref="S583:S607" si="230">G583-Q583</f>
        <v>74902.880000000005</v>
      </c>
      <c r="T583" s="18"/>
      <c r="U583" s="110"/>
    </row>
    <row r="584" spans="2:21" s="7" customFormat="1" ht="24.95" customHeight="1" x14ac:dyDescent="0.25">
      <c r="B584" s="88">
        <v>531</v>
      </c>
      <c r="C584" s="31" t="s">
        <v>254</v>
      </c>
      <c r="D584" s="24" t="s">
        <v>525</v>
      </c>
      <c r="E584" s="23" t="s">
        <v>18</v>
      </c>
      <c r="F584" s="23" t="s">
        <v>393</v>
      </c>
      <c r="G584" s="25">
        <v>65000</v>
      </c>
      <c r="H584" s="25">
        <v>4427.58</v>
      </c>
      <c r="I584" s="25">
        <v>25</v>
      </c>
      <c r="J584" s="25">
        <v>1865.5</v>
      </c>
      <c r="K584" s="25">
        <f t="shared" ref="K584:K607" si="231">G584*7.1%</f>
        <v>4615</v>
      </c>
      <c r="L584" s="25">
        <f t="shared" ref="L584:L607" si="232">G584*1.15%</f>
        <v>747.5</v>
      </c>
      <c r="M584" s="25">
        <v>1976</v>
      </c>
      <c r="N584" s="25">
        <f t="shared" ref="N584:N607" si="233">G584*7.09%</f>
        <v>4608.5</v>
      </c>
      <c r="O584" s="25">
        <f t="shared" ref="O584:O601" si="234">J584+K584+L584+M584+N584</f>
        <v>13812.5</v>
      </c>
      <c r="P584" s="25">
        <v>4141</v>
      </c>
      <c r="Q584" s="25">
        <f t="shared" si="229"/>
        <v>12410.08</v>
      </c>
      <c r="R584" s="25">
        <f t="shared" ref="R584:R606" si="235">K584+L584+N584</f>
        <v>9971</v>
      </c>
      <c r="S584" s="84">
        <f t="shared" si="230"/>
        <v>52589.919999999998</v>
      </c>
      <c r="T584" s="18"/>
      <c r="U584" s="110"/>
    </row>
    <row r="585" spans="2:21" s="18" customFormat="1" ht="24.95" customHeight="1" x14ac:dyDescent="0.25">
      <c r="B585" s="88">
        <v>532</v>
      </c>
      <c r="C585" s="31" t="s">
        <v>255</v>
      </c>
      <c r="D585" s="24" t="s">
        <v>528</v>
      </c>
      <c r="E585" s="23" t="s">
        <v>18</v>
      </c>
      <c r="F585" s="23" t="s">
        <v>394</v>
      </c>
      <c r="G585" s="25">
        <v>60000</v>
      </c>
      <c r="H585" s="25">
        <v>3486.68</v>
      </c>
      <c r="I585" s="25">
        <v>25</v>
      </c>
      <c r="J585" s="25">
        <v>1722</v>
      </c>
      <c r="K585" s="25">
        <f t="shared" si="231"/>
        <v>4260</v>
      </c>
      <c r="L585" s="25">
        <f t="shared" si="232"/>
        <v>690</v>
      </c>
      <c r="M585" s="25">
        <v>1824</v>
      </c>
      <c r="N585" s="25">
        <f t="shared" si="233"/>
        <v>4254</v>
      </c>
      <c r="O585" s="25">
        <f t="shared" si="234"/>
        <v>12750</v>
      </c>
      <c r="P585" s="25">
        <v>32802.15</v>
      </c>
      <c r="Q585" s="25">
        <f t="shared" si="229"/>
        <v>39834.83</v>
      </c>
      <c r="R585" s="25">
        <f t="shared" si="235"/>
        <v>9204</v>
      </c>
      <c r="S585" s="84">
        <f t="shared" si="230"/>
        <v>20165.169999999998</v>
      </c>
      <c r="U585" s="110"/>
    </row>
    <row r="586" spans="2:21" s="17" customFormat="1" ht="24.95" customHeight="1" x14ac:dyDescent="0.25">
      <c r="B586" s="88">
        <v>533</v>
      </c>
      <c r="C586" s="31" t="s">
        <v>407</v>
      </c>
      <c r="D586" s="51" t="s">
        <v>545</v>
      </c>
      <c r="E586" s="23" t="s">
        <v>18</v>
      </c>
      <c r="F586" s="23" t="s">
        <v>393</v>
      </c>
      <c r="G586" s="25">
        <v>41000</v>
      </c>
      <c r="H586" s="25">
        <v>583.79</v>
      </c>
      <c r="I586" s="25">
        <v>25</v>
      </c>
      <c r="J586" s="25">
        <v>1176.7</v>
      </c>
      <c r="K586" s="25">
        <f t="shared" si="231"/>
        <v>2911</v>
      </c>
      <c r="L586" s="25">
        <f t="shared" si="232"/>
        <v>471.5</v>
      </c>
      <c r="M586" s="25">
        <v>1246.4000000000001</v>
      </c>
      <c r="N586" s="25">
        <f t="shared" si="233"/>
        <v>2906.9</v>
      </c>
      <c r="O586" s="25">
        <f t="shared" si="234"/>
        <v>8712.5</v>
      </c>
      <c r="P586" s="25">
        <f>I586</f>
        <v>25</v>
      </c>
      <c r="Q586" s="25">
        <f t="shared" si="229"/>
        <v>3031.89</v>
      </c>
      <c r="R586" s="25">
        <f t="shared" si="235"/>
        <v>6289.4</v>
      </c>
      <c r="S586" s="84">
        <f t="shared" si="230"/>
        <v>37968.11</v>
      </c>
      <c r="T586" s="18"/>
      <c r="U586" s="110"/>
    </row>
    <row r="587" spans="2:21" s="17" customFormat="1" ht="24.95" customHeight="1" x14ac:dyDescent="0.25">
      <c r="B587" s="88">
        <v>534</v>
      </c>
      <c r="C587" s="31" t="s">
        <v>408</v>
      </c>
      <c r="D587" s="51" t="s">
        <v>545</v>
      </c>
      <c r="E587" s="23" t="s">
        <v>18</v>
      </c>
      <c r="F587" s="23" t="s">
        <v>393</v>
      </c>
      <c r="G587" s="25">
        <v>41000</v>
      </c>
      <c r="H587" s="25">
        <v>583.79</v>
      </c>
      <c r="I587" s="25">
        <v>25</v>
      </c>
      <c r="J587" s="25">
        <v>1176.7</v>
      </c>
      <c r="K587" s="25">
        <f t="shared" si="231"/>
        <v>2911</v>
      </c>
      <c r="L587" s="25">
        <f t="shared" si="232"/>
        <v>471.5</v>
      </c>
      <c r="M587" s="25">
        <v>1246.4000000000001</v>
      </c>
      <c r="N587" s="25">
        <f t="shared" si="233"/>
        <v>2906.9</v>
      </c>
      <c r="O587" s="25">
        <f t="shared" si="234"/>
        <v>8712.5</v>
      </c>
      <c r="P587" s="25">
        <v>4091</v>
      </c>
      <c r="Q587" s="25">
        <f t="shared" si="229"/>
        <v>7097.89</v>
      </c>
      <c r="R587" s="25">
        <f t="shared" si="235"/>
        <v>6289.4</v>
      </c>
      <c r="S587" s="84">
        <f t="shared" si="230"/>
        <v>33902.11</v>
      </c>
      <c r="T587" s="18"/>
      <c r="U587" s="110"/>
    </row>
    <row r="588" spans="2:21" s="7" customFormat="1" ht="24.95" customHeight="1" x14ac:dyDescent="0.25">
      <c r="B588" s="88">
        <v>535</v>
      </c>
      <c r="C588" s="31" t="s">
        <v>258</v>
      </c>
      <c r="D588" s="24" t="s">
        <v>529</v>
      </c>
      <c r="E588" s="23" t="s">
        <v>18</v>
      </c>
      <c r="F588" s="23" t="s">
        <v>393</v>
      </c>
      <c r="G588" s="25">
        <v>38000</v>
      </c>
      <c r="H588" s="25">
        <v>160.38</v>
      </c>
      <c r="I588" s="25">
        <v>25</v>
      </c>
      <c r="J588" s="25">
        <v>1090.5999999999999</v>
      </c>
      <c r="K588" s="25">
        <f t="shared" si="231"/>
        <v>2698</v>
      </c>
      <c r="L588" s="25">
        <f t="shared" si="232"/>
        <v>437</v>
      </c>
      <c r="M588" s="25">
        <v>1155.2</v>
      </c>
      <c r="N588" s="25">
        <f t="shared" si="233"/>
        <v>2694.2</v>
      </c>
      <c r="O588" s="25">
        <f t="shared" si="234"/>
        <v>8075</v>
      </c>
      <c r="P588" s="25">
        <v>13451.99</v>
      </c>
      <c r="Q588" s="25">
        <f t="shared" si="229"/>
        <v>15858.17</v>
      </c>
      <c r="R588" s="25">
        <f t="shared" si="235"/>
        <v>5829.2</v>
      </c>
      <c r="S588" s="84">
        <f t="shared" si="230"/>
        <v>22141.83</v>
      </c>
      <c r="T588" s="18"/>
      <c r="U588" s="110"/>
    </row>
    <row r="589" spans="2:21" s="18" customFormat="1" ht="24.95" customHeight="1" x14ac:dyDescent="0.25">
      <c r="B589" s="88">
        <v>536</v>
      </c>
      <c r="C589" s="31" t="s">
        <v>436</v>
      </c>
      <c r="D589" s="24" t="s">
        <v>437</v>
      </c>
      <c r="E589" s="23" t="s">
        <v>18</v>
      </c>
      <c r="F589" s="23" t="s">
        <v>393</v>
      </c>
      <c r="G589" s="25">
        <v>41000</v>
      </c>
      <c r="H589" s="25">
        <v>583.79</v>
      </c>
      <c r="I589" s="25">
        <v>25</v>
      </c>
      <c r="J589" s="25">
        <f>G589*2.87%</f>
        <v>1176.7</v>
      </c>
      <c r="K589" s="25">
        <f t="shared" si="231"/>
        <v>2911</v>
      </c>
      <c r="L589" s="25">
        <f t="shared" si="232"/>
        <v>471.5</v>
      </c>
      <c r="M589" s="25">
        <f>G589*3.04%</f>
        <v>1246.4000000000001</v>
      </c>
      <c r="N589" s="25">
        <f t="shared" si="233"/>
        <v>2906.9</v>
      </c>
      <c r="O589" s="25">
        <f t="shared" si="234"/>
        <v>8712.5</v>
      </c>
      <c r="P589" s="25">
        <f>I589</f>
        <v>25</v>
      </c>
      <c r="Q589" s="25">
        <f t="shared" si="229"/>
        <v>3031.89</v>
      </c>
      <c r="R589" s="25">
        <f t="shared" si="235"/>
        <v>6289.4</v>
      </c>
      <c r="S589" s="84">
        <f t="shared" si="230"/>
        <v>37968.11</v>
      </c>
      <c r="U589" s="110"/>
    </row>
    <row r="590" spans="2:21" s="18" customFormat="1" ht="24.95" customHeight="1" x14ac:dyDescent="0.25">
      <c r="B590" s="88">
        <v>537</v>
      </c>
      <c r="C590" s="31" t="s">
        <v>487</v>
      </c>
      <c r="D590" s="51" t="s">
        <v>545</v>
      </c>
      <c r="E590" s="23" t="s">
        <v>18</v>
      </c>
      <c r="F590" s="23" t="s">
        <v>393</v>
      </c>
      <c r="G590" s="25">
        <v>37000</v>
      </c>
      <c r="H590" s="25">
        <v>19.25</v>
      </c>
      <c r="I590" s="25">
        <v>25</v>
      </c>
      <c r="J590" s="25">
        <f>G590*2.87%</f>
        <v>1061.9000000000001</v>
      </c>
      <c r="K590" s="25">
        <f t="shared" si="231"/>
        <v>2627</v>
      </c>
      <c r="L590" s="25">
        <f t="shared" si="232"/>
        <v>425.5</v>
      </c>
      <c r="M590" s="25">
        <f>G590*3.04%</f>
        <v>1124.8</v>
      </c>
      <c r="N590" s="25">
        <f t="shared" si="233"/>
        <v>2623.3</v>
      </c>
      <c r="O590" s="25">
        <f t="shared" si="234"/>
        <v>7862.5</v>
      </c>
      <c r="P590" s="25">
        <v>25</v>
      </c>
      <c r="Q590" s="25">
        <f t="shared" si="229"/>
        <v>2230.9499999999998</v>
      </c>
      <c r="R590" s="25">
        <f t="shared" si="235"/>
        <v>5675.8</v>
      </c>
      <c r="S590" s="84">
        <f t="shared" si="230"/>
        <v>34769.050000000003</v>
      </c>
      <c r="U590" s="110"/>
    </row>
    <row r="591" spans="2:21" s="18" customFormat="1" ht="24.95" customHeight="1" x14ac:dyDescent="0.25">
      <c r="B591" s="88">
        <v>538</v>
      </c>
      <c r="C591" s="31" t="s">
        <v>498</v>
      </c>
      <c r="D591" s="51" t="s">
        <v>545</v>
      </c>
      <c r="E591" s="23" t="s">
        <v>18</v>
      </c>
      <c r="F591" s="23" t="s">
        <v>394</v>
      </c>
      <c r="G591" s="25">
        <v>41000</v>
      </c>
      <c r="H591" s="25">
        <v>583.79</v>
      </c>
      <c r="I591" s="25">
        <v>25</v>
      </c>
      <c r="J591" s="25">
        <v>1176.7</v>
      </c>
      <c r="K591" s="25">
        <f t="shared" si="231"/>
        <v>2911</v>
      </c>
      <c r="L591" s="25">
        <f t="shared" si="232"/>
        <v>471.5</v>
      </c>
      <c r="M591" s="25">
        <v>1246.4000000000001</v>
      </c>
      <c r="N591" s="25">
        <f t="shared" si="233"/>
        <v>2906.9</v>
      </c>
      <c r="O591" s="25">
        <f t="shared" si="234"/>
        <v>8712.5</v>
      </c>
      <c r="P591" s="25">
        <f>I591</f>
        <v>25</v>
      </c>
      <c r="Q591" s="25">
        <f t="shared" si="229"/>
        <v>3031.89</v>
      </c>
      <c r="R591" s="25">
        <f t="shared" si="235"/>
        <v>6289.4</v>
      </c>
      <c r="S591" s="84">
        <f t="shared" si="230"/>
        <v>37968.11</v>
      </c>
      <c r="U591" s="110"/>
    </row>
    <row r="592" spans="2:21" s="18" customFormat="1" ht="24.95" customHeight="1" x14ac:dyDescent="0.25">
      <c r="B592" s="88">
        <v>539</v>
      </c>
      <c r="C592" s="31" t="s">
        <v>734</v>
      </c>
      <c r="D592" s="51" t="s">
        <v>545</v>
      </c>
      <c r="E592" s="23" t="s">
        <v>18</v>
      </c>
      <c r="F592" s="23" t="s">
        <v>393</v>
      </c>
      <c r="G592" s="25">
        <v>35000</v>
      </c>
      <c r="H592" s="25">
        <v>0</v>
      </c>
      <c r="I592" s="25">
        <v>25</v>
      </c>
      <c r="J592" s="25">
        <v>1004.5</v>
      </c>
      <c r="K592" s="25">
        <f t="shared" si="231"/>
        <v>2485</v>
      </c>
      <c r="L592" s="25">
        <f t="shared" si="232"/>
        <v>402.5</v>
      </c>
      <c r="M592" s="25">
        <v>1064</v>
      </c>
      <c r="N592" s="25">
        <f t="shared" si="233"/>
        <v>2481.5</v>
      </c>
      <c r="O592" s="25">
        <f t="shared" si="234"/>
        <v>7437.5</v>
      </c>
      <c r="P592" s="25">
        <v>25</v>
      </c>
      <c r="Q592" s="25">
        <f t="shared" si="229"/>
        <v>2093.5</v>
      </c>
      <c r="R592" s="25">
        <f t="shared" si="235"/>
        <v>5369</v>
      </c>
      <c r="S592" s="84">
        <f t="shared" si="230"/>
        <v>32906.5</v>
      </c>
      <c r="U592" s="110"/>
    </row>
    <row r="593" spans="2:21" s="18" customFormat="1" ht="24.95" customHeight="1" x14ac:dyDescent="0.25">
      <c r="B593" s="88">
        <v>540</v>
      </c>
      <c r="C593" s="31" t="s">
        <v>499</v>
      </c>
      <c r="D593" s="51" t="s">
        <v>545</v>
      </c>
      <c r="E593" s="23" t="s">
        <v>18</v>
      </c>
      <c r="F593" s="23" t="s">
        <v>393</v>
      </c>
      <c r="G593" s="25">
        <v>35000</v>
      </c>
      <c r="H593" s="25">
        <v>0</v>
      </c>
      <c r="I593" s="25">
        <v>25</v>
      </c>
      <c r="J593" s="25">
        <v>1004.5</v>
      </c>
      <c r="K593" s="25">
        <f t="shared" si="231"/>
        <v>2485</v>
      </c>
      <c r="L593" s="25">
        <f t="shared" si="232"/>
        <v>402.5</v>
      </c>
      <c r="M593" s="25">
        <v>1064</v>
      </c>
      <c r="N593" s="25">
        <f t="shared" si="233"/>
        <v>2481.5</v>
      </c>
      <c r="O593" s="25">
        <f t="shared" si="234"/>
        <v>7437.5</v>
      </c>
      <c r="P593" s="25">
        <v>1740.46</v>
      </c>
      <c r="Q593" s="25">
        <f t="shared" si="229"/>
        <v>3808.96</v>
      </c>
      <c r="R593" s="25">
        <f t="shared" si="235"/>
        <v>5369</v>
      </c>
      <c r="S593" s="84">
        <f t="shared" si="230"/>
        <v>31191.040000000001</v>
      </c>
      <c r="U593" s="110"/>
    </row>
    <row r="594" spans="2:21" s="18" customFormat="1" ht="24.95" customHeight="1" x14ac:dyDescent="0.25">
      <c r="B594" s="88">
        <v>541</v>
      </c>
      <c r="C594" s="33" t="s">
        <v>518</v>
      </c>
      <c r="D594" s="51" t="s">
        <v>545</v>
      </c>
      <c r="E594" s="23" t="s">
        <v>18</v>
      </c>
      <c r="F594" s="23" t="s">
        <v>393</v>
      </c>
      <c r="G594" s="25">
        <v>41000</v>
      </c>
      <c r="H594" s="25">
        <v>583.79</v>
      </c>
      <c r="I594" s="25">
        <v>25</v>
      </c>
      <c r="J594" s="25">
        <v>1176.7</v>
      </c>
      <c r="K594" s="25">
        <f t="shared" si="231"/>
        <v>2911</v>
      </c>
      <c r="L594" s="25">
        <f t="shared" si="232"/>
        <v>471.5</v>
      </c>
      <c r="M594" s="25">
        <v>1246.4000000000001</v>
      </c>
      <c r="N594" s="25">
        <f t="shared" si="233"/>
        <v>2906.9</v>
      </c>
      <c r="O594" s="25">
        <f t="shared" si="234"/>
        <v>8712.5</v>
      </c>
      <c r="P594" s="25">
        <v>12291</v>
      </c>
      <c r="Q594" s="25">
        <f t="shared" si="229"/>
        <v>15297.89</v>
      </c>
      <c r="R594" s="25">
        <f t="shared" si="235"/>
        <v>6289.4</v>
      </c>
      <c r="S594" s="84">
        <f t="shared" si="230"/>
        <v>25702.11</v>
      </c>
      <c r="U594" s="110"/>
    </row>
    <row r="595" spans="2:21" s="18" customFormat="1" ht="24.95" customHeight="1" x14ac:dyDescent="0.25">
      <c r="B595" s="88">
        <v>542</v>
      </c>
      <c r="C595" s="33" t="s">
        <v>536</v>
      </c>
      <c r="D595" s="51" t="s">
        <v>545</v>
      </c>
      <c r="E595" s="23" t="s">
        <v>18</v>
      </c>
      <c r="F595" s="23" t="s">
        <v>393</v>
      </c>
      <c r="G595" s="25">
        <v>41000</v>
      </c>
      <c r="H595" s="25">
        <v>583.79</v>
      </c>
      <c r="I595" s="25">
        <v>25</v>
      </c>
      <c r="J595" s="25">
        <v>1176.7</v>
      </c>
      <c r="K595" s="25">
        <f t="shared" si="231"/>
        <v>2911</v>
      </c>
      <c r="L595" s="25">
        <f t="shared" si="232"/>
        <v>471.5</v>
      </c>
      <c r="M595" s="25">
        <v>1246.4000000000001</v>
      </c>
      <c r="N595" s="25">
        <f t="shared" si="233"/>
        <v>2906.9</v>
      </c>
      <c r="O595" s="25">
        <f t="shared" si="234"/>
        <v>8712.5</v>
      </c>
      <c r="P595" s="25">
        <v>5551</v>
      </c>
      <c r="Q595" s="25">
        <f t="shared" si="229"/>
        <v>8557.89</v>
      </c>
      <c r="R595" s="25">
        <f t="shared" si="235"/>
        <v>6289.4</v>
      </c>
      <c r="S595" s="84">
        <f t="shared" si="230"/>
        <v>32442.11</v>
      </c>
      <c r="U595" s="110"/>
    </row>
    <row r="596" spans="2:21" s="18" customFormat="1" ht="24.95" customHeight="1" x14ac:dyDescent="0.25">
      <c r="B596" s="88">
        <v>543</v>
      </c>
      <c r="C596" s="33" t="s">
        <v>542</v>
      </c>
      <c r="D596" s="51" t="s">
        <v>545</v>
      </c>
      <c r="E596" s="23" t="s">
        <v>18</v>
      </c>
      <c r="F596" s="23" t="s">
        <v>394</v>
      </c>
      <c r="G596" s="25">
        <v>41000</v>
      </c>
      <c r="H596" s="25">
        <v>583.79</v>
      </c>
      <c r="I596" s="25">
        <v>25</v>
      </c>
      <c r="J596" s="25">
        <v>1176.7</v>
      </c>
      <c r="K596" s="25">
        <f t="shared" si="231"/>
        <v>2911</v>
      </c>
      <c r="L596" s="25">
        <f t="shared" si="232"/>
        <v>471.5</v>
      </c>
      <c r="M596" s="25">
        <v>1246.4000000000001</v>
      </c>
      <c r="N596" s="25">
        <f t="shared" si="233"/>
        <v>2906.9</v>
      </c>
      <c r="O596" s="25">
        <f t="shared" si="234"/>
        <v>8712.5</v>
      </c>
      <c r="P596" s="25">
        <f>I596</f>
        <v>25</v>
      </c>
      <c r="Q596" s="25">
        <f t="shared" si="229"/>
        <v>3031.89</v>
      </c>
      <c r="R596" s="25">
        <f t="shared" si="235"/>
        <v>6289.4</v>
      </c>
      <c r="S596" s="84">
        <f t="shared" si="230"/>
        <v>37968.11</v>
      </c>
      <c r="U596" s="110"/>
    </row>
    <row r="597" spans="2:21" s="18" customFormat="1" ht="24.95" customHeight="1" x14ac:dyDescent="0.25">
      <c r="B597" s="88">
        <v>544</v>
      </c>
      <c r="C597" s="33" t="s">
        <v>539</v>
      </c>
      <c r="D597" s="51" t="s">
        <v>545</v>
      </c>
      <c r="E597" s="23" t="s">
        <v>18</v>
      </c>
      <c r="F597" s="23" t="s">
        <v>394</v>
      </c>
      <c r="G597" s="25">
        <v>41000</v>
      </c>
      <c r="H597" s="25">
        <v>583.79</v>
      </c>
      <c r="I597" s="25">
        <v>25</v>
      </c>
      <c r="J597" s="25">
        <v>1176.7</v>
      </c>
      <c r="K597" s="25">
        <f t="shared" si="231"/>
        <v>2911</v>
      </c>
      <c r="L597" s="25">
        <f t="shared" si="232"/>
        <v>471.5</v>
      </c>
      <c r="M597" s="25">
        <v>1246.4000000000001</v>
      </c>
      <c r="N597" s="25">
        <f t="shared" si="233"/>
        <v>2906.9</v>
      </c>
      <c r="O597" s="25">
        <f t="shared" si="234"/>
        <v>8712.5</v>
      </c>
      <c r="P597" s="25">
        <f>I597</f>
        <v>25</v>
      </c>
      <c r="Q597" s="25">
        <f t="shared" si="229"/>
        <v>3031.89</v>
      </c>
      <c r="R597" s="25">
        <f t="shared" si="235"/>
        <v>6289.4</v>
      </c>
      <c r="S597" s="84">
        <f t="shared" si="230"/>
        <v>37968.11</v>
      </c>
      <c r="U597" s="110"/>
    </row>
    <row r="598" spans="2:21" s="7" customFormat="1" ht="24.95" customHeight="1" x14ac:dyDescent="0.25">
      <c r="B598" s="88">
        <v>545</v>
      </c>
      <c r="C598" s="44" t="s">
        <v>577</v>
      </c>
      <c r="D598" s="51" t="s">
        <v>545</v>
      </c>
      <c r="E598" s="16" t="s">
        <v>18</v>
      </c>
      <c r="F598" s="16" t="s">
        <v>394</v>
      </c>
      <c r="G598" s="19">
        <v>41000</v>
      </c>
      <c r="H598" s="19">
        <v>583.79</v>
      </c>
      <c r="I598" s="19">
        <v>25</v>
      </c>
      <c r="J598" s="19">
        <v>1176.7</v>
      </c>
      <c r="K598" s="19">
        <f t="shared" si="231"/>
        <v>2911</v>
      </c>
      <c r="L598" s="25">
        <f t="shared" si="232"/>
        <v>471.5</v>
      </c>
      <c r="M598" s="19">
        <v>1246.4000000000001</v>
      </c>
      <c r="N598" s="19">
        <f t="shared" si="233"/>
        <v>2906.9</v>
      </c>
      <c r="O598" s="19">
        <f t="shared" si="234"/>
        <v>8712.5</v>
      </c>
      <c r="P598" s="19">
        <f>I598</f>
        <v>25</v>
      </c>
      <c r="Q598" s="19">
        <f t="shared" si="229"/>
        <v>3031.89</v>
      </c>
      <c r="R598" s="19">
        <f t="shared" si="235"/>
        <v>6289.4</v>
      </c>
      <c r="S598" s="87">
        <f t="shared" si="230"/>
        <v>37968.11</v>
      </c>
      <c r="T598" s="18"/>
      <c r="U598" s="110"/>
    </row>
    <row r="599" spans="2:21" s="7" customFormat="1" ht="24.95" customHeight="1" x14ac:dyDescent="0.25">
      <c r="B599" s="88">
        <v>546</v>
      </c>
      <c r="C599" s="33" t="s">
        <v>733</v>
      </c>
      <c r="D599" s="34" t="s">
        <v>545</v>
      </c>
      <c r="E599" s="23" t="s">
        <v>18</v>
      </c>
      <c r="F599" s="23" t="s">
        <v>393</v>
      </c>
      <c r="G599" s="25">
        <v>41000</v>
      </c>
      <c r="H599" s="25">
        <v>583.79</v>
      </c>
      <c r="I599" s="25">
        <v>25</v>
      </c>
      <c r="J599" s="25">
        <v>1176.7</v>
      </c>
      <c r="K599" s="25">
        <f t="shared" si="231"/>
        <v>2911</v>
      </c>
      <c r="L599" s="25">
        <f t="shared" si="232"/>
        <v>471.5</v>
      </c>
      <c r="M599" s="25">
        <v>1246.4000000000001</v>
      </c>
      <c r="N599" s="25">
        <f t="shared" si="233"/>
        <v>2906.9</v>
      </c>
      <c r="O599" s="25">
        <f t="shared" si="234"/>
        <v>8712.5</v>
      </c>
      <c r="P599" s="25">
        <f>I599</f>
        <v>25</v>
      </c>
      <c r="Q599" s="25">
        <f t="shared" si="229"/>
        <v>3031.89</v>
      </c>
      <c r="R599" s="25">
        <f t="shared" si="235"/>
        <v>6289.4</v>
      </c>
      <c r="S599" s="84">
        <f t="shared" si="230"/>
        <v>37968.11</v>
      </c>
      <c r="T599" s="18"/>
      <c r="U599" s="110"/>
    </row>
    <row r="600" spans="2:21" s="7" customFormat="1" ht="24.95" customHeight="1" x14ac:dyDescent="0.25">
      <c r="B600" s="88">
        <v>547</v>
      </c>
      <c r="C600" s="12" t="s">
        <v>330</v>
      </c>
      <c r="D600" s="15" t="s">
        <v>26</v>
      </c>
      <c r="E600" s="16" t="s">
        <v>18</v>
      </c>
      <c r="F600" s="16" t="s">
        <v>393</v>
      </c>
      <c r="G600" s="19">
        <v>41000</v>
      </c>
      <c r="H600" s="19">
        <v>583.79</v>
      </c>
      <c r="I600" s="19">
        <v>25</v>
      </c>
      <c r="J600" s="19">
        <v>1176.7</v>
      </c>
      <c r="K600" s="25">
        <f t="shared" si="231"/>
        <v>2911</v>
      </c>
      <c r="L600" s="25">
        <f t="shared" si="232"/>
        <v>471.5</v>
      </c>
      <c r="M600" s="19">
        <v>1246.4000000000001</v>
      </c>
      <c r="N600" s="25">
        <f t="shared" si="233"/>
        <v>2906.9</v>
      </c>
      <c r="O600" s="19">
        <f t="shared" si="234"/>
        <v>8712.5</v>
      </c>
      <c r="P600" s="19">
        <v>25</v>
      </c>
      <c r="Q600" s="19">
        <f t="shared" si="229"/>
        <v>3031.89</v>
      </c>
      <c r="R600" s="19">
        <f t="shared" si="235"/>
        <v>6289.4</v>
      </c>
      <c r="S600" s="87">
        <f t="shared" si="230"/>
        <v>37968.11</v>
      </c>
      <c r="T600" s="18"/>
      <c r="U600" s="110"/>
    </row>
    <row r="601" spans="2:21" s="7" customFormat="1" ht="24.95" customHeight="1" x14ac:dyDescent="0.25">
      <c r="B601" s="88">
        <v>548</v>
      </c>
      <c r="C601" s="31" t="s">
        <v>388</v>
      </c>
      <c r="D601" s="24" t="s">
        <v>118</v>
      </c>
      <c r="E601" s="23" t="s">
        <v>18</v>
      </c>
      <c r="F601" s="23" t="s">
        <v>394</v>
      </c>
      <c r="G601" s="25">
        <v>40000</v>
      </c>
      <c r="H601" s="25">
        <v>442.65</v>
      </c>
      <c r="I601" s="25">
        <v>25</v>
      </c>
      <c r="J601" s="25">
        <v>1148</v>
      </c>
      <c r="K601" s="25">
        <f t="shared" si="231"/>
        <v>2840</v>
      </c>
      <c r="L601" s="25">
        <f t="shared" si="232"/>
        <v>460</v>
      </c>
      <c r="M601" s="25">
        <v>1216</v>
      </c>
      <c r="N601" s="25">
        <f t="shared" si="233"/>
        <v>2836</v>
      </c>
      <c r="O601" s="25">
        <f t="shared" si="234"/>
        <v>8500</v>
      </c>
      <c r="P601" s="25">
        <f>I601</f>
        <v>25</v>
      </c>
      <c r="Q601" s="25">
        <f t="shared" si="229"/>
        <v>2831.65</v>
      </c>
      <c r="R601" s="25">
        <f t="shared" si="235"/>
        <v>6136</v>
      </c>
      <c r="S601" s="84">
        <f t="shared" si="230"/>
        <v>37168.35</v>
      </c>
      <c r="T601" s="18"/>
      <c r="U601" s="110"/>
    </row>
    <row r="602" spans="2:21" s="7" customFormat="1" ht="24.95" customHeight="1" x14ac:dyDescent="0.25">
      <c r="B602" s="88">
        <v>549</v>
      </c>
      <c r="C602" s="61" t="s">
        <v>829</v>
      </c>
      <c r="D602" s="34" t="s">
        <v>545</v>
      </c>
      <c r="E602" s="23" t="s">
        <v>18</v>
      </c>
      <c r="F602" s="23" t="s">
        <v>394</v>
      </c>
      <c r="G602" s="19">
        <v>41000</v>
      </c>
      <c r="H602" s="19">
        <v>583.79</v>
      </c>
      <c r="I602" s="19">
        <v>25</v>
      </c>
      <c r="J602" s="19">
        <v>1176.7</v>
      </c>
      <c r="K602" s="25">
        <f t="shared" si="231"/>
        <v>2911</v>
      </c>
      <c r="L602" s="25">
        <f t="shared" si="232"/>
        <v>471.5</v>
      </c>
      <c r="M602" s="19">
        <v>1246.4000000000001</v>
      </c>
      <c r="N602" s="25">
        <f t="shared" si="233"/>
        <v>2906.9</v>
      </c>
      <c r="O602" s="19">
        <f t="shared" ref="O602" si="236">J602+K602+L602+M602+N602</f>
        <v>8712.5</v>
      </c>
      <c r="P602" s="19">
        <v>25</v>
      </c>
      <c r="Q602" s="19">
        <f t="shared" si="229"/>
        <v>3031.89</v>
      </c>
      <c r="R602" s="19">
        <f t="shared" si="235"/>
        <v>6289.4</v>
      </c>
      <c r="S602" s="87">
        <f t="shared" si="230"/>
        <v>37968.11</v>
      </c>
      <c r="T602" s="18"/>
      <c r="U602" s="110"/>
    </row>
    <row r="603" spans="2:21" s="7" customFormat="1" ht="24.95" customHeight="1" x14ac:dyDescent="0.25">
      <c r="B603" s="88">
        <v>550</v>
      </c>
      <c r="C603" s="61" t="s">
        <v>830</v>
      </c>
      <c r="D603" s="34" t="s">
        <v>545</v>
      </c>
      <c r="E603" s="23" t="s">
        <v>18</v>
      </c>
      <c r="F603" s="16" t="s">
        <v>393</v>
      </c>
      <c r="G603" s="19">
        <v>41000</v>
      </c>
      <c r="H603" s="19">
        <v>583.79</v>
      </c>
      <c r="I603" s="19">
        <v>25</v>
      </c>
      <c r="J603" s="19">
        <v>1176.7</v>
      </c>
      <c r="K603" s="25">
        <f t="shared" si="231"/>
        <v>2911</v>
      </c>
      <c r="L603" s="25">
        <f t="shared" si="232"/>
        <v>471.5</v>
      </c>
      <c r="M603" s="19">
        <v>1246.4000000000001</v>
      </c>
      <c r="N603" s="25">
        <f t="shared" si="233"/>
        <v>2906.9</v>
      </c>
      <c r="O603" s="19">
        <f t="shared" ref="O603" si="237">J603+K603+L603+M603+N603</f>
        <v>8712.5</v>
      </c>
      <c r="P603" s="19">
        <v>25</v>
      </c>
      <c r="Q603" s="19">
        <f t="shared" si="229"/>
        <v>3031.89</v>
      </c>
      <c r="R603" s="19">
        <f t="shared" si="235"/>
        <v>6289.4</v>
      </c>
      <c r="S603" s="87">
        <f t="shared" si="230"/>
        <v>37968.11</v>
      </c>
      <c r="T603" s="18"/>
      <c r="U603" s="110"/>
    </row>
    <row r="604" spans="2:21" s="18" customFormat="1" ht="24.95" customHeight="1" x14ac:dyDescent="0.25">
      <c r="B604" s="88">
        <v>551</v>
      </c>
      <c r="C604" s="31" t="s">
        <v>966</v>
      </c>
      <c r="D604" s="34" t="s">
        <v>545</v>
      </c>
      <c r="E604" s="23" t="s">
        <v>18</v>
      </c>
      <c r="F604" s="23" t="s">
        <v>393</v>
      </c>
      <c r="G604" s="25">
        <v>41000</v>
      </c>
      <c r="H604" s="25">
        <v>583.79</v>
      </c>
      <c r="I604" s="25">
        <v>25</v>
      </c>
      <c r="J604" s="25">
        <v>1176.7</v>
      </c>
      <c r="K604" s="25">
        <f t="shared" si="231"/>
        <v>2911</v>
      </c>
      <c r="L604" s="25">
        <f t="shared" si="232"/>
        <v>471.5</v>
      </c>
      <c r="M604" s="25">
        <v>1246.4000000000001</v>
      </c>
      <c r="N604" s="25">
        <f t="shared" si="233"/>
        <v>2906.9</v>
      </c>
      <c r="O604" s="25">
        <f t="shared" ref="O604:O606" si="238">J604+K604+L604+M604+N604</f>
        <v>8712.5</v>
      </c>
      <c r="P604" s="25">
        <v>25</v>
      </c>
      <c r="Q604" s="25">
        <f t="shared" si="229"/>
        <v>3031.89</v>
      </c>
      <c r="R604" s="25">
        <f t="shared" si="235"/>
        <v>6289.4</v>
      </c>
      <c r="S604" s="84">
        <f t="shared" si="230"/>
        <v>37968.11</v>
      </c>
      <c r="U604" s="110"/>
    </row>
    <row r="605" spans="2:21" s="18" customFormat="1" ht="24.95" customHeight="1" x14ac:dyDescent="0.25">
      <c r="B605" s="88">
        <v>552</v>
      </c>
      <c r="C605" s="31" t="s">
        <v>875</v>
      </c>
      <c r="D605" s="34" t="s">
        <v>137</v>
      </c>
      <c r="E605" s="23" t="s">
        <v>18</v>
      </c>
      <c r="F605" s="23" t="s">
        <v>393</v>
      </c>
      <c r="G605" s="25">
        <v>34000</v>
      </c>
      <c r="H605" s="55">
        <v>0</v>
      </c>
      <c r="I605" s="55">
        <v>25</v>
      </c>
      <c r="J605" s="55">
        <f>G605*2.87%</f>
        <v>975.8</v>
      </c>
      <c r="K605" s="55">
        <f t="shared" si="231"/>
        <v>2414</v>
      </c>
      <c r="L605" s="55">
        <f t="shared" si="232"/>
        <v>391</v>
      </c>
      <c r="M605" s="55">
        <f>G605*3.04%</f>
        <v>1033.5999999999999</v>
      </c>
      <c r="N605" s="55">
        <f t="shared" si="233"/>
        <v>2410.6</v>
      </c>
      <c r="O605" s="55">
        <f t="shared" si="238"/>
        <v>7225</v>
      </c>
      <c r="P605" s="55">
        <v>25</v>
      </c>
      <c r="Q605" s="55">
        <f t="shared" si="229"/>
        <v>2034.4</v>
      </c>
      <c r="R605" s="55">
        <f t="shared" si="235"/>
        <v>5215.6000000000004</v>
      </c>
      <c r="S605" s="89">
        <f t="shared" si="230"/>
        <v>31965.599999999999</v>
      </c>
      <c r="U605" s="110"/>
    </row>
    <row r="606" spans="2:21" s="18" customFormat="1" ht="24.95" customHeight="1" x14ac:dyDescent="0.25">
      <c r="B606" s="88">
        <v>553</v>
      </c>
      <c r="C606" s="31" t="s">
        <v>1001</v>
      </c>
      <c r="D606" s="34" t="s">
        <v>545</v>
      </c>
      <c r="E606" s="23" t="s">
        <v>18</v>
      </c>
      <c r="F606" s="23" t="s">
        <v>394</v>
      </c>
      <c r="G606" s="25">
        <v>41000</v>
      </c>
      <c r="H606" s="25">
        <v>583.79</v>
      </c>
      <c r="I606" s="25">
        <v>25</v>
      </c>
      <c r="J606" s="25">
        <f>G606*2.87%</f>
        <v>1176.7</v>
      </c>
      <c r="K606" s="25">
        <f t="shared" si="231"/>
        <v>2911</v>
      </c>
      <c r="L606" s="25">
        <f t="shared" si="232"/>
        <v>471.5</v>
      </c>
      <c r="M606" s="25">
        <f>G606*3.04%</f>
        <v>1246.4000000000001</v>
      </c>
      <c r="N606" s="25">
        <f t="shared" si="233"/>
        <v>2906.9</v>
      </c>
      <c r="O606" s="25">
        <f t="shared" si="238"/>
        <v>8712.5</v>
      </c>
      <c r="P606" s="25">
        <v>25</v>
      </c>
      <c r="Q606" s="25">
        <f t="shared" si="229"/>
        <v>3031.89</v>
      </c>
      <c r="R606" s="25">
        <f t="shared" si="235"/>
        <v>6289.4</v>
      </c>
      <c r="S606" s="25">
        <f t="shared" si="230"/>
        <v>37968.11</v>
      </c>
      <c r="U606" s="110"/>
    </row>
    <row r="607" spans="2:21" s="137" customFormat="1" ht="24.95" customHeight="1" x14ac:dyDescent="0.25">
      <c r="B607" s="139">
        <v>554</v>
      </c>
      <c r="C607" s="134" t="s">
        <v>1003</v>
      </c>
      <c r="D607" s="144" t="s">
        <v>545</v>
      </c>
      <c r="E607" s="133" t="s">
        <v>18</v>
      </c>
      <c r="F607" s="133" t="s">
        <v>393</v>
      </c>
      <c r="G607" s="136">
        <v>35533.33</v>
      </c>
      <c r="H607" s="136">
        <v>0</v>
      </c>
      <c r="I607" s="136">
        <v>25</v>
      </c>
      <c r="J607" s="136">
        <f>G607*2.87%</f>
        <v>1019.81</v>
      </c>
      <c r="K607" s="136">
        <f t="shared" si="231"/>
        <v>2522.87</v>
      </c>
      <c r="L607" s="136">
        <f t="shared" si="232"/>
        <v>408.63</v>
      </c>
      <c r="M607" s="136">
        <f>G607*3.04%</f>
        <v>1080.21</v>
      </c>
      <c r="N607" s="136">
        <f t="shared" si="233"/>
        <v>2519.31</v>
      </c>
      <c r="O607" s="136">
        <f t="shared" ref="O607" si="239">J607+K607+L607+M607+N607</f>
        <v>7550.83</v>
      </c>
      <c r="P607" s="136">
        <v>25</v>
      </c>
      <c r="Q607" s="136">
        <f t="shared" si="229"/>
        <v>2125.02</v>
      </c>
      <c r="R607" s="136">
        <f t="shared" ref="R607" si="240">K607+L607+N607</f>
        <v>5450.81</v>
      </c>
      <c r="S607" s="136">
        <f t="shared" si="230"/>
        <v>33408.31</v>
      </c>
      <c r="U607" s="138"/>
    </row>
    <row r="608" spans="2:21" s="7" customFormat="1" ht="24.95" customHeight="1" x14ac:dyDescent="0.3">
      <c r="B608" s="85" t="s">
        <v>530</v>
      </c>
      <c r="C608" s="21"/>
      <c r="D608" s="21"/>
      <c r="E608" s="21"/>
      <c r="F608" s="21"/>
      <c r="G608" s="22"/>
      <c r="H608" s="22"/>
      <c r="I608" s="22"/>
      <c r="J608" s="22"/>
      <c r="K608" s="22"/>
      <c r="L608" s="22"/>
      <c r="M608" s="22"/>
      <c r="N608" s="22"/>
      <c r="O608" s="30"/>
      <c r="P608" s="30"/>
      <c r="Q608" s="30"/>
      <c r="R608" s="30"/>
      <c r="S608" s="86"/>
      <c r="T608" s="18"/>
      <c r="U608" s="110"/>
    </row>
    <row r="609" spans="1:21" s="18" customFormat="1" ht="24.95" customHeight="1" x14ac:dyDescent="0.25">
      <c r="B609" s="92">
        <v>555</v>
      </c>
      <c r="C609" s="31" t="s">
        <v>519</v>
      </c>
      <c r="D609" s="34" t="s">
        <v>545</v>
      </c>
      <c r="E609" s="23" t="s">
        <v>18</v>
      </c>
      <c r="F609" s="23" t="s">
        <v>393</v>
      </c>
      <c r="G609" s="25">
        <v>41000</v>
      </c>
      <c r="H609" s="25">
        <v>583.79</v>
      </c>
      <c r="I609" s="25">
        <v>25</v>
      </c>
      <c r="J609" s="25">
        <f>G609*2.87%</f>
        <v>1176.7</v>
      </c>
      <c r="K609" s="25">
        <f>G609*7.1%</f>
        <v>2911</v>
      </c>
      <c r="L609" s="25">
        <f>G609*1.15%</f>
        <v>471.5</v>
      </c>
      <c r="M609" s="25">
        <f>G609*3.04%</f>
        <v>1246.4000000000001</v>
      </c>
      <c r="N609" s="25">
        <f>G609*7.09%</f>
        <v>2906.9</v>
      </c>
      <c r="O609" s="25">
        <f>J609+K609+L609+M609+N609</f>
        <v>8712.5</v>
      </c>
      <c r="P609" s="25">
        <v>7091</v>
      </c>
      <c r="Q609" s="25">
        <f>H609+J609+M609+P609</f>
        <v>10097.89</v>
      </c>
      <c r="R609" s="25">
        <f>K609+L609+N609</f>
        <v>6289.4</v>
      </c>
      <c r="S609" s="84">
        <f>G609-Q609</f>
        <v>30902.11</v>
      </c>
      <c r="U609" s="110"/>
    </row>
    <row r="610" spans="1:21" s="66" customFormat="1" ht="24.95" customHeight="1" x14ac:dyDescent="0.3">
      <c r="B610" s="85" t="s">
        <v>531</v>
      </c>
      <c r="C610" s="21"/>
      <c r="D610" s="21"/>
      <c r="E610" s="21"/>
      <c r="F610" s="21"/>
      <c r="G610" s="22"/>
      <c r="H610" s="22"/>
      <c r="I610" s="22"/>
      <c r="J610" s="22"/>
      <c r="K610" s="22"/>
      <c r="L610" s="22"/>
      <c r="M610" s="22"/>
      <c r="N610" s="22"/>
      <c r="O610" s="30"/>
      <c r="P610" s="30"/>
      <c r="Q610" s="30"/>
      <c r="R610" s="30"/>
      <c r="S610" s="86"/>
      <c r="T610" s="18"/>
      <c r="U610" s="110"/>
    </row>
    <row r="611" spans="1:21" ht="24.95" customHeight="1" x14ac:dyDescent="0.25">
      <c r="B611" s="88">
        <v>556</v>
      </c>
      <c r="C611" s="31" t="s">
        <v>397</v>
      </c>
      <c r="D611" s="34" t="s">
        <v>873</v>
      </c>
      <c r="E611" s="23" t="s">
        <v>18</v>
      </c>
      <c r="F611" s="23" t="s">
        <v>394</v>
      </c>
      <c r="G611" s="25">
        <v>60000</v>
      </c>
      <c r="H611" s="25">
        <v>3486.68</v>
      </c>
      <c r="I611" s="25">
        <v>25</v>
      </c>
      <c r="J611" s="25">
        <f t="shared" ref="J611:J620" si="241">G611*2.87%</f>
        <v>1722</v>
      </c>
      <c r="K611" s="25">
        <f t="shared" ref="K611:K620" si="242">G611*7.1%</f>
        <v>4260</v>
      </c>
      <c r="L611" s="25">
        <f t="shared" ref="L611:L620" si="243">G611*1.15%</f>
        <v>690</v>
      </c>
      <c r="M611" s="25">
        <f t="shared" ref="M611:M620" si="244">G611*3.04%</f>
        <v>1824</v>
      </c>
      <c r="N611" s="25">
        <f t="shared" ref="N611:N620" si="245">G611*7.09%</f>
        <v>4254</v>
      </c>
      <c r="O611" s="25">
        <f t="shared" ref="O611:O619" si="246">J611+K611+L611+M611+N611</f>
        <v>12750</v>
      </c>
      <c r="P611" s="25">
        <v>25</v>
      </c>
      <c r="Q611" s="25">
        <f t="shared" ref="Q611:Q620" si="247">H611+J611+M611+P611</f>
        <v>7057.68</v>
      </c>
      <c r="R611" s="25">
        <f t="shared" ref="R611:R620" si="248">K611+L611+N611</f>
        <v>9204</v>
      </c>
      <c r="S611" s="84">
        <f t="shared" ref="S611:S620" si="249">G611-Q611</f>
        <v>52942.32</v>
      </c>
      <c r="T611" s="18"/>
      <c r="U611" s="110"/>
    </row>
    <row r="612" spans="1:21" s="7" customFormat="1" ht="24.95" customHeight="1" x14ac:dyDescent="0.25">
      <c r="B612" s="88">
        <v>557</v>
      </c>
      <c r="C612" s="31" t="s">
        <v>332</v>
      </c>
      <c r="D612" s="34" t="s">
        <v>873</v>
      </c>
      <c r="E612" s="23" t="s">
        <v>18</v>
      </c>
      <c r="F612" s="23" t="s">
        <v>394</v>
      </c>
      <c r="G612" s="25">
        <v>72500</v>
      </c>
      <c r="H612" s="25">
        <v>5838.93</v>
      </c>
      <c r="I612" s="25">
        <v>25</v>
      </c>
      <c r="J612" s="25">
        <f t="shared" si="241"/>
        <v>2080.75</v>
      </c>
      <c r="K612" s="25">
        <f t="shared" si="242"/>
        <v>5147.5</v>
      </c>
      <c r="L612" s="25">
        <f t="shared" si="243"/>
        <v>833.75</v>
      </c>
      <c r="M612" s="25">
        <f t="shared" si="244"/>
        <v>2204</v>
      </c>
      <c r="N612" s="25">
        <f t="shared" si="245"/>
        <v>5140.25</v>
      </c>
      <c r="O612" s="25">
        <f t="shared" si="246"/>
        <v>15406.25</v>
      </c>
      <c r="P612" s="25">
        <v>13853.85</v>
      </c>
      <c r="Q612" s="25">
        <f t="shared" si="247"/>
        <v>23977.53</v>
      </c>
      <c r="R612" s="25">
        <f t="shared" si="248"/>
        <v>11121.5</v>
      </c>
      <c r="S612" s="84">
        <f t="shared" si="249"/>
        <v>48522.47</v>
      </c>
      <c r="T612" s="18"/>
      <c r="U612" s="110"/>
    </row>
    <row r="613" spans="1:21" s="7" customFormat="1" ht="24.95" customHeight="1" x14ac:dyDescent="0.25">
      <c r="B613" s="88">
        <v>558</v>
      </c>
      <c r="C613" s="31" t="s">
        <v>333</v>
      </c>
      <c r="D613" s="34" t="s">
        <v>873</v>
      </c>
      <c r="E613" s="23" t="s">
        <v>18</v>
      </c>
      <c r="F613" s="23" t="s">
        <v>394</v>
      </c>
      <c r="G613" s="25">
        <v>72500</v>
      </c>
      <c r="H613" s="25">
        <v>5838.93</v>
      </c>
      <c r="I613" s="25">
        <v>25</v>
      </c>
      <c r="J613" s="25">
        <f t="shared" si="241"/>
        <v>2080.75</v>
      </c>
      <c r="K613" s="25">
        <f t="shared" si="242"/>
        <v>5147.5</v>
      </c>
      <c r="L613" s="25">
        <f t="shared" si="243"/>
        <v>833.75</v>
      </c>
      <c r="M613" s="25">
        <f t="shared" si="244"/>
        <v>2204</v>
      </c>
      <c r="N613" s="25">
        <f t="shared" si="245"/>
        <v>5140.25</v>
      </c>
      <c r="O613" s="25">
        <f t="shared" si="246"/>
        <v>15406.25</v>
      </c>
      <c r="P613" s="25">
        <v>10091</v>
      </c>
      <c r="Q613" s="25">
        <f t="shared" si="247"/>
        <v>20214.68</v>
      </c>
      <c r="R613" s="25">
        <f t="shared" si="248"/>
        <v>11121.5</v>
      </c>
      <c r="S613" s="84">
        <f t="shared" si="249"/>
        <v>52285.32</v>
      </c>
      <c r="T613" s="18"/>
      <c r="U613" s="110"/>
    </row>
    <row r="614" spans="1:21" s="7" customFormat="1" ht="24.95" customHeight="1" x14ac:dyDescent="0.25">
      <c r="B614" s="88">
        <v>559</v>
      </c>
      <c r="C614" s="31" t="s">
        <v>334</v>
      </c>
      <c r="D614" s="34" t="s">
        <v>873</v>
      </c>
      <c r="E614" s="23" t="s">
        <v>18</v>
      </c>
      <c r="F614" s="23" t="s">
        <v>394</v>
      </c>
      <c r="G614" s="25">
        <v>72500</v>
      </c>
      <c r="H614" s="25">
        <v>5838.93</v>
      </c>
      <c r="I614" s="25">
        <v>25</v>
      </c>
      <c r="J614" s="25">
        <f t="shared" si="241"/>
        <v>2080.75</v>
      </c>
      <c r="K614" s="25">
        <f t="shared" si="242"/>
        <v>5147.5</v>
      </c>
      <c r="L614" s="25">
        <f t="shared" si="243"/>
        <v>833.75</v>
      </c>
      <c r="M614" s="25">
        <f t="shared" si="244"/>
        <v>2204</v>
      </c>
      <c r="N614" s="25">
        <f t="shared" si="245"/>
        <v>5140.25</v>
      </c>
      <c r="O614" s="25">
        <f t="shared" si="246"/>
        <v>15406.25</v>
      </c>
      <c r="P614" s="25">
        <v>25</v>
      </c>
      <c r="Q614" s="25">
        <f t="shared" si="247"/>
        <v>10148.68</v>
      </c>
      <c r="R614" s="25">
        <f t="shared" si="248"/>
        <v>11121.5</v>
      </c>
      <c r="S614" s="84">
        <f t="shared" si="249"/>
        <v>62351.32</v>
      </c>
      <c r="T614" s="18"/>
      <c r="U614" s="110"/>
    </row>
    <row r="615" spans="1:21" s="7" customFormat="1" ht="24.95" customHeight="1" x14ac:dyDescent="0.25">
      <c r="B615" s="88">
        <v>560</v>
      </c>
      <c r="C615" s="31" t="s">
        <v>352</v>
      </c>
      <c r="D615" s="34" t="s">
        <v>873</v>
      </c>
      <c r="E615" s="23" t="s">
        <v>18</v>
      </c>
      <c r="F615" s="23" t="s">
        <v>394</v>
      </c>
      <c r="G615" s="25">
        <v>50000</v>
      </c>
      <c r="H615" s="25">
        <v>1854</v>
      </c>
      <c r="I615" s="25">
        <v>25</v>
      </c>
      <c r="J615" s="25">
        <f t="shared" si="241"/>
        <v>1435</v>
      </c>
      <c r="K615" s="25">
        <f t="shared" si="242"/>
        <v>3550</v>
      </c>
      <c r="L615" s="25">
        <f t="shared" si="243"/>
        <v>575</v>
      </c>
      <c r="M615" s="25">
        <f t="shared" si="244"/>
        <v>1520</v>
      </c>
      <c r="N615" s="25">
        <f t="shared" si="245"/>
        <v>3545</v>
      </c>
      <c r="O615" s="25">
        <f t="shared" si="246"/>
        <v>10625</v>
      </c>
      <c r="P615" s="25">
        <f>I615</f>
        <v>25</v>
      </c>
      <c r="Q615" s="25">
        <f t="shared" si="247"/>
        <v>4834</v>
      </c>
      <c r="R615" s="25">
        <f t="shared" si="248"/>
        <v>7670</v>
      </c>
      <c r="S615" s="84">
        <f t="shared" si="249"/>
        <v>45166</v>
      </c>
      <c r="T615" s="18"/>
      <c r="U615" s="110"/>
    </row>
    <row r="616" spans="1:21" customFormat="1" ht="24.95" customHeight="1" x14ac:dyDescent="0.25">
      <c r="B616" s="88">
        <v>561</v>
      </c>
      <c r="C616" s="31" t="s">
        <v>463</v>
      </c>
      <c r="D616" s="24" t="s">
        <v>26</v>
      </c>
      <c r="E616" s="23" t="s">
        <v>18</v>
      </c>
      <c r="F616" s="23" t="s">
        <v>393</v>
      </c>
      <c r="G616" s="25">
        <v>41000</v>
      </c>
      <c r="H616" s="25">
        <v>583.79</v>
      </c>
      <c r="I616" s="25">
        <v>25</v>
      </c>
      <c r="J616" s="25">
        <f t="shared" si="241"/>
        <v>1176.7</v>
      </c>
      <c r="K616" s="25">
        <f t="shared" si="242"/>
        <v>2911</v>
      </c>
      <c r="L616" s="25">
        <f t="shared" si="243"/>
        <v>471.5</v>
      </c>
      <c r="M616" s="25">
        <f t="shared" si="244"/>
        <v>1246.4000000000001</v>
      </c>
      <c r="N616" s="25">
        <f t="shared" si="245"/>
        <v>2906.9</v>
      </c>
      <c r="O616" s="25">
        <f t="shared" si="246"/>
        <v>8712.5</v>
      </c>
      <c r="P616" s="25">
        <f>I616</f>
        <v>25</v>
      </c>
      <c r="Q616" s="25">
        <f t="shared" si="247"/>
        <v>3031.89</v>
      </c>
      <c r="R616" s="25">
        <f t="shared" si="248"/>
        <v>6289.4</v>
      </c>
      <c r="S616" s="84">
        <f t="shared" si="249"/>
        <v>37968.11</v>
      </c>
      <c r="T616" s="18"/>
      <c r="U616" s="110"/>
    </row>
    <row r="617" spans="1:21" customFormat="1" ht="24.95" customHeight="1" x14ac:dyDescent="0.25">
      <c r="B617" s="88">
        <v>562</v>
      </c>
      <c r="C617" s="31" t="s">
        <v>732</v>
      </c>
      <c r="D617" s="24" t="s">
        <v>265</v>
      </c>
      <c r="E617" s="23" t="s">
        <v>18</v>
      </c>
      <c r="F617" s="23" t="s">
        <v>394</v>
      </c>
      <c r="G617" s="25">
        <v>72500</v>
      </c>
      <c r="H617" s="25">
        <v>5838.93</v>
      </c>
      <c r="I617" s="25">
        <v>25</v>
      </c>
      <c r="J617" s="25">
        <f t="shared" si="241"/>
        <v>2080.75</v>
      </c>
      <c r="K617" s="25">
        <f t="shared" si="242"/>
        <v>5147.5</v>
      </c>
      <c r="L617" s="25">
        <f t="shared" si="243"/>
        <v>833.75</v>
      </c>
      <c r="M617" s="25">
        <f t="shared" si="244"/>
        <v>2204</v>
      </c>
      <c r="N617" s="25">
        <f t="shared" si="245"/>
        <v>5140.25</v>
      </c>
      <c r="O617" s="25">
        <f t="shared" si="246"/>
        <v>15406.25</v>
      </c>
      <c r="P617" s="25">
        <v>10091</v>
      </c>
      <c r="Q617" s="25">
        <f t="shared" si="247"/>
        <v>20214.68</v>
      </c>
      <c r="R617" s="25">
        <f t="shared" si="248"/>
        <v>11121.5</v>
      </c>
      <c r="S617" s="84">
        <f t="shared" si="249"/>
        <v>52285.32</v>
      </c>
      <c r="T617" s="18"/>
      <c r="U617" s="110"/>
    </row>
    <row r="618" spans="1:21" s="18" customFormat="1" ht="24.95" customHeight="1" x14ac:dyDescent="0.25">
      <c r="A618" s="7"/>
      <c r="B618" s="88">
        <v>563</v>
      </c>
      <c r="C618" s="31" t="s">
        <v>373</v>
      </c>
      <c r="D618" s="24" t="s">
        <v>179</v>
      </c>
      <c r="E618" s="23" t="s">
        <v>18</v>
      </c>
      <c r="F618" s="23" t="s">
        <v>394</v>
      </c>
      <c r="G618" s="25">
        <v>41000</v>
      </c>
      <c r="H618" s="25">
        <v>583.79</v>
      </c>
      <c r="I618" s="25">
        <v>25</v>
      </c>
      <c r="J618" s="25">
        <f t="shared" si="241"/>
        <v>1176.7</v>
      </c>
      <c r="K618" s="25">
        <f t="shared" si="242"/>
        <v>2911</v>
      </c>
      <c r="L618" s="25">
        <f t="shared" si="243"/>
        <v>471.5</v>
      </c>
      <c r="M618" s="25">
        <f t="shared" si="244"/>
        <v>1246.4000000000001</v>
      </c>
      <c r="N618" s="25">
        <f t="shared" si="245"/>
        <v>2906.9</v>
      </c>
      <c r="O618" s="25">
        <f t="shared" si="246"/>
        <v>8712.5</v>
      </c>
      <c r="P618" s="25">
        <v>12726.04</v>
      </c>
      <c r="Q618" s="25">
        <f t="shared" si="247"/>
        <v>15732.93</v>
      </c>
      <c r="R618" s="25">
        <f t="shared" si="248"/>
        <v>6289.4</v>
      </c>
      <c r="S618" s="84">
        <f t="shared" si="249"/>
        <v>25267.07</v>
      </c>
      <c r="U618" s="110"/>
    </row>
    <row r="619" spans="1:21" s="18" customFormat="1" ht="24.95" customHeight="1" x14ac:dyDescent="0.25">
      <c r="A619" s="7"/>
      <c r="B619" s="88">
        <v>564</v>
      </c>
      <c r="C619" s="31" t="s">
        <v>865</v>
      </c>
      <c r="D619" s="24" t="s">
        <v>495</v>
      </c>
      <c r="E619" s="23" t="s">
        <v>18</v>
      </c>
      <c r="F619" s="23" t="s">
        <v>394</v>
      </c>
      <c r="G619" s="25">
        <v>41000</v>
      </c>
      <c r="H619" s="25">
        <v>583.79</v>
      </c>
      <c r="I619" s="25">
        <v>25</v>
      </c>
      <c r="J619" s="25">
        <f t="shared" si="241"/>
        <v>1176.7</v>
      </c>
      <c r="K619" s="25">
        <f t="shared" si="242"/>
        <v>2911</v>
      </c>
      <c r="L619" s="25">
        <f t="shared" si="243"/>
        <v>471.5</v>
      </c>
      <c r="M619" s="25">
        <f t="shared" si="244"/>
        <v>1246.4000000000001</v>
      </c>
      <c r="N619" s="25">
        <f t="shared" si="245"/>
        <v>2906.9</v>
      </c>
      <c r="O619" s="25">
        <f t="shared" si="246"/>
        <v>8712.5</v>
      </c>
      <c r="P619" s="25">
        <v>25</v>
      </c>
      <c r="Q619" s="25">
        <f t="shared" si="247"/>
        <v>3031.89</v>
      </c>
      <c r="R619" s="25">
        <f t="shared" si="248"/>
        <v>6289.4</v>
      </c>
      <c r="S619" s="84">
        <f t="shared" si="249"/>
        <v>37968.11</v>
      </c>
      <c r="U619" s="110"/>
    </row>
    <row r="620" spans="1:21" s="18" customFormat="1" ht="24.95" customHeight="1" x14ac:dyDescent="0.25">
      <c r="A620" s="7"/>
      <c r="B620" s="88">
        <v>565</v>
      </c>
      <c r="C620" s="31" t="s">
        <v>395</v>
      </c>
      <c r="D620" s="24" t="s">
        <v>26</v>
      </c>
      <c r="E620" s="23" t="s">
        <v>18</v>
      </c>
      <c r="F620" s="23" t="s">
        <v>393</v>
      </c>
      <c r="G620" s="25">
        <v>41000</v>
      </c>
      <c r="H620" s="25">
        <v>583.79</v>
      </c>
      <c r="I620" s="25">
        <v>25</v>
      </c>
      <c r="J620" s="25">
        <f t="shared" si="241"/>
        <v>1176.7</v>
      </c>
      <c r="K620" s="25">
        <f t="shared" si="242"/>
        <v>2911</v>
      </c>
      <c r="L620" s="25">
        <f t="shared" si="243"/>
        <v>471.5</v>
      </c>
      <c r="M620" s="25">
        <f t="shared" si="244"/>
        <v>1246.4000000000001</v>
      </c>
      <c r="N620" s="25">
        <f t="shared" si="245"/>
        <v>2906.9</v>
      </c>
      <c r="O620" s="25">
        <f>J620+K620+L620+M620+N620</f>
        <v>8712.5</v>
      </c>
      <c r="P620" s="25">
        <v>15091</v>
      </c>
      <c r="Q620" s="25">
        <f t="shared" si="247"/>
        <v>18097.89</v>
      </c>
      <c r="R620" s="25">
        <f t="shared" si="248"/>
        <v>6289.4</v>
      </c>
      <c r="S620" s="84">
        <f t="shared" si="249"/>
        <v>22902.11</v>
      </c>
      <c r="U620" s="110"/>
    </row>
    <row r="621" spans="1:21" s="13" customFormat="1" ht="24.95" customHeight="1" x14ac:dyDescent="0.3">
      <c r="B621" s="85" t="s">
        <v>263</v>
      </c>
      <c r="C621" s="21"/>
      <c r="D621" s="21"/>
      <c r="E621" s="21"/>
      <c r="F621" s="21"/>
      <c r="G621" s="22"/>
      <c r="H621" s="22"/>
      <c r="I621" s="22"/>
      <c r="J621" s="22"/>
      <c r="K621" s="22"/>
      <c r="L621" s="22"/>
      <c r="M621" s="22"/>
      <c r="N621" s="22"/>
      <c r="O621" s="30"/>
      <c r="P621" s="30"/>
      <c r="Q621" s="30"/>
      <c r="R621" s="30"/>
      <c r="S621" s="86"/>
      <c r="T621" s="18"/>
      <c r="U621" s="110"/>
    </row>
    <row r="622" spans="1:21" s="7" customFormat="1" ht="24.95" customHeight="1" x14ac:dyDescent="0.25">
      <c r="B622" s="88">
        <v>566</v>
      </c>
      <c r="C622" s="31" t="s">
        <v>336</v>
      </c>
      <c r="D622" s="24" t="s">
        <v>337</v>
      </c>
      <c r="E622" s="23" t="s">
        <v>18</v>
      </c>
      <c r="F622" s="23" t="s">
        <v>394</v>
      </c>
      <c r="G622" s="25">
        <v>60000</v>
      </c>
      <c r="H622" s="25">
        <v>3486.68</v>
      </c>
      <c r="I622" s="25">
        <v>25</v>
      </c>
      <c r="J622" s="25">
        <f t="shared" ref="J622:J634" si="250">G622*2.87%</f>
        <v>1722</v>
      </c>
      <c r="K622" s="25">
        <f t="shared" ref="K622:K634" si="251">G622*7.1%</f>
        <v>4260</v>
      </c>
      <c r="L622" s="25">
        <f t="shared" ref="L622:L634" si="252">G622*1.15%</f>
        <v>690</v>
      </c>
      <c r="M622" s="25">
        <f t="shared" ref="M622:M634" si="253">G622*3.04%</f>
        <v>1824</v>
      </c>
      <c r="N622" s="25">
        <f t="shared" ref="N622:N634" si="254">G622*7.09%</f>
        <v>4254</v>
      </c>
      <c r="O622" s="25">
        <f t="shared" ref="O622:O632" si="255">J622+K622+L622+M622+N622</f>
        <v>12750</v>
      </c>
      <c r="P622" s="25">
        <f>I622</f>
        <v>25</v>
      </c>
      <c r="Q622" s="25">
        <f t="shared" ref="Q622:Q634" si="256">H622+J622+M622+P622</f>
        <v>7057.68</v>
      </c>
      <c r="R622" s="25">
        <f t="shared" ref="R622:R634" si="257">K622+L622+N622</f>
        <v>9204</v>
      </c>
      <c r="S622" s="84">
        <f t="shared" ref="S622:S634" si="258">G622-Q622</f>
        <v>52942.32</v>
      </c>
      <c r="T622" s="18"/>
      <c r="U622" s="110"/>
    </row>
    <row r="623" spans="1:21" s="7" customFormat="1" ht="24.95" customHeight="1" x14ac:dyDescent="0.25">
      <c r="B623" s="88">
        <v>567</v>
      </c>
      <c r="C623" s="31" t="s">
        <v>264</v>
      </c>
      <c r="D623" s="24" t="s">
        <v>265</v>
      </c>
      <c r="E623" s="23" t="s">
        <v>18</v>
      </c>
      <c r="F623" s="23" t="s">
        <v>393</v>
      </c>
      <c r="G623" s="25">
        <v>72500</v>
      </c>
      <c r="H623" s="25">
        <v>5838.93</v>
      </c>
      <c r="I623" s="25">
        <v>25</v>
      </c>
      <c r="J623" s="25">
        <f t="shared" si="250"/>
        <v>2080.75</v>
      </c>
      <c r="K623" s="25">
        <f t="shared" si="251"/>
        <v>5147.5</v>
      </c>
      <c r="L623" s="25">
        <f t="shared" si="252"/>
        <v>833.75</v>
      </c>
      <c r="M623" s="25">
        <f t="shared" si="253"/>
        <v>2204</v>
      </c>
      <c r="N623" s="25">
        <f t="shared" si="254"/>
        <v>5140.25</v>
      </c>
      <c r="O623" s="25">
        <f t="shared" si="255"/>
        <v>15406.25</v>
      </c>
      <c r="P623" s="25">
        <f>I623</f>
        <v>25</v>
      </c>
      <c r="Q623" s="25">
        <f t="shared" si="256"/>
        <v>10148.68</v>
      </c>
      <c r="R623" s="25">
        <f t="shared" si="257"/>
        <v>11121.5</v>
      </c>
      <c r="S623" s="84">
        <f t="shared" si="258"/>
        <v>62351.32</v>
      </c>
      <c r="T623" s="18"/>
      <c r="U623" s="110"/>
    </row>
    <row r="624" spans="1:21" s="80" customFormat="1" ht="24.95" customHeight="1" x14ac:dyDescent="0.25">
      <c r="B624" s="88">
        <v>568</v>
      </c>
      <c r="C624" s="31" t="s">
        <v>266</v>
      </c>
      <c r="D624" s="24" t="s">
        <v>953</v>
      </c>
      <c r="E624" s="23" t="s">
        <v>18</v>
      </c>
      <c r="F624" s="23" t="s">
        <v>394</v>
      </c>
      <c r="G624" s="25">
        <v>48000</v>
      </c>
      <c r="H624" s="25">
        <v>1571.73</v>
      </c>
      <c r="I624" s="25">
        <v>25</v>
      </c>
      <c r="J624" s="25">
        <f t="shared" si="250"/>
        <v>1377.6</v>
      </c>
      <c r="K624" s="25">
        <f t="shared" si="251"/>
        <v>3408</v>
      </c>
      <c r="L624" s="25">
        <f t="shared" si="252"/>
        <v>552</v>
      </c>
      <c r="M624" s="25">
        <f t="shared" si="253"/>
        <v>1459.2</v>
      </c>
      <c r="N624" s="25">
        <f t="shared" si="254"/>
        <v>3403.2</v>
      </c>
      <c r="O624" s="25">
        <f t="shared" si="255"/>
        <v>10200</v>
      </c>
      <c r="P624" s="25">
        <v>6471</v>
      </c>
      <c r="Q624" s="25">
        <f t="shared" si="256"/>
        <v>10879.53</v>
      </c>
      <c r="R624" s="25">
        <f t="shared" si="257"/>
        <v>7363.2</v>
      </c>
      <c r="S624" s="84">
        <f t="shared" si="258"/>
        <v>37120.47</v>
      </c>
      <c r="T624" s="18"/>
      <c r="U624" s="110"/>
    </row>
    <row r="625" spans="2:21" s="7" customFormat="1" ht="24.95" customHeight="1" x14ac:dyDescent="0.25">
      <c r="B625" s="88">
        <v>569</v>
      </c>
      <c r="C625" s="31" t="s">
        <v>268</v>
      </c>
      <c r="D625" s="24" t="s">
        <v>753</v>
      </c>
      <c r="E625" s="23" t="s">
        <v>18</v>
      </c>
      <c r="F625" s="23" t="s">
        <v>394</v>
      </c>
      <c r="G625" s="25">
        <v>48000</v>
      </c>
      <c r="H625" s="25">
        <v>1571.73</v>
      </c>
      <c r="I625" s="25">
        <v>25</v>
      </c>
      <c r="J625" s="25">
        <f t="shared" si="250"/>
        <v>1377.6</v>
      </c>
      <c r="K625" s="25">
        <f t="shared" si="251"/>
        <v>3408</v>
      </c>
      <c r="L625" s="25">
        <f t="shared" si="252"/>
        <v>552</v>
      </c>
      <c r="M625" s="25">
        <f t="shared" si="253"/>
        <v>1459.2</v>
      </c>
      <c r="N625" s="25">
        <f t="shared" si="254"/>
        <v>3403.2</v>
      </c>
      <c r="O625" s="25">
        <f t="shared" si="255"/>
        <v>10200</v>
      </c>
      <c r="P625" s="25">
        <v>28822.94</v>
      </c>
      <c r="Q625" s="25">
        <f t="shared" si="256"/>
        <v>33231.47</v>
      </c>
      <c r="R625" s="25">
        <f t="shared" si="257"/>
        <v>7363.2</v>
      </c>
      <c r="S625" s="84">
        <f t="shared" si="258"/>
        <v>14768.53</v>
      </c>
      <c r="T625" s="18"/>
      <c r="U625" s="110"/>
    </row>
    <row r="626" spans="2:21" s="7" customFormat="1" ht="24.95" customHeight="1" x14ac:dyDescent="0.25">
      <c r="B626" s="88">
        <v>570</v>
      </c>
      <c r="C626" s="31" t="s">
        <v>269</v>
      </c>
      <c r="D626" s="24" t="s">
        <v>265</v>
      </c>
      <c r="E626" s="23" t="s">
        <v>18</v>
      </c>
      <c r="F626" s="23" t="s">
        <v>394</v>
      </c>
      <c r="G626" s="25">
        <v>72500</v>
      </c>
      <c r="H626" s="25">
        <v>5495.83</v>
      </c>
      <c r="I626" s="25">
        <v>25</v>
      </c>
      <c r="J626" s="25">
        <f t="shared" si="250"/>
        <v>2080.75</v>
      </c>
      <c r="K626" s="25">
        <f t="shared" si="251"/>
        <v>5147.5</v>
      </c>
      <c r="L626" s="25">
        <f t="shared" si="252"/>
        <v>833.75</v>
      </c>
      <c r="M626" s="25">
        <f t="shared" si="253"/>
        <v>2204</v>
      </c>
      <c r="N626" s="25">
        <f t="shared" si="254"/>
        <v>5140.25</v>
      </c>
      <c r="O626" s="25">
        <f t="shared" si="255"/>
        <v>15406.25</v>
      </c>
      <c r="P626" s="25">
        <v>33155.370000000003</v>
      </c>
      <c r="Q626" s="25">
        <f t="shared" si="256"/>
        <v>42935.95</v>
      </c>
      <c r="R626" s="25">
        <f t="shared" si="257"/>
        <v>11121.5</v>
      </c>
      <c r="S626" s="84">
        <f t="shared" si="258"/>
        <v>29564.05</v>
      </c>
      <c r="T626" s="18"/>
      <c r="U626" s="110"/>
    </row>
    <row r="627" spans="2:21" s="7" customFormat="1" ht="24.95" customHeight="1" x14ac:dyDescent="0.25">
      <c r="B627" s="88">
        <v>571</v>
      </c>
      <c r="C627" s="31" t="s">
        <v>731</v>
      </c>
      <c r="D627" s="24" t="s">
        <v>26</v>
      </c>
      <c r="E627" s="23" t="s">
        <v>18</v>
      </c>
      <c r="F627" s="23" t="s">
        <v>394</v>
      </c>
      <c r="G627" s="25">
        <v>41000</v>
      </c>
      <c r="H627" s="25">
        <v>583.79</v>
      </c>
      <c r="I627" s="25">
        <v>25</v>
      </c>
      <c r="J627" s="25">
        <f t="shared" si="250"/>
        <v>1176.7</v>
      </c>
      <c r="K627" s="25">
        <f t="shared" si="251"/>
        <v>2911</v>
      </c>
      <c r="L627" s="25">
        <f t="shared" si="252"/>
        <v>471.5</v>
      </c>
      <c r="M627" s="25">
        <f t="shared" si="253"/>
        <v>1246.4000000000001</v>
      </c>
      <c r="N627" s="25">
        <f t="shared" si="254"/>
        <v>2906.9</v>
      </c>
      <c r="O627" s="25">
        <f t="shared" si="255"/>
        <v>8712.5</v>
      </c>
      <c r="P627" s="25">
        <v>8962</v>
      </c>
      <c r="Q627" s="25">
        <f t="shared" si="256"/>
        <v>11968.89</v>
      </c>
      <c r="R627" s="25">
        <f t="shared" si="257"/>
        <v>6289.4</v>
      </c>
      <c r="S627" s="84">
        <f t="shared" si="258"/>
        <v>29031.11</v>
      </c>
      <c r="T627" s="18"/>
      <c r="U627" s="110"/>
    </row>
    <row r="628" spans="2:21" s="7" customFormat="1" ht="24.95" customHeight="1" x14ac:dyDescent="0.25">
      <c r="B628" s="88">
        <v>572</v>
      </c>
      <c r="C628" s="31" t="s">
        <v>270</v>
      </c>
      <c r="D628" s="24" t="s">
        <v>28</v>
      </c>
      <c r="E628" s="23" t="s">
        <v>18</v>
      </c>
      <c r="F628" s="23" t="s">
        <v>394</v>
      </c>
      <c r="G628" s="25">
        <v>41000</v>
      </c>
      <c r="H628" s="25">
        <v>583.79</v>
      </c>
      <c r="I628" s="25">
        <v>25</v>
      </c>
      <c r="J628" s="25">
        <f t="shared" si="250"/>
        <v>1176.7</v>
      </c>
      <c r="K628" s="25">
        <f t="shared" si="251"/>
        <v>2911</v>
      </c>
      <c r="L628" s="25">
        <f t="shared" si="252"/>
        <v>471.5</v>
      </c>
      <c r="M628" s="25">
        <f t="shared" si="253"/>
        <v>1246.4000000000001</v>
      </c>
      <c r="N628" s="25">
        <f t="shared" si="254"/>
        <v>2906.9</v>
      </c>
      <c r="O628" s="25">
        <f t="shared" si="255"/>
        <v>8712.5</v>
      </c>
      <c r="P628" s="25">
        <v>10061.469999999999</v>
      </c>
      <c r="Q628" s="25">
        <f t="shared" si="256"/>
        <v>13068.36</v>
      </c>
      <c r="R628" s="25">
        <f t="shared" si="257"/>
        <v>6289.4</v>
      </c>
      <c r="S628" s="84">
        <f t="shared" si="258"/>
        <v>27931.64</v>
      </c>
      <c r="T628" s="18"/>
      <c r="U628" s="110"/>
    </row>
    <row r="629" spans="2:21" s="18" customFormat="1" ht="24.95" customHeight="1" x14ac:dyDescent="0.25">
      <c r="B629" s="88">
        <v>573</v>
      </c>
      <c r="C629" s="33" t="s">
        <v>271</v>
      </c>
      <c r="D629" s="34" t="s">
        <v>272</v>
      </c>
      <c r="E629" s="37" t="s">
        <v>18</v>
      </c>
      <c r="F629" s="37" t="s">
        <v>393</v>
      </c>
      <c r="G629" s="35">
        <v>41000</v>
      </c>
      <c r="H629" s="35">
        <v>583.79</v>
      </c>
      <c r="I629" s="35">
        <v>25</v>
      </c>
      <c r="J629" s="25">
        <f t="shared" si="250"/>
        <v>1176.7</v>
      </c>
      <c r="K629" s="35">
        <f t="shared" si="251"/>
        <v>2911</v>
      </c>
      <c r="L629" s="35">
        <f t="shared" si="252"/>
        <v>471.5</v>
      </c>
      <c r="M629" s="25">
        <f t="shared" si="253"/>
        <v>1246.4000000000001</v>
      </c>
      <c r="N629" s="35">
        <f t="shared" si="254"/>
        <v>2906.9</v>
      </c>
      <c r="O629" s="35">
        <f t="shared" si="255"/>
        <v>8712.5</v>
      </c>
      <c r="P629" s="35">
        <v>27091.69</v>
      </c>
      <c r="Q629" s="35">
        <f t="shared" si="256"/>
        <v>30098.58</v>
      </c>
      <c r="R629" s="35">
        <f t="shared" si="257"/>
        <v>6289.4</v>
      </c>
      <c r="S629" s="94">
        <f t="shared" si="258"/>
        <v>10901.42</v>
      </c>
      <c r="U629" s="110"/>
    </row>
    <row r="630" spans="2:21" s="41" customFormat="1" ht="24.95" customHeight="1" x14ac:dyDescent="0.25">
      <c r="B630" s="88">
        <v>574</v>
      </c>
      <c r="C630" s="31" t="s">
        <v>483</v>
      </c>
      <c r="D630" s="24" t="s">
        <v>267</v>
      </c>
      <c r="E630" s="23" t="s">
        <v>18</v>
      </c>
      <c r="F630" s="23" t="s">
        <v>394</v>
      </c>
      <c r="G630" s="25">
        <v>40000</v>
      </c>
      <c r="H630" s="25">
        <v>442.65</v>
      </c>
      <c r="I630" s="25">
        <v>25</v>
      </c>
      <c r="J630" s="25">
        <f t="shared" si="250"/>
        <v>1148</v>
      </c>
      <c r="K630" s="25">
        <f t="shared" si="251"/>
        <v>2840</v>
      </c>
      <c r="L630" s="25">
        <f t="shared" si="252"/>
        <v>460</v>
      </c>
      <c r="M630" s="25">
        <f t="shared" si="253"/>
        <v>1216</v>
      </c>
      <c r="N630" s="25">
        <f t="shared" si="254"/>
        <v>2836</v>
      </c>
      <c r="O630" s="25">
        <f t="shared" si="255"/>
        <v>8500</v>
      </c>
      <c r="P630" s="25">
        <v>7491</v>
      </c>
      <c r="Q630" s="25">
        <f t="shared" si="256"/>
        <v>10297.65</v>
      </c>
      <c r="R630" s="25">
        <f t="shared" si="257"/>
        <v>6136</v>
      </c>
      <c r="S630" s="84">
        <f t="shared" si="258"/>
        <v>29702.35</v>
      </c>
      <c r="T630" s="18"/>
      <c r="U630" s="110"/>
    </row>
    <row r="631" spans="2:21" s="14" customFormat="1" ht="24.95" customHeight="1" x14ac:dyDescent="0.25">
      <c r="B631" s="88">
        <v>575</v>
      </c>
      <c r="C631" s="31" t="s">
        <v>340</v>
      </c>
      <c r="D631" s="24" t="s">
        <v>28</v>
      </c>
      <c r="E631" s="23" t="s">
        <v>18</v>
      </c>
      <c r="F631" s="23" t="s">
        <v>394</v>
      </c>
      <c r="G631" s="25">
        <v>41000</v>
      </c>
      <c r="H631" s="25">
        <v>583.79</v>
      </c>
      <c r="I631" s="25">
        <v>25</v>
      </c>
      <c r="J631" s="25">
        <f t="shared" si="250"/>
        <v>1176.7</v>
      </c>
      <c r="K631" s="25">
        <f t="shared" si="251"/>
        <v>2911</v>
      </c>
      <c r="L631" s="25">
        <f t="shared" si="252"/>
        <v>471.5</v>
      </c>
      <c r="M631" s="25">
        <f t="shared" si="253"/>
        <v>1246.4000000000001</v>
      </c>
      <c r="N631" s="25">
        <f t="shared" si="254"/>
        <v>2906.9</v>
      </c>
      <c r="O631" s="25">
        <f t="shared" si="255"/>
        <v>8712.5</v>
      </c>
      <c r="P631" s="25">
        <f>I631</f>
        <v>25</v>
      </c>
      <c r="Q631" s="25">
        <f t="shared" si="256"/>
        <v>3031.89</v>
      </c>
      <c r="R631" s="25">
        <f t="shared" si="257"/>
        <v>6289.4</v>
      </c>
      <c r="S631" s="84">
        <f t="shared" si="258"/>
        <v>37968.11</v>
      </c>
      <c r="T631" s="18"/>
      <c r="U631" s="110"/>
    </row>
    <row r="632" spans="2:21" s="14" customFormat="1" ht="24.95" customHeight="1" x14ac:dyDescent="0.25">
      <c r="B632" s="88">
        <v>576</v>
      </c>
      <c r="C632" s="31" t="s">
        <v>909</v>
      </c>
      <c r="D632" s="24" t="s">
        <v>267</v>
      </c>
      <c r="E632" s="23" t="s">
        <v>18</v>
      </c>
      <c r="F632" s="37" t="s">
        <v>393</v>
      </c>
      <c r="G632" s="25">
        <v>48000</v>
      </c>
      <c r="H632" s="25">
        <v>1571.73</v>
      </c>
      <c r="I632" s="25">
        <v>25</v>
      </c>
      <c r="J632" s="25">
        <f t="shared" si="250"/>
        <v>1377.6</v>
      </c>
      <c r="K632" s="25">
        <f t="shared" si="251"/>
        <v>3408</v>
      </c>
      <c r="L632" s="25">
        <f t="shared" si="252"/>
        <v>552</v>
      </c>
      <c r="M632" s="25">
        <f t="shared" si="253"/>
        <v>1459.2</v>
      </c>
      <c r="N632" s="25">
        <f t="shared" si="254"/>
        <v>3403.2</v>
      </c>
      <c r="O632" s="25">
        <f t="shared" si="255"/>
        <v>10200</v>
      </c>
      <c r="P632" s="25">
        <f>I632</f>
        <v>25</v>
      </c>
      <c r="Q632" s="25">
        <f t="shared" si="256"/>
        <v>4433.53</v>
      </c>
      <c r="R632" s="25">
        <f t="shared" si="257"/>
        <v>7363.2</v>
      </c>
      <c r="S632" s="84">
        <f t="shared" si="258"/>
        <v>43566.47</v>
      </c>
      <c r="T632" s="18"/>
      <c r="U632" s="110"/>
    </row>
    <row r="633" spans="2:21" s="14" customFormat="1" ht="24.95" customHeight="1" x14ac:dyDescent="0.25">
      <c r="B633" s="88">
        <v>577</v>
      </c>
      <c r="C633" s="61" t="s">
        <v>913</v>
      </c>
      <c r="D633" s="24" t="s">
        <v>267</v>
      </c>
      <c r="E633" s="23" t="s">
        <v>18</v>
      </c>
      <c r="F633" s="37" t="s">
        <v>393</v>
      </c>
      <c r="G633" s="25">
        <v>48000</v>
      </c>
      <c r="H633" s="25">
        <v>1571.73</v>
      </c>
      <c r="I633" s="25">
        <v>25</v>
      </c>
      <c r="J633" s="25">
        <f t="shared" si="250"/>
        <v>1377.6</v>
      </c>
      <c r="K633" s="25">
        <f t="shared" si="251"/>
        <v>3408</v>
      </c>
      <c r="L633" s="25">
        <f t="shared" si="252"/>
        <v>552</v>
      </c>
      <c r="M633" s="25">
        <f t="shared" si="253"/>
        <v>1459.2</v>
      </c>
      <c r="N633" s="25">
        <f t="shared" si="254"/>
        <v>3403.2</v>
      </c>
      <c r="O633" s="25">
        <f t="shared" ref="O633:O634" si="259">J633+K633+L633+M633+N633</f>
        <v>10200</v>
      </c>
      <c r="P633" s="25">
        <f>I633</f>
        <v>25</v>
      </c>
      <c r="Q633" s="25">
        <f t="shared" si="256"/>
        <v>4433.53</v>
      </c>
      <c r="R633" s="25">
        <f t="shared" si="257"/>
        <v>7363.2</v>
      </c>
      <c r="S633" s="84">
        <f t="shared" si="258"/>
        <v>43566.47</v>
      </c>
      <c r="T633" s="18"/>
      <c r="U633" s="110"/>
    </row>
    <row r="634" spans="2:21" s="14" customFormat="1" ht="24.95" customHeight="1" x14ac:dyDescent="0.25">
      <c r="B634" s="88">
        <v>578</v>
      </c>
      <c r="C634" s="31" t="s">
        <v>185</v>
      </c>
      <c r="D634" s="24" t="s">
        <v>989</v>
      </c>
      <c r="E634" s="23" t="s">
        <v>18</v>
      </c>
      <c r="F634" s="23" t="s">
        <v>393</v>
      </c>
      <c r="G634" s="25">
        <v>34000</v>
      </c>
      <c r="H634" s="25">
        <v>0</v>
      </c>
      <c r="I634" s="25">
        <v>25</v>
      </c>
      <c r="J634" s="25">
        <f t="shared" si="250"/>
        <v>975.8</v>
      </c>
      <c r="K634" s="25">
        <f t="shared" si="251"/>
        <v>2414</v>
      </c>
      <c r="L634" s="25">
        <f t="shared" si="252"/>
        <v>391</v>
      </c>
      <c r="M634" s="25">
        <f t="shared" si="253"/>
        <v>1033.5999999999999</v>
      </c>
      <c r="N634" s="25">
        <f t="shared" si="254"/>
        <v>2410.6</v>
      </c>
      <c r="O634" s="25">
        <f t="shared" si="259"/>
        <v>7225</v>
      </c>
      <c r="P634" s="25">
        <f>I634</f>
        <v>25</v>
      </c>
      <c r="Q634" s="25">
        <f t="shared" si="256"/>
        <v>2034.4</v>
      </c>
      <c r="R634" s="25">
        <f t="shared" si="257"/>
        <v>5215.6000000000004</v>
      </c>
      <c r="S634" s="84">
        <f t="shared" si="258"/>
        <v>31965.599999999999</v>
      </c>
      <c r="T634" s="18"/>
      <c r="U634" s="110"/>
    </row>
    <row r="635" spans="2:21" s="13" customFormat="1" ht="24.95" customHeight="1" x14ac:dyDescent="0.3">
      <c r="B635" s="85" t="s">
        <v>310</v>
      </c>
      <c r="C635" s="21"/>
      <c r="D635" s="21"/>
      <c r="E635" s="21"/>
      <c r="F635" s="21"/>
      <c r="G635" s="22"/>
      <c r="H635" s="22"/>
      <c r="I635" s="22"/>
      <c r="J635" s="22"/>
      <c r="K635" s="22"/>
      <c r="L635" s="22"/>
      <c r="M635" s="22"/>
      <c r="N635" s="22"/>
      <c r="O635" s="30"/>
      <c r="P635" s="30"/>
      <c r="Q635" s="30"/>
      <c r="R635" s="30"/>
      <c r="S635" s="86"/>
      <c r="T635" s="18"/>
      <c r="U635" s="110"/>
    </row>
    <row r="636" spans="2:21" s="7" customFormat="1" ht="24.95" customHeight="1" x14ac:dyDescent="0.25">
      <c r="B636" s="83">
        <v>579</v>
      </c>
      <c r="C636" s="12" t="s">
        <v>311</v>
      </c>
      <c r="D636" s="15" t="s">
        <v>532</v>
      </c>
      <c r="E636" s="16" t="s">
        <v>18</v>
      </c>
      <c r="F636" s="16" t="s">
        <v>394</v>
      </c>
      <c r="G636" s="25">
        <v>48000</v>
      </c>
      <c r="H636" s="25">
        <v>1571.73</v>
      </c>
      <c r="I636" s="25">
        <v>25</v>
      </c>
      <c r="J636" s="25">
        <v>1377.6</v>
      </c>
      <c r="K636" s="25">
        <f>G636*7.1%</f>
        <v>3408</v>
      </c>
      <c r="L636" s="25">
        <f>G636*1.15%</f>
        <v>552</v>
      </c>
      <c r="M636" s="25">
        <v>1459.2</v>
      </c>
      <c r="N636" s="25">
        <f>G636*7.09%</f>
        <v>3403.2</v>
      </c>
      <c r="O636" s="25">
        <f>J636+K636+L636+M636+N636</f>
        <v>10200</v>
      </c>
      <c r="P636" s="25">
        <v>2591</v>
      </c>
      <c r="Q636" s="25">
        <f>H636+J636+M636+P636</f>
        <v>6999.53</v>
      </c>
      <c r="R636" s="25">
        <f>K636+L636+N636</f>
        <v>7363.2</v>
      </c>
      <c r="S636" s="84">
        <f>G636-Q636</f>
        <v>41000.47</v>
      </c>
      <c r="T636" s="18"/>
      <c r="U636" s="110"/>
    </row>
    <row r="637" spans="2:21" s="7" customFormat="1" ht="24.95" customHeight="1" x14ac:dyDescent="0.3">
      <c r="B637" s="85" t="s">
        <v>466</v>
      </c>
      <c r="C637" s="21"/>
      <c r="D637" s="21"/>
      <c r="E637" s="21"/>
      <c r="F637" s="21"/>
      <c r="G637" s="22"/>
      <c r="H637" s="43"/>
      <c r="I637" s="43"/>
      <c r="J637" s="43"/>
      <c r="K637" s="43"/>
      <c r="L637" s="43"/>
      <c r="M637" s="43"/>
      <c r="N637" s="43"/>
      <c r="O637" s="30"/>
      <c r="P637" s="30"/>
      <c r="Q637" s="30"/>
      <c r="R637" s="30"/>
      <c r="S637" s="86"/>
      <c r="T637" s="18"/>
      <c r="U637" s="110"/>
    </row>
    <row r="638" spans="2:21" s="14" customFormat="1" ht="24.95" customHeight="1" x14ac:dyDescent="0.25">
      <c r="B638" s="92">
        <v>580</v>
      </c>
      <c r="C638" s="31" t="s">
        <v>277</v>
      </c>
      <c r="D638" s="24" t="s">
        <v>275</v>
      </c>
      <c r="E638" s="23" t="s">
        <v>18</v>
      </c>
      <c r="F638" s="23" t="s">
        <v>394</v>
      </c>
      <c r="G638" s="25">
        <v>50000</v>
      </c>
      <c r="H638" s="25">
        <v>1854</v>
      </c>
      <c r="I638" s="25">
        <v>25</v>
      </c>
      <c r="J638" s="25">
        <f>G638*2.87%</f>
        <v>1435</v>
      </c>
      <c r="K638" s="25">
        <f t="shared" ref="K638:K684" si="260">G638*7.1%</f>
        <v>3550</v>
      </c>
      <c r="L638" s="25">
        <f t="shared" ref="L638:L684" si="261">G638*1.15%</f>
        <v>575</v>
      </c>
      <c r="M638" s="25">
        <f>G638*3.04%</f>
        <v>1520</v>
      </c>
      <c r="N638" s="25">
        <f t="shared" ref="N638:N684" si="262">G638*7.09%</f>
        <v>3545</v>
      </c>
      <c r="O638" s="25">
        <f t="shared" ref="O638:O667" si="263">J638+K638+L638+M638+N638</f>
        <v>10625</v>
      </c>
      <c r="P638" s="25">
        <v>25</v>
      </c>
      <c r="Q638" s="25">
        <f t="shared" ref="Q638:Q669" si="264">H638+J638+M638+P638</f>
        <v>4834</v>
      </c>
      <c r="R638" s="25">
        <f t="shared" ref="R638:R669" si="265">K638+L638+N638</f>
        <v>7670</v>
      </c>
      <c r="S638" s="84">
        <f t="shared" ref="S638:S669" si="266">G638-Q638</f>
        <v>45166</v>
      </c>
      <c r="T638" s="18"/>
      <c r="U638" s="110"/>
    </row>
    <row r="639" spans="2:21" s="18" customFormat="1" ht="24.95" customHeight="1" x14ac:dyDescent="0.25">
      <c r="B639" s="92">
        <v>581</v>
      </c>
      <c r="C639" s="33" t="s">
        <v>468</v>
      </c>
      <c r="D639" s="34" t="s">
        <v>469</v>
      </c>
      <c r="E639" s="23" t="s">
        <v>18</v>
      </c>
      <c r="F639" s="23" t="s">
        <v>394</v>
      </c>
      <c r="G639" s="25">
        <v>41000</v>
      </c>
      <c r="H639" s="25">
        <v>583.79</v>
      </c>
      <c r="I639" s="25">
        <v>25</v>
      </c>
      <c r="J639" s="25">
        <f>G639*2.87%</f>
        <v>1176.7</v>
      </c>
      <c r="K639" s="25">
        <f t="shared" si="260"/>
        <v>2911</v>
      </c>
      <c r="L639" s="25">
        <f t="shared" si="261"/>
        <v>471.5</v>
      </c>
      <c r="M639" s="25">
        <f>G639*3.04%</f>
        <v>1246.4000000000001</v>
      </c>
      <c r="N639" s="25">
        <f t="shared" si="262"/>
        <v>2906.9</v>
      </c>
      <c r="O639" s="25">
        <f t="shared" si="263"/>
        <v>8712.5</v>
      </c>
      <c r="P639" s="25">
        <v>11091</v>
      </c>
      <c r="Q639" s="25">
        <f t="shared" si="264"/>
        <v>14097.89</v>
      </c>
      <c r="R639" s="25">
        <f t="shared" si="265"/>
        <v>6289.4</v>
      </c>
      <c r="S639" s="84">
        <f t="shared" si="266"/>
        <v>26902.11</v>
      </c>
      <c r="U639" s="110"/>
    </row>
    <row r="640" spans="2:21" s="14" customFormat="1" ht="24.95" customHeight="1" x14ac:dyDescent="0.25">
      <c r="B640" s="92">
        <v>582</v>
      </c>
      <c r="C640" s="31" t="s">
        <v>307</v>
      </c>
      <c r="D640" s="24" t="s">
        <v>308</v>
      </c>
      <c r="E640" s="23" t="s">
        <v>18</v>
      </c>
      <c r="F640" s="23" t="s">
        <v>393</v>
      </c>
      <c r="G640" s="25">
        <v>48000</v>
      </c>
      <c r="H640" s="25">
        <v>1571.73</v>
      </c>
      <c r="I640" s="25">
        <v>25</v>
      </c>
      <c r="J640" s="25">
        <v>1377.6</v>
      </c>
      <c r="K640" s="25">
        <f t="shared" si="260"/>
        <v>3408</v>
      </c>
      <c r="L640" s="25">
        <f t="shared" si="261"/>
        <v>552</v>
      </c>
      <c r="M640" s="25">
        <v>1459.2</v>
      </c>
      <c r="N640" s="25">
        <f t="shared" si="262"/>
        <v>3403.2</v>
      </c>
      <c r="O640" s="25">
        <f t="shared" si="263"/>
        <v>10200</v>
      </c>
      <c r="P640" s="25">
        <v>14237.76</v>
      </c>
      <c r="Q640" s="25">
        <f t="shared" si="264"/>
        <v>18646.29</v>
      </c>
      <c r="R640" s="25">
        <f t="shared" si="265"/>
        <v>7363.2</v>
      </c>
      <c r="S640" s="84">
        <f t="shared" si="266"/>
        <v>29353.71</v>
      </c>
      <c r="T640" s="18"/>
      <c r="U640" s="110"/>
    </row>
    <row r="641" spans="2:21" s="18" customFormat="1" ht="24.95" customHeight="1" x14ac:dyDescent="0.25">
      <c r="B641" s="92">
        <v>583</v>
      </c>
      <c r="C641" s="33" t="s">
        <v>471</v>
      </c>
      <c r="D641" s="34" t="s">
        <v>469</v>
      </c>
      <c r="E641" s="23" t="s">
        <v>18</v>
      </c>
      <c r="F641" s="23" t="s">
        <v>394</v>
      </c>
      <c r="G641" s="25">
        <v>41000</v>
      </c>
      <c r="H641" s="25">
        <v>326.47000000000003</v>
      </c>
      <c r="I641" s="25">
        <v>25</v>
      </c>
      <c r="J641" s="25">
        <f>G641*2.87%</f>
        <v>1176.7</v>
      </c>
      <c r="K641" s="25">
        <f t="shared" si="260"/>
        <v>2911</v>
      </c>
      <c r="L641" s="25">
        <f t="shared" si="261"/>
        <v>471.5</v>
      </c>
      <c r="M641" s="25">
        <f>G641*3.04%</f>
        <v>1246.4000000000001</v>
      </c>
      <c r="N641" s="25">
        <f t="shared" si="262"/>
        <v>2906.9</v>
      </c>
      <c r="O641" s="25">
        <f t="shared" si="263"/>
        <v>8712.5</v>
      </c>
      <c r="P641" s="25">
        <v>7266.46</v>
      </c>
      <c r="Q641" s="25">
        <f t="shared" si="264"/>
        <v>10016.030000000001</v>
      </c>
      <c r="R641" s="25">
        <f t="shared" si="265"/>
        <v>6289.4</v>
      </c>
      <c r="S641" s="84">
        <f t="shared" si="266"/>
        <v>30983.97</v>
      </c>
      <c r="U641" s="110"/>
    </row>
    <row r="642" spans="2:21" s="18" customFormat="1" ht="24.95" customHeight="1" x14ac:dyDescent="0.25">
      <c r="B642" s="92">
        <v>584</v>
      </c>
      <c r="C642" s="33" t="s">
        <v>476</v>
      </c>
      <c r="D642" s="34" t="s">
        <v>469</v>
      </c>
      <c r="E642" s="23" t="s">
        <v>18</v>
      </c>
      <c r="F642" s="23" t="s">
        <v>394</v>
      </c>
      <c r="G642" s="25">
        <v>41000</v>
      </c>
      <c r="H642" s="25">
        <v>583.79</v>
      </c>
      <c r="I642" s="25">
        <v>25</v>
      </c>
      <c r="J642" s="25">
        <f>G642*2.87%</f>
        <v>1176.7</v>
      </c>
      <c r="K642" s="25">
        <f t="shared" si="260"/>
        <v>2911</v>
      </c>
      <c r="L642" s="25">
        <f t="shared" si="261"/>
        <v>471.5</v>
      </c>
      <c r="M642" s="25">
        <f>G642*3.04%</f>
        <v>1246.4000000000001</v>
      </c>
      <c r="N642" s="25">
        <f t="shared" si="262"/>
        <v>2906.9</v>
      </c>
      <c r="O642" s="25">
        <f t="shared" si="263"/>
        <v>8712.5</v>
      </c>
      <c r="P642" s="25">
        <v>20741.919999999998</v>
      </c>
      <c r="Q642" s="25">
        <f t="shared" si="264"/>
        <v>23748.81</v>
      </c>
      <c r="R642" s="25">
        <f t="shared" si="265"/>
        <v>6289.4</v>
      </c>
      <c r="S642" s="84">
        <f t="shared" si="266"/>
        <v>17251.189999999999</v>
      </c>
      <c r="U642" s="110"/>
    </row>
    <row r="643" spans="2:21" s="18" customFormat="1" ht="24.95" customHeight="1" x14ac:dyDescent="0.25">
      <c r="B643" s="92">
        <v>585</v>
      </c>
      <c r="C643" s="33" t="s">
        <v>730</v>
      </c>
      <c r="D643" s="34" t="s">
        <v>469</v>
      </c>
      <c r="E643" s="23" t="s">
        <v>18</v>
      </c>
      <c r="F643" s="23" t="s">
        <v>394</v>
      </c>
      <c r="G643" s="25">
        <v>41000</v>
      </c>
      <c r="H643" s="25">
        <v>583.79</v>
      </c>
      <c r="I643" s="25">
        <v>25</v>
      </c>
      <c r="J643" s="25">
        <f>G643*2.87%</f>
        <v>1176.7</v>
      </c>
      <c r="K643" s="25">
        <f t="shared" si="260"/>
        <v>2911</v>
      </c>
      <c r="L643" s="25">
        <f t="shared" si="261"/>
        <v>471.5</v>
      </c>
      <c r="M643" s="25">
        <f>G643*3.04%</f>
        <v>1246.4000000000001</v>
      </c>
      <c r="N643" s="25">
        <f t="shared" si="262"/>
        <v>2906.9</v>
      </c>
      <c r="O643" s="25">
        <f t="shared" si="263"/>
        <v>8712.5</v>
      </c>
      <c r="P643" s="25">
        <f>I643</f>
        <v>25</v>
      </c>
      <c r="Q643" s="25">
        <f t="shared" si="264"/>
        <v>3031.89</v>
      </c>
      <c r="R643" s="25">
        <f t="shared" si="265"/>
        <v>6289.4</v>
      </c>
      <c r="S643" s="84">
        <f t="shared" si="266"/>
        <v>37968.11</v>
      </c>
      <c r="U643" s="110"/>
    </row>
    <row r="644" spans="2:21" s="14" customFormat="1" ht="24.95" customHeight="1" x14ac:dyDescent="0.25">
      <c r="B644" s="92">
        <v>586</v>
      </c>
      <c r="C644" s="31" t="s">
        <v>274</v>
      </c>
      <c r="D644" s="24" t="s">
        <v>275</v>
      </c>
      <c r="E644" s="23" t="s">
        <v>18</v>
      </c>
      <c r="F644" s="23" t="s">
        <v>394</v>
      </c>
      <c r="G644" s="25">
        <v>72500</v>
      </c>
      <c r="H644" s="25">
        <v>5838.93</v>
      </c>
      <c r="I644" s="25">
        <v>25</v>
      </c>
      <c r="J644" s="25">
        <v>2080.75</v>
      </c>
      <c r="K644" s="25">
        <f t="shared" si="260"/>
        <v>5147.5</v>
      </c>
      <c r="L644" s="25">
        <f t="shared" si="261"/>
        <v>833.75</v>
      </c>
      <c r="M644" s="25">
        <v>2204</v>
      </c>
      <c r="N644" s="25">
        <f t="shared" si="262"/>
        <v>5140.25</v>
      </c>
      <c r="O644" s="25">
        <f t="shared" si="263"/>
        <v>15406.25</v>
      </c>
      <c r="P644" s="25">
        <v>6806</v>
      </c>
      <c r="Q644" s="25">
        <f t="shared" si="264"/>
        <v>16929.68</v>
      </c>
      <c r="R644" s="25">
        <f t="shared" si="265"/>
        <v>11121.5</v>
      </c>
      <c r="S644" s="84">
        <f t="shared" si="266"/>
        <v>55570.32</v>
      </c>
      <c r="T644" s="18"/>
      <c r="U644" s="110"/>
    </row>
    <row r="645" spans="2:21" s="7" customFormat="1" ht="24.95" customHeight="1" x14ac:dyDescent="0.25">
      <c r="B645" s="92">
        <v>587</v>
      </c>
      <c r="C645" s="31" t="s">
        <v>413</v>
      </c>
      <c r="D645" s="24" t="s">
        <v>275</v>
      </c>
      <c r="E645" s="23" t="s">
        <v>18</v>
      </c>
      <c r="F645" s="23" t="s">
        <v>394</v>
      </c>
      <c r="G645" s="25">
        <v>72500</v>
      </c>
      <c r="H645" s="25">
        <v>5838.93</v>
      </c>
      <c r="I645" s="25">
        <v>25</v>
      </c>
      <c r="J645" s="25">
        <v>2080.75</v>
      </c>
      <c r="K645" s="25">
        <f t="shared" si="260"/>
        <v>5147.5</v>
      </c>
      <c r="L645" s="25">
        <f t="shared" si="261"/>
        <v>833.75</v>
      </c>
      <c r="M645" s="25">
        <v>2204</v>
      </c>
      <c r="N645" s="25">
        <f t="shared" si="262"/>
        <v>5140.25</v>
      </c>
      <c r="O645" s="25">
        <f t="shared" si="263"/>
        <v>15406.25</v>
      </c>
      <c r="P645" s="25">
        <f>I645</f>
        <v>25</v>
      </c>
      <c r="Q645" s="25">
        <f t="shared" si="264"/>
        <v>10148.68</v>
      </c>
      <c r="R645" s="25">
        <f t="shared" si="265"/>
        <v>11121.5</v>
      </c>
      <c r="S645" s="84">
        <f t="shared" si="266"/>
        <v>62351.32</v>
      </c>
      <c r="T645" s="18"/>
      <c r="U645" s="110"/>
    </row>
    <row r="646" spans="2:21" s="7" customFormat="1" ht="24.95" customHeight="1" x14ac:dyDescent="0.25">
      <c r="B646" s="92">
        <v>588</v>
      </c>
      <c r="C646" s="31" t="s">
        <v>418</v>
      </c>
      <c r="D646" s="24" t="s">
        <v>275</v>
      </c>
      <c r="E646" s="23" t="s">
        <v>18</v>
      </c>
      <c r="F646" s="23" t="s">
        <v>393</v>
      </c>
      <c r="G646" s="25">
        <v>58000</v>
      </c>
      <c r="H646" s="25">
        <v>3110.32</v>
      </c>
      <c r="I646" s="25">
        <v>25</v>
      </c>
      <c r="J646" s="25">
        <v>1664.6</v>
      </c>
      <c r="K646" s="25">
        <f t="shared" si="260"/>
        <v>4118</v>
      </c>
      <c r="L646" s="25">
        <f t="shared" si="261"/>
        <v>667</v>
      </c>
      <c r="M646" s="25">
        <v>1763.2</v>
      </c>
      <c r="N646" s="25">
        <f t="shared" si="262"/>
        <v>4112.2</v>
      </c>
      <c r="O646" s="25">
        <f t="shared" si="263"/>
        <v>12325</v>
      </c>
      <c r="P646" s="25">
        <f>I646</f>
        <v>25</v>
      </c>
      <c r="Q646" s="25">
        <f t="shared" si="264"/>
        <v>6563.12</v>
      </c>
      <c r="R646" s="25">
        <f t="shared" si="265"/>
        <v>8897.2000000000007</v>
      </c>
      <c r="S646" s="84">
        <f t="shared" si="266"/>
        <v>51436.88</v>
      </c>
      <c r="T646" s="18"/>
      <c r="U646" s="110"/>
    </row>
    <row r="647" spans="2:21" s="14" customFormat="1" ht="24.95" customHeight="1" x14ac:dyDescent="0.25">
      <c r="B647" s="92">
        <v>589</v>
      </c>
      <c r="C647" s="31" t="s">
        <v>306</v>
      </c>
      <c r="D647" s="24" t="s">
        <v>275</v>
      </c>
      <c r="E647" s="23" t="s">
        <v>18</v>
      </c>
      <c r="F647" s="23" t="s">
        <v>394</v>
      </c>
      <c r="G647" s="25">
        <v>72500</v>
      </c>
      <c r="H647" s="25">
        <v>5838.93</v>
      </c>
      <c r="I647" s="25">
        <v>25</v>
      </c>
      <c r="J647" s="25">
        <v>2080.75</v>
      </c>
      <c r="K647" s="25">
        <f t="shared" si="260"/>
        <v>5147.5</v>
      </c>
      <c r="L647" s="25">
        <f t="shared" si="261"/>
        <v>833.75</v>
      </c>
      <c r="M647" s="25">
        <v>2204</v>
      </c>
      <c r="N647" s="25">
        <f t="shared" si="262"/>
        <v>5140.25</v>
      </c>
      <c r="O647" s="25">
        <f t="shared" si="263"/>
        <v>15406.25</v>
      </c>
      <c r="P647" s="25">
        <f>I647</f>
        <v>25</v>
      </c>
      <c r="Q647" s="25">
        <f t="shared" si="264"/>
        <v>10148.68</v>
      </c>
      <c r="R647" s="25">
        <f t="shared" si="265"/>
        <v>11121.5</v>
      </c>
      <c r="S647" s="84">
        <f t="shared" si="266"/>
        <v>62351.32</v>
      </c>
      <c r="T647" s="18"/>
      <c r="U647" s="110"/>
    </row>
    <row r="648" spans="2:21" s="14" customFormat="1" ht="24.95" customHeight="1" x14ac:dyDescent="0.25">
      <c r="B648" s="92">
        <v>590</v>
      </c>
      <c r="C648" s="31" t="s">
        <v>276</v>
      </c>
      <c r="D648" s="24" t="s">
        <v>275</v>
      </c>
      <c r="E648" s="23" t="s">
        <v>18</v>
      </c>
      <c r="F648" s="23" t="s">
        <v>394</v>
      </c>
      <c r="G648" s="25">
        <v>72500</v>
      </c>
      <c r="H648" s="25">
        <v>5838.93</v>
      </c>
      <c r="I648" s="25">
        <v>25</v>
      </c>
      <c r="J648" s="25">
        <v>2080.75</v>
      </c>
      <c r="K648" s="25">
        <f t="shared" si="260"/>
        <v>5147.5</v>
      </c>
      <c r="L648" s="25">
        <f t="shared" si="261"/>
        <v>833.75</v>
      </c>
      <c r="M648" s="25">
        <v>2204</v>
      </c>
      <c r="N648" s="25">
        <f t="shared" si="262"/>
        <v>5140.25</v>
      </c>
      <c r="O648" s="25">
        <f t="shared" si="263"/>
        <v>15406.25</v>
      </c>
      <c r="P648" s="25">
        <v>6691</v>
      </c>
      <c r="Q648" s="25">
        <f t="shared" si="264"/>
        <v>16814.68</v>
      </c>
      <c r="R648" s="25">
        <f t="shared" si="265"/>
        <v>11121.5</v>
      </c>
      <c r="S648" s="84">
        <f t="shared" si="266"/>
        <v>55685.32</v>
      </c>
      <c r="T648" s="18"/>
      <c r="U648" s="110"/>
    </row>
    <row r="649" spans="2:21" s="7" customFormat="1" ht="24.95" customHeight="1" x14ac:dyDescent="0.25">
      <c r="B649" s="92">
        <v>591</v>
      </c>
      <c r="C649" s="31" t="s">
        <v>426</v>
      </c>
      <c r="D649" s="24" t="s">
        <v>275</v>
      </c>
      <c r="E649" s="23" t="s">
        <v>18</v>
      </c>
      <c r="F649" s="23" t="s">
        <v>394</v>
      </c>
      <c r="G649" s="25">
        <v>72500</v>
      </c>
      <c r="H649" s="25">
        <v>5838.93</v>
      </c>
      <c r="I649" s="25">
        <v>25</v>
      </c>
      <c r="J649" s="25">
        <v>2080.75</v>
      </c>
      <c r="K649" s="25">
        <f t="shared" si="260"/>
        <v>5147.5</v>
      </c>
      <c r="L649" s="25">
        <f t="shared" si="261"/>
        <v>833.75</v>
      </c>
      <c r="M649" s="25">
        <v>2204</v>
      </c>
      <c r="N649" s="25">
        <f t="shared" si="262"/>
        <v>5140.25</v>
      </c>
      <c r="O649" s="25">
        <f t="shared" si="263"/>
        <v>15406.25</v>
      </c>
      <c r="P649" s="25">
        <f>I649</f>
        <v>25</v>
      </c>
      <c r="Q649" s="25">
        <f t="shared" si="264"/>
        <v>10148.68</v>
      </c>
      <c r="R649" s="25">
        <f t="shared" si="265"/>
        <v>11121.5</v>
      </c>
      <c r="S649" s="84">
        <f t="shared" si="266"/>
        <v>62351.32</v>
      </c>
      <c r="T649" s="18"/>
      <c r="U649" s="110"/>
    </row>
    <row r="650" spans="2:21" s="7" customFormat="1" ht="24.95" customHeight="1" x14ac:dyDescent="0.25">
      <c r="B650" s="92">
        <v>592</v>
      </c>
      <c r="C650" s="31" t="s">
        <v>278</v>
      </c>
      <c r="D650" s="24" t="s">
        <v>262</v>
      </c>
      <c r="E650" s="23" t="s">
        <v>18</v>
      </c>
      <c r="F650" s="23" t="s">
        <v>394</v>
      </c>
      <c r="G650" s="25">
        <v>41157.599999999999</v>
      </c>
      <c r="H650" s="25">
        <v>348.71</v>
      </c>
      <c r="I650" s="25">
        <v>25</v>
      </c>
      <c r="J650" s="25">
        <v>1181.22</v>
      </c>
      <c r="K650" s="25">
        <f t="shared" si="260"/>
        <v>2922.19</v>
      </c>
      <c r="L650" s="25">
        <f t="shared" si="261"/>
        <v>473.31</v>
      </c>
      <c r="M650" s="25">
        <v>1251.19</v>
      </c>
      <c r="N650" s="25">
        <f t="shared" si="262"/>
        <v>2918.07</v>
      </c>
      <c r="O650" s="25">
        <f t="shared" si="263"/>
        <v>8745.98</v>
      </c>
      <c r="P650" s="25">
        <v>1740.46</v>
      </c>
      <c r="Q650" s="25">
        <f t="shared" si="264"/>
        <v>4521.58</v>
      </c>
      <c r="R650" s="25">
        <f t="shared" si="265"/>
        <v>6313.57</v>
      </c>
      <c r="S650" s="84">
        <f t="shared" si="266"/>
        <v>36636.019999999997</v>
      </c>
      <c r="T650" s="18"/>
      <c r="U650" s="110"/>
    </row>
    <row r="651" spans="2:21" s="7" customFormat="1" ht="24.95" customHeight="1" x14ac:dyDescent="0.25">
      <c r="B651" s="92">
        <v>593</v>
      </c>
      <c r="C651" s="31" t="s">
        <v>279</v>
      </c>
      <c r="D651" s="24" t="s">
        <v>262</v>
      </c>
      <c r="E651" s="23" t="s">
        <v>18</v>
      </c>
      <c r="F651" s="23" t="s">
        <v>394</v>
      </c>
      <c r="G651" s="25">
        <v>41038.800000000003</v>
      </c>
      <c r="H651" s="25">
        <v>589.26</v>
      </c>
      <c r="I651" s="25">
        <v>25</v>
      </c>
      <c r="J651" s="25">
        <v>1177.81</v>
      </c>
      <c r="K651" s="25">
        <f t="shared" si="260"/>
        <v>2913.75</v>
      </c>
      <c r="L651" s="25">
        <f t="shared" si="261"/>
        <v>471.95</v>
      </c>
      <c r="M651" s="25">
        <v>1247.58</v>
      </c>
      <c r="N651" s="25">
        <f t="shared" si="262"/>
        <v>2909.65</v>
      </c>
      <c r="O651" s="25">
        <f t="shared" si="263"/>
        <v>8720.74</v>
      </c>
      <c r="P651" s="25">
        <v>13495.17</v>
      </c>
      <c r="Q651" s="25">
        <f t="shared" si="264"/>
        <v>16509.82</v>
      </c>
      <c r="R651" s="25">
        <f t="shared" si="265"/>
        <v>6295.35</v>
      </c>
      <c r="S651" s="84">
        <f t="shared" si="266"/>
        <v>24528.98</v>
      </c>
      <c r="T651" s="18"/>
      <c r="U651" s="110"/>
    </row>
    <row r="652" spans="2:21" s="7" customFormat="1" ht="24.95" customHeight="1" x14ac:dyDescent="0.25">
      <c r="B652" s="92">
        <v>594</v>
      </c>
      <c r="C652" s="31" t="s">
        <v>280</v>
      </c>
      <c r="D652" s="24" t="s">
        <v>262</v>
      </c>
      <c r="E652" s="23" t="s">
        <v>18</v>
      </c>
      <c r="F652" s="23" t="s">
        <v>394</v>
      </c>
      <c r="G652" s="25">
        <v>41038.800000000003</v>
      </c>
      <c r="H652" s="25">
        <v>589.26</v>
      </c>
      <c r="I652" s="25">
        <v>25</v>
      </c>
      <c r="J652" s="25">
        <v>1177.81</v>
      </c>
      <c r="K652" s="25">
        <f t="shared" si="260"/>
        <v>2913.75</v>
      </c>
      <c r="L652" s="25">
        <f t="shared" si="261"/>
        <v>471.95</v>
      </c>
      <c r="M652" s="25">
        <v>1247.58</v>
      </c>
      <c r="N652" s="25">
        <f t="shared" si="262"/>
        <v>2909.65</v>
      </c>
      <c r="O652" s="25">
        <f t="shared" si="263"/>
        <v>8720.74</v>
      </c>
      <c r="P652" s="25">
        <v>25</v>
      </c>
      <c r="Q652" s="25">
        <f t="shared" si="264"/>
        <v>3039.65</v>
      </c>
      <c r="R652" s="25">
        <f t="shared" si="265"/>
        <v>6295.35</v>
      </c>
      <c r="S652" s="84">
        <f t="shared" si="266"/>
        <v>37999.15</v>
      </c>
      <c r="T652" s="18"/>
      <c r="U652" s="110"/>
    </row>
    <row r="653" spans="2:21" s="7" customFormat="1" ht="24.95" customHeight="1" x14ac:dyDescent="0.25">
      <c r="B653" s="92">
        <v>595</v>
      </c>
      <c r="C653" s="31" t="s">
        <v>281</v>
      </c>
      <c r="D653" s="24" t="s">
        <v>262</v>
      </c>
      <c r="E653" s="23" t="s">
        <v>18</v>
      </c>
      <c r="F653" s="23" t="s">
        <v>394</v>
      </c>
      <c r="G653" s="25">
        <v>41038.800000000003</v>
      </c>
      <c r="H653" s="25">
        <v>589.26</v>
      </c>
      <c r="I653" s="25">
        <v>25</v>
      </c>
      <c r="J653" s="25">
        <v>1177.81</v>
      </c>
      <c r="K653" s="25">
        <f t="shared" si="260"/>
        <v>2913.75</v>
      </c>
      <c r="L653" s="25">
        <f t="shared" si="261"/>
        <v>471.95</v>
      </c>
      <c r="M653" s="25">
        <v>1247.58</v>
      </c>
      <c r="N653" s="25">
        <f t="shared" si="262"/>
        <v>2909.65</v>
      </c>
      <c r="O653" s="25">
        <f t="shared" si="263"/>
        <v>8720.74</v>
      </c>
      <c r="P653" s="25">
        <v>1302.1600000000001</v>
      </c>
      <c r="Q653" s="25">
        <f t="shared" si="264"/>
        <v>4316.8100000000004</v>
      </c>
      <c r="R653" s="25">
        <f t="shared" si="265"/>
        <v>6295.35</v>
      </c>
      <c r="S653" s="84">
        <f t="shared" si="266"/>
        <v>36721.99</v>
      </c>
      <c r="T653" s="18"/>
      <c r="U653" s="110"/>
    </row>
    <row r="654" spans="2:21" s="7" customFormat="1" ht="24.95" customHeight="1" x14ac:dyDescent="0.25">
      <c r="B654" s="92">
        <v>596</v>
      </c>
      <c r="C654" s="31" t="s">
        <v>282</v>
      </c>
      <c r="D654" s="24" t="s">
        <v>262</v>
      </c>
      <c r="E654" s="23" t="s">
        <v>18</v>
      </c>
      <c r="F654" s="23" t="s">
        <v>394</v>
      </c>
      <c r="G654" s="25">
        <v>41038.800000000003</v>
      </c>
      <c r="H654" s="25">
        <v>589.26</v>
      </c>
      <c r="I654" s="25">
        <v>25</v>
      </c>
      <c r="J654" s="25">
        <v>1177.81</v>
      </c>
      <c r="K654" s="25">
        <f t="shared" si="260"/>
        <v>2913.75</v>
      </c>
      <c r="L654" s="25">
        <f t="shared" si="261"/>
        <v>471.95</v>
      </c>
      <c r="M654" s="25">
        <v>1247.58</v>
      </c>
      <c r="N654" s="25">
        <f t="shared" si="262"/>
        <v>2909.65</v>
      </c>
      <c r="O654" s="25">
        <f t="shared" si="263"/>
        <v>8720.74</v>
      </c>
      <c r="P654" s="25">
        <v>3120.16</v>
      </c>
      <c r="Q654" s="25">
        <f t="shared" si="264"/>
        <v>6134.81</v>
      </c>
      <c r="R654" s="25">
        <f t="shared" si="265"/>
        <v>6295.35</v>
      </c>
      <c r="S654" s="84">
        <f t="shared" si="266"/>
        <v>34903.99</v>
      </c>
      <c r="T654" s="18"/>
      <c r="U654" s="110"/>
    </row>
    <row r="655" spans="2:21" s="14" customFormat="1" ht="24.95" customHeight="1" x14ac:dyDescent="0.25">
      <c r="B655" s="92">
        <v>597</v>
      </c>
      <c r="C655" s="31" t="s">
        <v>283</v>
      </c>
      <c r="D655" s="24" t="s">
        <v>262</v>
      </c>
      <c r="E655" s="23" t="s">
        <v>18</v>
      </c>
      <c r="F655" s="23" t="s">
        <v>394</v>
      </c>
      <c r="G655" s="25">
        <v>41038.800000000003</v>
      </c>
      <c r="H655" s="25">
        <v>589.26</v>
      </c>
      <c r="I655" s="25">
        <v>25</v>
      </c>
      <c r="J655" s="25">
        <v>1177.81</v>
      </c>
      <c r="K655" s="25">
        <f t="shared" si="260"/>
        <v>2913.75</v>
      </c>
      <c r="L655" s="25">
        <f t="shared" si="261"/>
        <v>471.95</v>
      </c>
      <c r="M655" s="25">
        <v>1247.58</v>
      </c>
      <c r="N655" s="25">
        <f t="shared" si="262"/>
        <v>2909.65</v>
      </c>
      <c r="O655" s="25">
        <f t="shared" si="263"/>
        <v>8720.74</v>
      </c>
      <c r="P655" s="25">
        <f>I655</f>
        <v>25</v>
      </c>
      <c r="Q655" s="25">
        <f t="shared" si="264"/>
        <v>3039.65</v>
      </c>
      <c r="R655" s="25">
        <f t="shared" si="265"/>
        <v>6295.35</v>
      </c>
      <c r="S655" s="84">
        <f t="shared" si="266"/>
        <v>37999.15</v>
      </c>
      <c r="T655" s="18"/>
      <c r="U655" s="110"/>
    </row>
    <row r="656" spans="2:21" s="14" customFormat="1" ht="24.95" customHeight="1" x14ac:dyDescent="0.25">
      <c r="B656" s="92">
        <v>598</v>
      </c>
      <c r="C656" s="31" t="s">
        <v>284</v>
      </c>
      <c r="D656" s="24" t="s">
        <v>262</v>
      </c>
      <c r="E656" s="23" t="s">
        <v>18</v>
      </c>
      <c r="F656" s="23" t="s">
        <v>394</v>
      </c>
      <c r="G656" s="25">
        <v>41038.800000000003</v>
      </c>
      <c r="H656" s="25">
        <v>589.26</v>
      </c>
      <c r="I656" s="25">
        <v>25</v>
      </c>
      <c r="J656" s="25">
        <v>1177.81</v>
      </c>
      <c r="K656" s="25">
        <f t="shared" si="260"/>
        <v>2913.75</v>
      </c>
      <c r="L656" s="25">
        <f t="shared" si="261"/>
        <v>471.95</v>
      </c>
      <c r="M656" s="25">
        <v>1247.58</v>
      </c>
      <c r="N656" s="25">
        <f t="shared" si="262"/>
        <v>2909.65</v>
      </c>
      <c r="O656" s="25">
        <f t="shared" si="263"/>
        <v>8720.74</v>
      </c>
      <c r="P656" s="25">
        <f>I656</f>
        <v>25</v>
      </c>
      <c r="Q656" s="25">
        <f t="shared" si="264"/>
        <v>3039.65</v>
      </c>
      <c r="R656" s="25">
        <f t="shared" si="265"/>
        <v>6295.35</v>
      </c>
      <c r="S656" s="84">
        <f t="shared" si="266"/>
        <v>37999.15</v>
      </c>
      <c r="T656" s="18"/>
      <c r="U656" s="110"/>
    </row>
    <row r="657" spans="2:21" s="14" customFormat="1" ht="24.95" customHeight="1" x14ac:dyDescent="0.25">
      <c r="B657" s="92">
        <v>599</v>
      </c>
      <c r="C657" s="31" t="s">
        <v>285</v>
      </c>
      <c r="D657" s="24" t="s">
        <v>262</v>
      </c>
      <c r="E657" s="23" t="s">
        <v>18</v>
      </c>
      <c r="F657" s="23" t="s">
        <v>394</v>
      </c>
      <c r="G657" s="25">
        <v>41038.800000000003</v>
      </c>
      <c r="H657" s="25">
        <v>589.26</v>
      </c>
      <c r="I657" s="25">
        <v>25</v>
      </c>
      <c r="J657" s="25">
        <v>1177.81</v>
      </c>
      <c r="K657" s="25">
        <f t="shared" si="260"/>
        <v>2913.75</v>
      </c>
      <c r="L657" s="25">
        <f t="shared" si="261"/>
        <v>471.95</v>
      </c>
      <c r="M657" s="25">
        <v>1247.58</v>
      </c>
      <c r="N657" s="25">
        <f t="shared" si="262"/>
        <v>2909.65</v>
      </c>
      <c r="O657" s="25">
        <f t="shared" si="263"/>
        <v>8720.74</v>
      </c>
      <c r="P657" s="25">
        <v>31305.57</v>
      </c>
      <c r="Q657" s="25">
        <f t="shared" si="264"/>
        <v>34320.22</v>
      </c>
      <c r="R657" s="25">
        <f t="shared" si="265"/>
        <v>6295.35</v>
      </c>
      <c r="S657" s="84">
        <f t="shared" si="266"/>
        <v>6718.58</v>
      </c>
      <c r="T657" s="18"/>
      <c r="U657" s="110"/>
    </row>
    <row r="658" spans="2:21" s="14" customFormat="1" ht="24.95" customHeight="1" x14ac:dyDescent="0.25">
      <c r="B658" s="92">
        <v>600</v>
      </c>
      <c r="C658" s="31" t="s">
        <v>286</v>
      </c>
      <c r="D658" s="24" t="s">
        <v>262</v>
      </c>
      <c r="E658" s="23" t="s">
        <v>18</v>
      </c>
      <c r="F658" s="23" t="s">
        <v>394</v>
      </c>
      <c r="G658" s="25">
        <v>41038.800000000003</v>
      </c>
      <c r="H658" s="25">
        <v>589.26</v>
      </c>
      <c r="I658" s="25">
        <v>25</v>
      </c>
      <c r="J658" s="25">
        <v>1177.81</v>
      </c>
      <c r="K658" s="25">
        <f t="shared" si="260"/>
        <v>2913.75</v>
      </c>
      <c r="L658" s="25">
        <f t="shared" si="261"/>
        <v>471.95</v>
      </c>
      <c r="M658" s="25">
        <v>1247.58</v>
      </c>
      <c r="N658" s="25">
        <f t="shared" si="262"/>
        <v>2909.65</v>
      </c>
      <c r="O658" s="25">
        <f t="shared" si="263"/>
        <v>8720.74</v>
      </c>
      <c r="P658" s="25">
        <v>25</v>
      </c>
      <c r="Q658" s="25">
        <f t="shared" si="264"/>
        <v>3039.65</v>
      </c>
      <c r="R658" s="25">
        <f t="shared" si="265"/>
        <v>6295.35</v>
      </c>
      <c r="S658" s="84">
        <f t="shared" si="266"/>
        <v>37999.15</v>
      </c>
      <c r="T658" s="18"/>
      <c r="U658" s="110"/>
    </row>
    <row r="659" spans="2:21" s="14" customFormat="1" ht="24.95" customHeight="1" x14ac:dyDescent="0.25">
      <c r="B659" s="92">
        <v>601</v>
      </c>
      <c r="C659" s="31" t="s">
        <v>287</v>
      </c>
      <c r="D659" s="24" t="s">
        <v>262</v>
      </c>
      <c r="E659" s="23" t="s">
        <v>18</v>
      </c>
      <c r="F659" s="23" t="s">
        <v>394</v>
      </c>
      <c r="G659" s="25">
        <v>41038.800000000003</v>
      </c>
      <c r="H659" s="25">
        <v>74.62</v>
      </c>
      <c r="I659" s="25">
        <v>25</v>
      </c>
      <c r="J659" s="25">
        <v>1177.81</v>
      </c>
      <c r="K659" s="25">
        <f t="shared" si="260"/>
        <v>2913.75</v>
      </c>
      <c r="L659" s="25">
        <f t="shared" si="261"/>
        <v>471.95</v>
      </c>
      <c r="M659" s="25">
        <v>1247.58</v>
      </c>
      <c r="N659" s="25">
        <f t="shared" si="262"/>
        <v>2909.65</v>
      </c>
      <c r="O659" s="25">
        <f t="shared" si="263"/>
        <v>8720.74</v>
      </c>
      <c r="P659" s="25">
        <v>3455.92</v>
      </c>
      <c r="Q659" s="25">
        <f t="shared" si="264"/>
        <v>5955.93</v>
      </c>
      <c r="R659" s="25">
        <f t="shared" si="265"/>
        <v>6295.35</v>
      </c>
      <c r="S659" s="84">
        <f t="shared" si="266"/>
        <v>35082.870000000003</v>
      </c>
      <c r="T659" s="18"/>
      <c r="U659" s="110"/>
    </row>
    <row r="660" spans="2:21" s="14" customFormat="1" ht="24.95" customHeight="1" x14ac:dyDescent="0.25">
      <c r="B660" s="92">
        <v>602</v>
      </c>
      <c r="C660" s="31" t="s">
        <v>288</v>
      </c>
      <c r="D660" s="24" t="s">
        <v>262</v>
      </c>
      <c r="E660" s="23" t="s">
        <v>18</v>
      </c>
      <c r="F660" s="23" t="s">
        <v>394</v>
      </c>
      <c r="G660" s="25">
        <v>41038.800000000003</v>
      </c>
      <c r="H660" s="25">
        <v>589.26</v>
      </c>
      <c r="I660" s="25">
        <v>25</v>
      </c>
      <c r="J660" s="25">
        <v>1177.81</v>
      </c>
      <c r="K660" s="25">
        <f t="shared" si="260"/>
        <v>2913.75</v>
      </c>
      <c r="L660" s="25">
        <f t="shared" si="261"/>
        <v>471.95</v>
      </c>
      <c r="M660" s="25">
        <v>1247.58</v>
      </c>
      <c r="N660" s="25">
        <f t="shared" si="262"/>
        <v>2909.65</v>
      </c>
      <c r="O660" s="25">
        <f t="shared" si="263"/>
        <v>8720.74</v>
      </c>
      <c r="P660" s="25">
        <f>I660</f>
        <v>25</v>
      </c>
      <c r="Q660" s="25">
        <f t="shared" si="264"/>
        <v>3039.65</v>
      </c>
      <c r="R660" s="25">
        <f t="shared" si="265"/>
        <v>6295.35</v>
      </c>
      <c r="S660" s="84">
        <f t="shared" si="266"/>
        <v>37999.15</v>
      </c>
      <c r="T660" s="18"/>
      <c r="U660" s="110"/>
    </row>
    <row r="661" spans="2:21" s="14" customFormat="1" ht="24.95" customHeight="1" x14ac:dyDescent="0.25">
      <c r="B661" s="92">
        <v>603</v>
      </c>
      <c r="C661" s="31" t="s">
        <v>289</v>
      </c>
      <c r="D661" s="24" t="s">
        <v>262</v>
      </c>
      <c r="E661" s="23" t="s">
        <v>18</v>
      </c>
      <c r="F661" s="23" t="s">
        <v>394</v>
      </c>
      <c r="G661" s="25">
        <v>41038.800000000003</v>
      </c>
      <c r="H661" s="25">
        <v>589.26</v>
      </c>
      <c r="I661" s="25">
        <v>25</v>
      </c>
      <c r="J661" s="25">
        <v>1177.81</v>
      </c>
      <c r="K661" s="25">
        <f t="shared" si="260"/>
        <v>2913.75</v>
      </c>
      <c r="L661" s="25">
        <f t="shared" si="261"/>
        <v>471.95</v>
      </c>
      <c r="M661" s="25">
        <v>1247.58</v>
      </c>
      <c r="N661" s="25">
        <f t="shared" si="262"/>
        <v>2909.65</v>
      </c>
      <c r="O661" s="25">
        <f t="shared" si="263"/>
        <v>8720.74</v>
      </c>
      <c r="P661" s="25">
        <f>I661</f>
        <v>25</v>
      </c>
      <c r="Q661" s="25">
        <f t="shared" si="264"/>
        <v>3039.65</v>
      </c>
      <c r="R661" s="25">
        <f t="shared" si="265"/>
        <v>6295.35</v>
      </c>
      <c r="S661" s="84">
        <f t="shared" si="266"/>
        <v>37999.15</v>
      </c>
      <c r="T661" s="18"/>
      <c r="U661" s="110"/>
    </row>
    <row r="662" spans="2:21" s="14" customFormat="1" ht="24.95" customHeight="1" x14ac:dyDescent="0.25">
      <c r="B662" s="92">
        <v>604</v>
      </c>
      <c r="C662" s="31" t="s">
        <v>290</v>
      </c>
      <c r="D662" s="24" t="s">
        <v>262</v>
      </c>
      <c r="E662" s="23" t="s">
        <v>18</v>
      </c>
      <c r="F662" s="23" t="s">
        <v>394</v>
      </c>
      <c r="G662" s="25">
        <v>41038.800000000003</v>
      </c>
      <c r="H662" s="25">
        <v>331.94</v>
      </c>
      <c r="I662" s="25">
        <v>25</v>
      </c>
      <c r="J662" s="25">
        <v>1177.81</v>
      </c>
      <c r="K662" s="25">
        <f t="shared" si="260"/>
        <v>2913.75</v>
      </c>
      <c r="L662" s="25">
        <f t="shared" si="261"/>
        <v>471.95</v>
      </c>
      <c r="M662" s="25">
        <v>1247.58</v>
      </c>
      <c r="N662" s="25">
        <f t="shared" si="262"/>
        <v>2909.65</v>
      </c>
      <c r="O662" s="25">
        <f t="shared" si="263"/>
        <v>8720.74</v>
      </c>
      <c r="P662" s="25">
        <v>1740.46</v>
      </c>
      <c r="Q662" s="25">
        <f t="shared" si="264"/>
        <v>4497.79</v>
      </c>
      <c r="R662" s="25">
        <f t="shared" si="265"/>
        <v>6295.35</v>
      </c>
      <c r="S662" s="84">
        <f t="shared" si="266"/>
        <v>36541.01</v>
      </c>
      <c r="T662" s="18"/>
      <c r="U662" s="110"/>
    </row>
    <row r="663" spans="2:21" s="14" customFormat="1" ht="24.95" customHeight="1" x14ac:dyDescent="0.25">
      <c r="B663" s="92">
        <v>605</v>
      </c>
      <c r="C663" s="31" t="s">
        <v>291</v>
      </c>
      <c r="D663" s="24" t="s">
        <v>262</v>
      </c>
      <c r="E663" s="23" t="s">
        <v>18</v>
      </c>
      <c r="F663" s="23" t="s">
        <v>394</v>
      </c>
      <c r="G663" s="25">
        <v>41038.800000000003</v>
      </c>
      <c r="H663" s="25">
        <v>589.26</v>
      </c>
      <c r="I663" s="25">
        <v>25</v>
      </c>
      <c r="J663" s="25">
        <v>1177.81</v>
      </c>
      <c r="K663" s="25">
        <f t="shared" si="260"/>
        <v>2913.75</v>
      </c>
      <c r="L663" s="25">
        <f t="shared" si="261"/>
        <v>471.95</v>
      </c>
      <c r="M663" s="25">
        <v>1247.58</v>
      </c>
      <c r="N663" s="25">
        <f t="shared" si="262"/>
        <v>2909.65</v>
      </c>
      <c r="O663" s="25">
        <f t="shared" si="263"/>
        <v>8720.74</v>
      </c>
      <c r="P663" s="25">
        <f>I663</f>
        <v>25</v>
      </c>
      <c r="Q663" s="25">
        <f t="shared" si="264"/>
        <v>3039.65</v>
      </c>
      <c r="R663" s="25">
        <f t="shared" si="265"/>
        <v>6295.35</v>
      </c>
      <c r="S663" s="84">
        <f t="shared" si="266"/>
        <v>37999.15</v>
      </c>
      <c r="T663" s="18"/>
      <c r="U663" s="110"/>
    </row>
    <row r="664" spans="2:21" s="14" customFormat="1" ht="24.95" customHeight="1" x14ac:dyDescent="0.25">
      <c r="B664" s="92">
        <v>606</v>
      </c>
      <c r="C664" s="31" t="s">
        <v>292</v>
      </c>
      <c r="D664" s="24" t="s">
        <v>262</v>
      </c>
      <c r="E664" s="23" t="s">
        <v>18</v>
      </c>
      <c r="F664" s="23" t="s">
        <v>394</v>
      </c>
      <c r="G664" s="25">
        <v>41038.800000000003</v>
      </c>
      <c r="H664" s="25">
        <v>589.26</v>
      </c>
      <c r="I664" s="25">
        <v>25</v>
      </c>
      <c r="J664" s="25">
        <v>1177.81</v>
      </c>
      <c r="K664" s="25">
        <f t="shared" si="260"/>
        <v>2913.75</v>
      </c>
      <c r="L664" s="25">
        <f t="shared" si="261"/>
        <v>471.95</v>
      </c>
      <c r="M664" s="25">
        <v>1247.58</v>
      </c>
      <c r="N664" s="25">
        <f t="shared" si="262"/>
        <v>2909.65</v>
      </c>
      <c r="O664" s="25">
        <f t="shared" si="263"/>
        <v>8720.74</v>
      </c>
      <c r="P664" s="25">
        <f>I664</f>
        <v>25</v>
      </c>
      <c r="Q664" s="25">
        <f t="shared" si="264"/>
        <v>3039.65</v>
      </c>
      <c r="R664" s="25">
        <f t="shared" si="265"/>
        <v>6295.35</v>
      </c>
      <c r="S664" s="84">
        <f t="shared" si="266"/>
        <v>37999.15</v>
      </c>
      <c r="T664" s="18"/>
      <c r="U664" s="110"/>
    </row>
    <row r="665" spans="2:21" s="14" customFormat="1" ht="24.95" customHeight="1" x14ac:dyDescent="0.25">
      <c r="B665" s="92">
        <v>607</v>
      </c>
      <c r="C665" s="31" t="s">
        <v>293</v>
      </c>
      <c r="D665" s="24" t="s">
        <v>262</v>
      </c>
      <c r="E665" s="23" t="s">
        <v>18</v>
      </c>
      <c r="F665" s="23" t="s">
        <v>394</v>
      </c>
      <c r="G665" s="25">
        <v>41038.800000000003</v>
      </c>
      <c r="H665" s="25">
        <v>589.26</v>
      </c>
      <c r="I665" s="25">
        <v>25</v>
      </c>
      <c r="J665" s="25">
        <v>1177.81</v>
      </c>
      <c r="K665" s="25">
        <f t="shared" si="260"/>
        <v>2913.75</v>
      </c>
      <c r="L665" s="25">
        <f t="shared" si="261"/>
        <v>471.95</v>
      </c>
      <c r="M665" s="25">
        <v>1247.58</v>
      </c>
      <c r="N665" s="25">
        <f t="shared" si="262"/>
        <v>2909.65</v>
      </c>
      <c r="O665" s="25">
        <f t="shared" si="263"/>
        <v>8720.74</v>
      </c>
      <c r="P665" s="25">
        <v>12322.16</v>
      </c>
      <c r="Q665" s="25">
        <f t="shared" si="264"/>
        <v>15336.81</v>
      </c>
      <c r="R665" s="25">
        <f t="shared" si="265"/>
        <v>6295.35</v>
      </c>
      <c r="S665" s="84">
        <f t="shared" si="266"/>
        <v>25701.99</v>
      </c>
      <c r="T665" s="18"/>
      <c r="U665" s="110"/>
    </row>
    <row r="666" spans="2:21" s="14" customFormat="1" ht="24.95" customHeight="1" x14ac:dyDescent="0.25">
      <c r="B666" s="92">
        <v>608</v>
      </c>
      <c r="C666" s="31" t="s">
        <v>294</v>
      </c>
      <c r="D666" s="24" t="s">
        <v>262</v>
      </c>
      <c r="E666" s="23" t="s">
        <v>18</v>
      </c>
      <c r="F666" s="23" t="s">
        <v>394</v>
      </c>
      <c r="G666" s="25">
        <v>41038.800000000003</v>
      </c>
      <c r="H666" s="25">
        <v>589.26</v>
      </c>
      <c r="I666" s="25">
        <v>25</v>
      </c>
      <c r="J666" s="25">
        <v>1177.81</v>
      </c>
      <c r="K666" s="25">
        <f t="shared" si="260"/>
        <v>2913.75</v>
      </c>
      <c r="L666" s="25">
        <f t="shared" si="261"/>
        <v>471.95</v>
      </c>
      <c r="M666" s="25">
        <v>1247.58</v>
      </c>
      <c r="N666" s="25">
        <f t="shared" si="262"/>
        <v>2909.65</v>
      </c>
      <c r="O666" s="25">
        <f t="shared" si="263"/>
        <v>8720.74</v>
      </c>
      <c r="P666" s="25">
        <f>I666</f>
        <v>25</v>
      </c>
      <c r="Q666" s="25">
        <f t="shared" si="264"/>
        <v>3039.65</v>
      </c>
      <c r="R666" s="25">
        <f t="shared" si="265"/>
        <v>6295.35</v>
      </c>
      <c r="S666" s="84">
        <f t="shared" si="266"/>
        <v>37999.15</v>
      </c>
      <c r="T666" s="18"/>
      <c r="U666" s="110"/>
    </row>
    <row r="667" spans="2:21" s="41" customFormat="1" ht="24.95" customHeight="1" x14ac:dyDescent="0.25">
      <c r="B667" s="92">
        <v>609</v>
      </c>
      <c r="C667" s="31" t="s">
        <v>295</v>
      </c>
      <c r="D667" s="24" t="s">
        <v>262</v>
      </c>
      <c r="E667" s="23" t="s">
        <v>18</v>
      </c>
      <c r="F667" s="23" t="s">
        <v>394</v>
      </c>
      <c r="G667" s="25">
        <v>41038.800000000003</v>
      </c>
      <c r="H667" s="25">
        <v>589.26</v>
      </c>
      <c r="I667" s="25">
        <v>25</v>
      </c>
      <c r="J667" s="25">
        <v>1177.81</v>
      </c>
      <c r="K667" s="25">
        <f t="shared" si="260"/>
        <v>2913.75</v>
      </c>
      <c r="L667" s="25">
        <f t="shared" si="261"/>
        <v>471.95</v>
      </c>
      <c r="M667" s="25">
        <v>1247.58</v>
      </c>
      <c r="N667" s="25">
        <f t="shared" si="262"/>
        <v>2909.65</v>
      </c>
      <c r="O667" s="25">
        <f t="shared" si="263"/>
        <v>8720.74</v>
      </c>
      <c r="P667" s="25">
        <v>27895.15</v>
      </c>
      <c r="Q667" s="25">
        <f t="shared" si="264"/>
        <v>30909.8</v>
      </c>
      <c r="R667" s="25">
        <f t="shared" si="265"/>
        <v>6295.35</v>
      </c>
      <c r="S667" s="84">
        <f t="shared" si="266"/>
        <v>10129</v>
      </c>
      <c r="T667" s="18"/>
      <c r="U667" s="110"/>
    </row>
    <row r="668" spans="2:21" s="14" customFormat="1" ht="24.95" customHeight="1" x14ac:dyDescent="0.25">
      <c r="B668" s="92">
        <v>610</v>
      </c>
      <c r="C668" s="31" t="s">
        <v>296</v>
      </c>
      <c r="D668" s="24" t="s">
        <v>262</v>
      </c>
      <c r="E668" s="23" t="s">
        <v>18</v>
      </c>
      <c r="F668" s="23" t="s">
        <v>394</v>
      </c>
      <c r="G668" s="25">
        <v>41038.800000000003</v>
      </c>
      <c r="H668" s="25">
        <v>589.26</v>
      </c>
      <c r="I668" s="25">
        <v>25</v>
      </c>
      <c r="J668" s="25">
        <v>1177.81</v>
      </c>
      <c r="K668" s="25">
        <f t="shared" si="260"/>
        <v>2913.75</v>
      </c>
      <c r="L668" s="25">
        <f t="shared" si="261"/>
        <v>471.95</v>
      </c>
      <c r="M668" s="25">
        <v>1247.58</v>
      </c>
      <c r="N668" s="25">
        <f t="shared" si="262"/>
        <v>2909.65</v>
      </c>
      <c r="O668" s="25">
        <f t="shared" ref="O668:O691" si="267">J668+K668+L668+M668+N668</f>
        <v>8720.74</v>
      </c>
      <c r="P668" s="25">
        <f>I668</f>
        <v>25</v>
      </c>
      <c r="Q668" s="25">
        <f t="shared" si="264"/>
        <v>3039.65</v>
      </c>
      <c r="R668" s="25">
        <f t="shared" si="265"/>
        <v>6295.35</v>
      </c>
      <c r="S668" s="84">
        <f t="shared" si="266"/>
        <v>37999.15</v>
      </c>
      <c r="T668" s="18"/>
      <c r="U668" s="110"/>
    </row>
    <row r="669" spans="2:21" s="14" customFormat="1" ht="24.95" customHeight="1" x14ac:dyDescent="0.25">
      <c r="B669" s="92">
        <v>611</v>
      </c>
      <c r="C669" s="31" t="s">
        <v>297</v>
      </c>
      <c r="D669" s="24" t="s">
        <v>262</v>
      </c>
      <c r="E669" s="23" t="s">
        <v>18</v>
      </c>
      <c r="F669" s="23" t="s">
        <v>394</v>
      </c>
      <c r="G669" s="25">
        <v>41038.800000000003</v>
      </c>
      <c r="H669" s="25">
        <v>0</v>
      </c>
      <c r="I669" s="25">
        <v>0</v>
      </c>
      <c r="J669" s="25">
        <v>1177.81</v>
      </c>
      <c r="K669" s="25">
        <f t="shared" si="260"/>
        <v>2913.75</v>
      </c>
      <c r="L669" s="25">
        <f t="shared" si="261"/>
        <v>471.95</v>
      </c>
      <c r="M669" s="25">
        <v>1247.58</v>
      </c>
      <c r="N669" s="25">
        <f t="shared" si="262"/>
        <v>2909.65</v>
      </c>
      <c r="O669" s="25">
        <f t="shared" si="267"/>
        <v>8720.74</v>
      </c>
      <c r="P669" s="25">
        <v>5000</v>
      </c>
      <c r="Q669" s="25">
        <f t="shared" si="264"/>
        <v>7425.39</v>
      </c>
      <c r="R669" s="25">
        <f t="shared" si="265"/>
        <v>6295.35</v>
      </c>
      <c r="S669" s="84">
        <f t="shared" si="266"/>
        <v>33613.410000000003</v>
      </c>
      <c r="T669" s="18"/>
      <c r="U669" s="110"/>
    </row>
    <row r="670" spans="2:21" s="14" customFormat="1" ht="24.95" customHeight="1" x14ac:dyDescent="0.25">
      <c r="B670" s="92">
        <v>612</v>
      </c>
      <c r="C670" s="31" t="s">
        <v>298</v>
      </c>
      <c r="D670" s="24" t="s">
        <v>262</v>
      </c>
      <c r="E670" s="23" t="s">
        <v>18</v>
      </c>
      <c r="F670" s="23" t="s">
        <v>394</v>
      </c>
      <c r="G670" s="25">
        <v>41038.800000000003</v>
      </c>
      <c r="H670" s="25">
        <v>589.26</v>
      </c>
      <c r="I670" s="25">
        <v>25</v>
      </c>
      <c r="J670" s="25">
        <v>1177.81</v>
      </c>
      <c r="K670" s="25">
        <f t="shared" si="260"/>
        <v>2913.75</v>
      </c>
      <c r="L670" s="25">
        <f t="shared" si="261"/>
        <v>471.95</v>
      </c>
      <c r="M670" s="25">
        <v>1247.58</v>
      </c>
      <c r="N670" s="25">
        <f t="shared" si="262"/>
        <v>2909.65</v>
      </c>
      <c r="O670" s="25">
        <f t="shared" si="267"/>
        <v>8720.74</v>
      </c>
      <c r="P670" s="25">
        <v>13599.35</v>
      </c>
      <c r="Q670" s="25">
        <f t="shared" ref="Q670:Q699" si="268">H670+J670+M670+P670</f>
        <v>16614</v>
      </c>
      <c r="R670" s="25">
        <f t="shared" ref="R670:R698" si="269">K670+L670+N670</f>
        <v>6295.35</v>
      </c>
      <c r="S670" s="84">
        <f t="shared" ref="S670:S699" si="270">G670-Q670</f>
        <v>24424.799999999999</v>
      </c>
      <c r="T670" s="18"/>
      <c r="U670" s="110"/>
    </row>
    <row r="671" spans="2:21" s="14" customFormat="1" ht="24.95" customHeight="1" x14ac:dyDescent="0.25">
      <c r="B671" s="92">
        <v>613</v>
      </c>
      <c r="C671" s="31" t="s">
        <v>299</v>
      </c>
      <c r="D671" s="24" t="s">
        <v>262</v>
      </c>
      <c r="E671" s="23" t="s">
        <v>18</v>
      </c>
      <c r="F671" s="23" t="s">
        <v>394</v>
      </c>
      <c r="G671" s="25">
        <v>41038.379999999997</v>
      </c>
      <c r="H671" s="25">
        <v>589.20000000000005</v>
      </c>
      <c r="I671" s="25">
        <v>25</v>
      </c>
      <c r="J671" s="25">
        <v>1177.8</v>
      </c>
      <c r="K671" s="25">
        <f t="shared" si="260"/>
        <v>2913.72</v>
      </c>
      <c r="L671" s="25">
        <f t="shared" si="261"/>
        <v>471.94</v>
      </c>
      <c r="M671" s="25">
        <v>1247.57</v>
      </c>
      <c r="N671" s="25">
        <f t="shared" si="262"/>
        <v>2909.62</v>
      </c>
      <c r="O671" s="25">
        <f t="shared" si="267"/>
        <v>8720.65</v>
      </c>
      <c r="P671" s="25">
        <f>I671</f>
        <v>25</v>
      </c>
      <c r="Q671" s="25">
        <f t="shared" si="268"/>
        <v>3039.57</v>
      </c>
      <c r="R671" s="25">
        <f t="shared" si="269"/>
        <v>6295.28</v>
      </c>
      <c r="S671" s="84">
        <f t="shared" si="270"/>
        <v>37998.81</v>
      </c>
      <c r="T671" s="18"/>
      <c r="U671" s="110"/>
    </row>
    <row r="672" spans="2:21" s="14" customFormat="1" ht="24.95" customHeight="1" x14ac:dyDescent="0.25">
      <c r="B672" s="92">
        <v>614</v>
      </c>
      <c r="C672" s="31" t="s">
        <v>300</v>
      </c>
      <c r="D672" s="24" t="s">
        <v>262</v>
      </c>
      <c r="E672" s="23" t="s">
        <v>18</v>
      </c>
      <c r="F672" s="23" t="s">
        <v>393</v>
      </c>
      <c r="G672" s="25">
        <v>41038.370000000003</v>
      </c>
      <c r="H672" s="25">
        <v>589.20000000000005</v>
      </c>
      <c r="I672" s="25">
        <v>25</v>
      </c>
      <c r="J672" s="25">
        <v>1177.8</v>
      </c>
      <c r="K672" s="25">
        <f t="shared" si="260"/>
        <v>2913.72</v>
      </c>
      <c r="L672" s="25">
        <f t="shared" si="261"/>
        <v>471.94</v>
      </c>
      <c r="M672" s="25">
        <v>1247.57</v>
      </c>
      <c r="N672" s="25">
        <f t="shared" si="262"/>
        <v>2909.62</v>
      </c>
      <c r="O672" s="25">
        <f t="shared" si="267"/>
        <v>8720.65</v>
      </c>
      <c r="P672" s="25">
        <v>18121.7</v>
      </c>
      <c r="Q672" s="25">
        <f t="shared" si="268"/>
        <v>21136.27</v>
      </c>
      <c r="R672" s="25">
        <f t="shared" si="269"/>
        <v>6295.28</v>
      </c>
      <c r="S672" s="84">
        <f t="shared" si="270"/>
        <v>19902.099999999999</v>
      </c>
      <c r="T672" s="18"/>
      <c r="U672" s="110"/>
    </row>
    <row r="673" spans="2:21" s="14" customFormat="1" ht="24.95" customHeight="1" x14ac:dyDescent="0.25">
      <c r="B673" s="92">
        <v>615</v>
      </c>
      <c r="C673" s="31" t="s">
        <v>301</v>
      </c>
      <c r="D673" s="24" t="s">
        <v>262</v>
      </c>
      <c r="E673" s="23" t="s">
        <v>18</v>
      </c>
      <c r="F673" s="23" t="s">
        <v>394</v>
      </c>
      <c r="G673" s="25">
        <v>41030</v>
      </c>
      <c r="H673" s="25">
        <v>588.02</v>
      </c>
      <c r="I673" s="25">
        <v>25</v>
      </c>
      <c r="J673" s="25">
        <v>1177.56</v>
      </c>
      <c r="K673" s="25">
        <f t="shared" si="260"/>
        <v>2913.13</v>
      </c>
      <c r="L673" s="25">
        <f t="shared" si="261"/>
        <v>471.85</v>
      </c>
      <c r="M673" s="25">
        <v>1247.31</v>
      </c>
      <c r="N673" s="25">
        <f t="shared" si="262"/>
        <v>2909.03</v>
      </c>
      <c r="O673" s="25">
        <f t="shared" si="267"/>
        <v>8718.8799999999992</v>
      </c>
      <c r="P673" s="25">
        <f>I673</f>
        <v>25</v>
      </c>
      <c r="Q673" s="25">
        <f t="shared" si="268"/>
        <v>3037.89</v>
      </c>
      <c r="R673" s="25">
        <f t="shared" si="269"/>
        <v>6294.01</v>
      </c>
      <c r="S673" s="84">
        <f t="shared" si="270"/>
        <v>37992.11</v>
      </c>
      <c r="T673" s="18"/>
      <c r="U673" s="110"/>
    </row>
    <row r="674" spans="2:21" s="14" customFormat="1" ht="24.95" customHeight="1" x14ac:dyDescent="0.25">
      <c r="B674" s="92">
        <v>616</v>
      </c>
      <c r="C674" s="31" t="s">
        <v>421</v>
      </c>
      <c r="D674" s="24" t="s">
        <v>262</v>
      </c>
      <c r="E674" s="23" t="s">
        <v>18</v>
      </c>
      <c r="F674" s="23" t="s">
        <v>394</v>
      </c>
      <c r="G674" s="25">
        <v>41000</v>
      </c>
      <c r="H674" s="25">
        <v>583.79</v>
      </c>
      <c r="I674" s="25">
        <v>25</v>
      </c>
      <c r="J674" s="25">
        <v>1176.7</v>
      </c>
      <c r="K674" s="25">
        <f t="shared" si="260"/>
        <v>2911</v>
      </c>
      <c r="L674" s="25">
        <f t="shared" si="261"/>
        <v>471.5</v>
      </c>
      <c r="M674" s="25">
        <v>1246.4000000000001</v>
      </c>
      <c r="N674" s="25">
        <f t="shared" si="262"/>
        <v>2906.9</v>
      </c>
      <c r="O674" s="25">
        <f t="shared" si="267"/>
        <v>8712.5</v>
      </c>
      <c r="P674" s="25">
        <f>I674</f>
        <v>25</v>
      </c>
      <c r="Q674" s="25">
        <f t="shared" si="268"/>
        <v>3031.89</v>
      </c>
      <c r="R674" s="25">
        <f t="shared" si="269"/>
        <v>6289.4</v>
      </c>
      <c r="S674" s="84">
        <f t="shared" si="270"/>
        <v>37968.11</v>
      </c>
      <c r="T674" s="18"/>
      <c r="U674" s="110"/>
    </row>
    <row r="675" spans="2:21" s="14" customFormat="1" ht="24.95" customHeight="1" x14ac:dyDescent="0.25">
      <c r="B675" s="92">
        <v>617</v>
      </c>
      <c r="C675" s="31" t="s">
        <v>422</v>
      </c>
      <c r="D675" s="24" t="s">
        <v>262</v>
      </c>
      <c r="E675" s="23" t="s">
        <v>18</v>
      </c>
      <c r="F675" s="23" t="s">
        <v>394</v>
      </c>
      <c r="G675" s="25">
        <v>41000</v>
      </c>
      <c r="H675" s="25">
        <v>583.79</v>
      </c>
      <c r="I675" s="25">
        <v>25</v>
      </c>
      <c r="J675" s="25">
        <v>1176.7</v>
      </c>
      <c r="K675" s="25">
        <f t="shared" si="260"/>
        <v>2911</v>
      </c>
      <c r="L675" s="25">
        <f t="shared" si="261"/>
        <v>471.5</v>
      </c>
      <c r="M675" s="25">
        <v>1246.4000000000001</v>
      </c>
      <c r="N675" s="25">
        <f t="shared" si="262"/>
        <v>2906.9</v>
      </c>
      <c r="O675" s="25">
        <f t="shared" si="267"/>
        <v>8712.5</v>
      </c>
      <c r="P675" s="25">
        <f>I675</f>
        <v>25</v>
      </c>
      <c r="Q675" s="25">
        <f t="shared" si="268"/>
        <v>3031.89</v>
      </c>
      <c r="R675" s="25">
        <f t="shared" si="269"/>
        <v>6289.4</v>
      </c>
      <c r="S675" s="84">
        <f t="shared" si="270"/>
        <v>37968.11</v>
      </c>
      <c r="T675" s="18"/>
      <c r="U675" s="110"/>
    </row>
    <row r="676" spans="2:21" s="14" customFormat="1" ht="24.95" customHeight="1" x14ac:dyDescent="0.25">
      <c r="B676" s="92">
        <v>618</v>
      </c>
      <c r="C676" s="31" t="s">
        <v>423</v>
      </c>
      <c r="D676" s="24" t="s">
        <v>262</v>
      </c>
      <c r="E676" s="23" t="s">
        <v>18</v>
      </c>
      <c r="F676" s="23" t="s">
        <v>394</v>
      </c>
      <c r="G676" s="25">
        <v>41000</v>
      </c>
      <c r="H676" s="25">
        <v>583.79</v>
      </c>
      <c r="I676" s="25">
        <v>25</v>
      </c>
      <c r="J676" s="25">
        <v>1176.7</v>
      </c>
      <c r="K676" s="25">
        <f t="shared" si="260"/>
        <v>2911</v>
      </c>
      <c r="L676" s="25">
        <f t="shared" si="261"/>
        <v>471.5</v>
      </c>
      <c r="M676" s="25">
        <v>1246.4000000000001</v>
      </c>
      <c r="N676" s="25">
        <f t="shared" si="262"/>
        <v>2906.9</v>
      </c>
      <c r="O676" s="25">
        <f t="shared" si="267"/>
        <v>8712.5</v>
      </c>
      <c r="P676" s="25">
        <v>15217.75</v>
      </c>
      <c r="Q676" s="25">
        <f t="shared" si="268"/>
        <v>18224.64</v>
      </c>
      <c r="R676" s="25">
        <f t="shared" si="269"/>
        <v>6289.4</v>
      </c>
      <c r="S676" s="84">
        <f t="shared" si="270"/>
        <v>22775.360000000001</v>
      </c>
      <c r="T676" s="18"/>
      <c r="U676" s="110"/>
    </row>
    <row r="677" spans="2:21" s="14" customFormat="1" ht="24.95" customHeight="1" x14ac:dyDescent="0.25">
      <c r="B677" s="92">
        <v>619</v>
      </c>
      <c r="C677" s="31" t="s">
        <v>424</v>
      </c>
      <c r="D677" s="24" t="s">
        <v>262</v>
      </c>
      <c r="E677" s="23" t="s">
        <v>18</v>
      </c>
      <c r="F677" s="23" t="s">
        <v>394</v>
      </c>
      <c r="G677" s="25">
        <v>41000</v>
      </c>
      <c r="H677" s="25">
        <v>583.79</v>
      </c>
      <c r="I677" s="25">
        <v>25</v>
      </c>
      <c r="J677" s="25">
        <v>1176.7</v>
      </c>
      <c r="K677" s="25">
        <f t="shared" si="260"/>
        <v>2911</v>
      </c>
      <c r="L677" s="25">
        <f t="shared" si="261"/>
        <v>471.5</v>
      </c>
      <c r="M677" s="25">
        <v>1246.4000000000001</v>
      </c>
      <c r="N677" s="25">
        <f t="shared" si="262"/>
        <v>2906.9</v>
      </c>
      <c r="O677" s="25">
        <f t="shared" si="267"/>
        <v>8712.5</v>
      </c>
      <c r="P677" s="25">
        <f>I677</f>
        <v>25</v>
      </c>
      <c r="Q677" s="25">
        <f t="shared" si="268"/>
        <v>3031.89</v>
      </c>
      <c r="R677" s="25">
        <f t="shared" si="269"/>
        <v>6289.4</v>
      </c>
      <c r="S677" s="84">
        <f t="shared" si="270"/>
        <v>37968.11</v>
      </c>
      <c r="T677" s="18"/>
      <c r="U677" s="110"/>
    </row>
    <row r="678" spans="2:21" s="14" customFormat="1" ht="24.95" customHeight="1" x14ac:dyDescent="0.25">
      <c r="B678" s="92">
        <v>620</v>
      </c>
      <c r="C678" s="31" t="s">
        <v>425</v>
      </c>
      <c r="D678" s="24" t="s">
        <v>262</v>
      </c>
      <c r="E678" s="23" t="s">
        <v>18</v>
      </c>
      <c r="F678" s="23" t="s">
        <v>394</v>
      </c>
      <c r="G678" s="25">
        <v>41000</v>
      </c>
      <c r="H678" s="25">
        <v>583.79</v>
      </c>
      <c r="I678" s="25">
        <v>25</v>
      </c>
      <c r="J678" s="25">
        <v>1176.7</v>
      </c>
      <c r="K678" s="25">
        <f t="shared" si="260"/>
        <v>2911</v>
      </c>
      <c r="L678" s="25">
        <f t="shared" si="261"/>
        <v>471.5</v>
      </c>
      <c r="M678" s="25">
        <v>1246.4000000000001</v>
      </c>
      <c r="N678" s="25">
        <f t="shared" si="262"/>
        <v>2906.9</v>
      </c>
      <c r="O678" s="25">
        <f t="shared" si="267"/>
        <v>8712.5</v>
      </c>
      <c r="P678" s="25">
        <f>I678</f>
        <v>25</v>
      </c>
      <c r="Q678" s="25">
        <f t="shared" si="268"/>
        <v>3031.89</v>
      </c>
      <c r="R678" s="25">
        <f t="shared" si="269"/>
        <v>6289.4</v>
      </c>
      <c r="S678" s="84">
        <f t="shared" si="270"/>
        <v>37968.11</v>
      </c>
      <c r="T678" s="18"/>
      <c r="U678" s="110"/>
    </row>
    <row r="679" spans="2:21" s="14" customFormat="1" ht="24.95" customHeight="1" x14ac:dyDescent="0.25">
      <c r="B679" s="92">
        <v>621</v>
      </c>
      <c r="C679" s="31" t="s">
        <v>371</v>
      </c>
      <c r="D679" s="24" t="s">
        <v>262</v>
      </c>
      <c r="E679" s="23" t="s">
        <v>18</v>
      </c>
      <c r="F679" s="23" t="s">
        <v>394</v>
      </c>
      <c r="G679" s="25">
        <v>41000</v>
      </c>
      <c r="H679" s="25">
        <v>583.79</v>
      </c>
      <c r="I679" s="25">
        <v>25</v>
      </c>
      <c r="J679" s="25">
        <v>1176.7</v>
      </c>
      <c r="K679" s="25">
        <f t="shared" si="260"/>
        <v>2911</v>
      </c>
      <c r="L679" s="25">
        <f t="shared" si="261"/>
        <v>471.5</v>
      </c>
      <c r="M679" s="25">
        <v>1246.4000000000001</v>
      </c>
      <c r="N679" s="25">
        <f t="shared" si="262"/>
        <v>2906.9</v>
      </c>
      <c r="O679" s="25">
        <f t="shared" si="267"/>
        <v>8712.5</v>
      </c>
      <c r="P679" s="25">
        <f>I679</f>
        <v>25</v>
      </c>
      <c r="Q679" s="25">
        <f t="shared" si="268"/>
        <v>3031.89</v>
      </c>
      <c r="R679" s="25">
        <f t="shared" si="269"/>
        <v>6289.4</v>
      </c>
      <c r="S679" s="84">
        <f t="shared" si="270"/>
        <v>37968.11</v>
      </c>
      <c r="T679" s="18"/>
      <c r="U679" s="110"/>
    </row>
    <row r="680" spans="2:21" s="7" customFormat="1" ht="24.95" customHeight="1" x14ac:dyDescent="0.25">
      <c r="B680" s="92">
        <v>622</v>
      </c>
      <c r="C680" s="31" t="s">
        <v>417</v>
      </c>
      <c r="D680" s="24" t="s">
        <v>262</v>
      </c>
      <c r="E680" s="23" t="s">
        <v>18</v>
      </c>
      <c r="F680" s="23" t="s">
        <v>394</v>
      </c>
      <c r="G680" s="25">
        <v>41000</v>
      </c>
      <c r="H680" s="25">
        <v>583.79</v>
      </c>
      <c r="I680" s="25">
        <v>25</v>
      </c>
      <c r="J680" s="25">
        <v>1176.7</v>
      </c>
      <c r="K680" s="25">
        <f t="shared" si="260"/>
        <v>2911</v>
      </c>
      <c r="L680" s="25">
        <f t="shared" si="261"/>
        <v>471.5</v>
      </c>
      <c r="M680" s="25">
        <v>1246.4000000000001</v>
      </c>
      <c r="N680" s="25">
        <f t="shared" si="262"/>
        <v>2906.9</v>
      </c>
      <c r="O680" s="25">
        <f t="shared" si="267"/>
        <v>8712.5</v>
      </c>
      <c r="P680" s="25">
        <v>10091</v>
      </c>
      <c r="Q680" s="25">
        <f t="shared" si="268"/>
        <v>13097.89</v>
      </c>
      <c r="R680" s="25">
        <f t="shared" si="269"/>
        <v>6289.4</v>
      </c>
      <c r="S680" s="84">
        <f t="shared" si="270"/>
        <v>27902.11</v>
      </c>
      <c r="T680" s="18"/>
      <c r="U680" s="110"/>
    </row>
    <row r="681" spans="2:21" s="14" customFormat="1" ht="24.95" customHeight="1" x14ac:dyDescent="0.25">
      <c r="B681" s="92">
        <v>623</v>
      </c>
      <c r="C681" s="31" t="s">
        <v>302</v>
      </c>
      <c r="D681" s="24" t="s">
        <v>262</v>
      </c>
      <c r="E681" s="23" t="s">
        <v>18</v>
      </c>
      <c r="F681" s="23" t="s">
        <v>394</v>
      </c>
      <c r="G681" s="25">
        <v>40986</v>
      </c>
      <c r="H681" s="25">
        <v>324.49</v>
      </c>
      <c r="I681" s="25">
        <v>25</v>
      </c>
      <c r="J681" s="25">
        <v>1176.3</v>
      </c>
      <c r="K681" s="25">
        <f t="shared" si="260"/>
        <v>2910.01</v>
      </c>
      <c r="L681" s="25">
        <f t="shared" si="261"/>
        <v>471.34</v>
      </c>
      <c r="M681" s="25">
        <v>1245.97</v>
      </c>
      <c r="N681" s="25">
        <f t="shared" si="262"/>
        <v>2905.91</v>
      </c>
      <c r="O681" s="25">
        <f t="shared" si="267"/>
        <v>8709.5300000000007</v>
      </c>
      <c r="P681" s="25">
        <v>1740.46</v>
      </c>
      <c r="Q681" s="25">
        <f t="shared" si="268"/>
        <v>4487.22</v>
      </c>
      <c r="R681" s="25">
        <f t="shared" si="269"/>
        <v>6287.26</v>
      </c>
      <c r="S681" s="84">
        <f t="shared" si="270"/>
        <v>36498.78</v>
      </c>
      <c r="T681" s="18"/>
      <c r="U681" s="110"/>
    </row>
    <row r="682" spans="2:21" s="14" customFormat="1" ht="24.95" customHeight="1" x14ac:dyDescent="0.25">
      <c r="B682" s="92">
        <v>624</v>
      </c>
      <c r="C682" s="31" t="s">
        <v>303</v>
      </c>
      <c r="D682" s="24" t="s">
        <v>262</v>
      </c>
      <c r="E682" s="23" t="s">
        <v>18</v>
      </c>
      <c r="F682" s="23" t="s">
        <v>394</v>
      </c>
      <c r="G682" s="25">
        <v>40986</v>
      </c>
      <c r="H682" s="25">
        <v>581.80999999999995</v>
      </c>
      <c r="I682" s="25">
        <v>25</v>
      </c>
      <c r="J682" s="25">
        <v>1176.3</v>
      </c>
      <c r="K682" s="25">
        <f t="shared" si="260"/>
        <v>2910.01</v>
      </c>
      <c r="L682" s="25">
        <f t="shared" si="261"/>
        <v>471.34</v>
      </c>
      <c r="M682" s="25">
        <v>1245.97</v>
      </c>
      <c r="N682" s="25">
        <f t="shared" si="262"/>
        <v>2905.91</v>
      </c>
      <c r="O682" s="25">
        <f t="shared" si="267"/>
        <v>8709.5300000000007</v>
      </c>
      <c r="P682" s="25">
        <f>I682</f>
        <v>25</v>
      </c>
      <c r="Q682" s="25">
        <f t="shared" si="268"/>
        <v>3029.08</v>
      </c>
      <c r="R682" s="25">
        <f t="shared" si="269"/>
        <v>6287.26</v>
      </c>
      <c r="S682" s="84">
        <f t="shared" si="270"/>
        <v>37956.92</v>
      </c>
      <c r="T682" s="18"/>
      <c r="U682" s="110"/>
    </row>
    <row r="683" spans="2:21" s="14" customFormat="1" ht="24.95" customHeight="1" x14ac:dyDescent="0.25">
      <c r="B683" s="92">
        <v>625</v>
      </c>
      <c r="C683" s="31" t="s">
        <v>304</v>
      </c>
      <c r="D683" s="24" t="s">
        <v>262</v>
      </c>
      <c r="E683" s="23" t="s">
        <v>18</v>
      </c>
      <c r="F683" s="23" t="s">
        <v>394</v>
      </c>
      <c r="G683" s="25">
        <v>40986</v>
      </c>
      <c r="H683" s="25">
        <v>581.80999999999995</v>
      </c>
      <c r="I683" s="25">
        <v>25</v>
      </c>
      <c r="J683" s="25">
        <v>1176.3</v>
      </c>
      <c r="K683" s="25">
        <f t="shared" si="260"/>
        <v>2910.01</v>
      </c>
      <c r="L683" s="25">
        <f t="shared" si="261"/>
        <v>471.34</v>
      </c>
      <c r="M683" s="25">
        <v>1245.97</v>
      </c>
      <c r="N683" s="25">
        <f t="shared" si="262"/>
        <v>2905.91</v>
      </c>
      <c r="O683" s="25">
        <f t="shared" si="267"/>
        <v>8709.5300000000007</v>
      </c>
      <c r="P683" s="25">
        <v>5120.58</v>
      </c>
      <c r="Q683" s="25">
        <f t="shared" si="268"/>
        <v>8124.66</v>
      </c>
      <c r="R683" s="25">
        <f t="shared" si="269"/>
        <v>6287.26</v>
      </c>
      <c r="S683" s="84">
        <f t="shared" si="270"/>
        <v>32861.339999999997</v>
      </c>
      <c r="T683" s="18"/>
      <c r="U683" s="110"/>
    </row>
    <row r="684" spans="2:21" s="14" customFormat="1" ht="24.95" customHeight="1" x14ac:dyDescent="0.25">
      <c r="B684" s="92">
        <v>626</v>
      </c>
      <c r="C684" s="31" t="s">
        <v>305</v>
      </c>
      <c r="D684" s="24" t="s">
        <v>262</v>
      </c>
      <c r="E684" s="23" t="s">
        <v>18</v>
      </c>
      <c r="F684" s="23" t="s">
        <v>394</v>
      </c>
      <c r="G684" s="25">
        <v>40000</v>
      </c>
      <c r="H684" s="25">
        <v>442.65</v>
      </c>
      <c r="I684" s="25">
        <v>25</v>
      </c>
      <c r="J684" s="25">
        <v>1148</v>
      </c>
      <c r="K684" s="25">
        <f t="shared" si="260"/>
        <v>2840</v>
      </c>
      <c r="L684" s="25">
        <f t="shared" si="261"/>
        <v>460</v>
      </c>
      <c r="M684" s="25">
        <v>1216</v>
      </c>
      <c r="N684" s="25">
        <f t="shared" si="262"/>
        <v>2836</v>
      </c>
      <c r="O684" s="25">
        <f t="shared" si="267"/>
        <v>8500</v>
      </c>
      <c r="P684" s="25">
        <f>I684</f>
        <v>25</v>
      </c>
      <c r="Q684" s="25">
        <f t="shared" si="268"/>
        <v>2831.65</v>
      </c>
      <c r="R684" s="25">
        <f t="shared" si="269"/>
        <v>6136</v>
      </c>
      <c r="S684" s="84">
        <f t="shared" si="270"/>
        <v>37168.35</v>
      </c>
      <c r="T684" s="18"/>
      <c r="U684" s="110"/>
    </row>
    <row r="685" spans="2:21" s="41" customFormat="1" ht="24.95" customHeight="1" x14ac:dyDescent="0.25">
      <c r="B685" s="92">
        <v>627</v>
      </c>
      <c r="C685" s="31" t="s">
        <v>273</v>
      </c>
      <c r="D685" s="24" t="s">
        <v>262</v>
      </c>
      <c r="E685" s="23" t="s">
        <v>18</v>
      </c>
      <c r="F685" s="23" t="s">
        <v>394</v>
      </c>
      <c r="G685" s="25">
        <v>90000</v>
      </c>
      <c r="H685" s="25">
        <v>9753.1200000000008</v>
      </c>
      <c r="I685" s="25">
        <v>25</v>
      </c>
      <c r="J685" s="25">
        <v>2583</v>
      </c>
      <c r="K685" s="25">
        <v>6390</v>
      </c>
      <c r="L685" s="19">
        <v>890.22</v>
      </c>
      <c r="M685" s="25">
        <v>2736</v>
      </c>
      <c r="N685" s="25">
        <v>6381</v>
      </c>
      <c r="O685" s="25">
        <f t="shared" si="267"/>
        <v>18980.22</v>
      </c>
      <c r="P685" s="25">
        <v>25</v>
      </c>
      <c r="Q685" s="25">
        <f t="shared" si="268"/>
        <v>15097.12</v>
      </c>
      <c r="R685" s="25">
        <f t="shared" si="269"/>
        <v>13661.22</v>
      </c>
      <c r="S685" s="84">
        <f t="shared" si="270"/>
        <v>74902.880000000005</v>
      </c>
      <c r="T685" s="18"/>
      <c r="U685" s="110"/>
    </row>
    <row r="686" spans="2:21" s="14" customFormat="1" ht="24.95" customHeight="1" x14ac:dyDescent="0.25">
      <c r="B686" s="92">
        <v>628</v>
      </c>
      <c r="C686" s="31" t="s">
        <v>309</v>
      </c>
      <c r="D686" s="24" t="s">
        <v>262</v>
      </c>
      <c r="E686" s="23" t="s">
        <v>18</v>
      </c>
      <c r="F686" s="23" t="s">
        <v>394</v>
      </c>
      <c r="G686" s="25">
        <v>37300</v>
      </c>
      <c r="H686" s="25">
        <v>61.59</v>
      </c>
      <c r="I686" s="25">
        <v>25</v>
      </c>
      <c r="J686" s="25">
        <v>1070.51</v>
      </c>
      <c r="K686" s="25">
        <f t="shared" ref="K686:K699" si="271">G686*7.1%</f>
        <v>2648.3</v>
      </c>
      <c r="L686" s="25">
        <f t="shared" ref="L686:L699" si="272">G686*1.15%</f>
        <v>428.95</v>
      </c>
      <c r="M686" s="25">
        <v>1133.92</v>
      </c>
      <c r="N686" s="25">
        <f t="shared" ref="N686:N699" si="273">G686*7.09%</f>
        <v>2644.57</v>
      </c>
      <c r="O686" s="25">
        <f t="shared" si="267"/>
        <v>7926.25</v>
      </c>
      <c r="P686" s="25">
        <f>I686</f>
        <v>25</v>
      </c>
      <c r="Q686" s="25">
        <f t="shared" si="268"/>
        <v>2291.02</v>
      </c>
      <c r="R686" s="25">
        <f t="shared" si="269"/>
        <v>5721.82</v>
      </c>
      <c r="S686" s="84">
        <f t="shared" si="270"/>
        <v>35008.980000000003</v>
      </c>
      <c r="T686" s="18"/>
      <c r="U686" s="110"/>
    </row>
    <row r="687" spans="2:21" s="41" customFormat="1" ht="24.95" customHeight="1" x14ac:dyDescent="0.25">
      <c r="B687" s="92">
        <v>629</v>
      </c>
      <c r="C687" s="31" t="s">
        <v>489</v>
      </c>
      <c r="D687" s="24" t="s">
        <v>262</v>
      </c>
      <c r="E687" s="23" t="s">
        <v>18</v>
      </c>
      <c r="F687" s="23" t="s">
        <v>394</v>
      </c>
      <c r="G687" s="25">
        <v>41000</v>
      </c>
      <c r="H687" s="25">
        <v>583.79</v>
      </c>
      <c r="I687" s="25">
        <v>25</v>
      </c>
      <c r="J687" s="25">
        <v>1176.7</v>
      </c>
      <c r="K687" s="25">
        <f t="shared" si="271"/>
        <v>2911</v>
      </c>
      <c r="L687" s="25">
        <f t="shared" si="272"/>
        <v>471.5</v>
      </c>
      <c r="M687" s="25">
        <v>1246.4000000000001</v>
      </c>
      <c r="N687" s="25">
        <f t="shared" si="273"/>
        <v>2906.9</v>
      </c>
      <c r="O687" s="25">
        <f t="shared" si="267"/>
        <v>8712.5</v>
      </c>
      <c r="P687" s="25">
        <f>I687</f>
        <v>25</v>
      </c>
      <c r="Q687" s="25">
        <f t="shared" si="268"/>
        <v>3031.89</v>
      </c>
      <c r="R687" s="25">
        <f t="shared" si="269"/>
        <v>6289.4</v>
      </c>
      <c r="S687" s="84">
        <f t="shared" si="270"/>
        <v>37968.11</v>
      </c>
      <c r="T687" s="18"/>
      <c r="U687" s="110"/>
    </row>
    <row r="688" spans="2:21" s="41" customFormat="1" ht="24.95" customHeight="1" x14ac:dyDescent="0.25">
      <c r="B688" s="92">
        <v>630</v>
      </c>
      <c r="C688" s="31" t="s">
        <v>818</v>
      </c>
      <c r="D688" s="24" t="s">
        <v>262</v>
      </c>
      <c r="E688" s="23" t="s">
        <v>18</v>
      </c>
      <c r="F688" s="23" t="s">
        <v>394</v>
      </c>
      <c r="G688" s="25">
        <v>41000</v>
      </c>
      <c r="H688" s="25">
        <v>583.79</v>
      </c>
      <c r="I688" s="25">
        <v>25</v>
      </c>
      <c r="J688" s="25">
        <v>1176.7</v>
      </c>
      <c r="K688" s="25">
        <f t="shared" si="271"/>
        <v>2911</v>
      </c>
      <c r="L688" s="25">
        <f t="shared" si="272"/>
        <v>471.5</v>
      </c>
      <c r="M688" s="25">
        <v>1246.4000000000001</v>
      </c>
      <c r="N688" s="25">
        <f t="shared" si="273"/>
        <v>2906.9</v>
      </c>
      <c r="O688" s="25">
        <f t="shared" si="267"/>
        <v>8712.5</v>
      </c>
      <c r="P688" s="25">
        <v>3961</v>
      </c>
      <c r="Q688" s="25">
        <f t="shared" si="268"/>
        <v>6967.89</v>
      </c>
      <c r="R688" s="25">
        <f t="shared" si="269"/>
        <v>6289.4</v>
      </c>
      <c r="S688" s="84">
        <f t="shared" si="270"/>
        <v>34032.11</v>
      </c>
      <c r="T688" s="18"/>
      <c r="U688" s="110"/>
    </row>
    <row r="689" spans="1:21" s="41" customFormat="1" ht="24.95" customHeight="1" x14ac:dyDescent="0.25">
      <c r="B689" s="92">
        <v>631</v>
      </c>
      <c r="C689" s="31" t="s">
        <v>535</v>
      </c>
      <c r="D689" s="24" t="s">
        <v>262</v>
      </c>
      <c r="E689" s="23" t="s">
        <v>18</v>
      </c>
      <c r="F689" s="23" t="s">
        <v>394</v>
      </c>
      <c r="G689" s="25">
        <v>41000</v>
      </c>
      <c r="H689" s="25">
        <v>583.79</v>
      </c>
      <c r="I689" s="25">
        <v>25</v>
      </c>
      <c r="J689" s="25">
        <v>1176.7</v>
      </c>
      <c r="K689" s="25">
        <f t="shared" si="271"/>
        <v>2911</v>
      </c>
      <c r="L689" s="25">
        <f t="shared" si="272"/>
        <v>471.5</v>
      </c>
      <c r="M689" s="25">
        <v>1246.4000000000001</v>
      </c>
      <c r="N689" s="25">
        <f t="shared" si="273"/>
        <v>2906.9</v>
      </c>
      <c r="O689" s="25">
        <f t="shared" si="267"/>
        <v>8712.5</v>
      </c>
      <c r="P689" s="25">
        <v>9278.5</v>
      </c>
      <c r="Q689" s="25">
        <f t="shared" si="268"/>
        <v>12285.39</v>
      </c>
      <c r="R689" s="25">
        <f t="shared" si="269"/>
        <v>6289.4</v>
      </c>
      <c r="S689" s="84">
        <f t="shared" si="270"/>
        <v>28714.61</v>
      </c>
      <c r="T689" s="18"/>
      <c r="U689" s="110"/>
    </row>
    <row r="690" spans="1:21" s="41" customFormat="1" ht="24.95" customHeight="1" x14ac:dyDescent="0.25">
      <c r="B690" s="92">
        <v>632</v>
      </c>
      <c r="C690" s="31" t="s">
        <v>537</v>
      </c>
      <c r="D690" s="24" t="s">
        <v>262</v>
      </c>
      <c r="E690" s="23" t="s">
        <v>18</v>
      </c>
      <c r="F690" s="23" t="s">
        <v>394</v>
      </c>
      <c r="G690" s="25">
        <v>41000</v>
      </c>
      <c r="H690" s="25">
        <v>583.79</v>
      </c>
      <c r="I690" s="25">
        <v>25</v>
      </c>
      <c r="J690" s="25">
        <v>1176.7</v>
      </c>
      <c r="K690" s="25">
        <f t="shared" si="271"/>
        <v>2911</v>
      </c>
      <c r="L690" s="25">
        <f t="shared" si="272"/>
        <v>471.5</v>
      </c>
      <c r="M690" s="25">
        <v>1246.4000000000001</v>
      </c>
      <c r="N690" s="25">
        <f t="shared" si="273"/>
        <v>2906.9</v>
      </c>
      <c r="O690" s="25">
        <f t="shared" si="267"/>
        <v>8712.5</v>
      </c>
      <c r="P690" s="25">
        <v>4321</v>
      </c>
      <c r="Q690" s="25">
        <f t="shared" si="268"/>
        <v>7327.89</v>
      </c>
      <c r="R690" s="25">
        <f t="shared" si="269"/>
        <v>6289.4</v>
      </c>
      <c r="S690" s="84">
        <f t="shared" si="270"/>
        <v>33672.11</v>
      </c>
      <c r="T690" s="18"/>
      <c r="U690" s="110"/>
    </row>
    <row r="691" spans="1:21" s="41" customFormat="1" ht="24.95" customHeight="1" x14ac:dyDescent="0.25">
      <c r="B691" s="92">
        <v>633</v>
      </c>
      <c r="C691" s="31" t="s">
        <v>538</v>
      </c>
      <c r="D691" s="24" t="s">
        <v>262</v>
      </c>
      <c r="E691" s="23" t="s">
        <v>18</v>
      </c>
      <c r="F691" s="23" t="s">
        <v>394</v>
      </c>
      <c r="G691" s="25">
        <v>50000</v>
      </c>
      <c r="H691" s="25">
        <v>1854</v>
      </c>
      <c r="I691" s="25">
        <v>25</v>
      </c>
      <c r="J691" s="25">
        <v>1435</v>
      </c>
      <c r="K691" s="25">
        <f t="shared" si="271"/>
        <v>3550</v>
      </c>
      <c r="L691" s="25">
        <f t="shared" si="272"/>
        <v>575</v>
      </c>
      <c r="M691" s="25">
        <v>1520</v>
      </c>
      <c r="N691" s="25">
        <f t="shared" si="273"/>
        <v>3545</v>
      </c>
      <c r="O691" s="25">
        <f t="shared" si="267"/>
        <v>10625</v>
      </c>
      <c r="P691" s="25">
        <f>I691</f>
        <v>25</v>
      </c>
      <c r="Q691" s="25">
        <f t="shared" si="268"/>
        <v>4834</v>
      </c>
      <c r="R691" s="25">
        <f t="shared" si="269"/>
        <v>7670</v>
      </c>
      <c r="S691" s="84">
        <f t="shared" si="270"/>
        <v>45166</v>
      </c>
      <c r="T691" s="18"/>
      <c r="U691" s="110"/>
    </row>
    <row r="692" spans="1:21" s="41" customFormat="1" ht="24.95" customHeight="1" x14ac:dyDescent="0.25">
      <c r="B692" s="92">
        <v>634</v>
      </c>
      <c r="C692" s="31" t="s">
        <v>692</v>
      </c>
      <c r="D692" s="24" t="s">
        <v>262</v>
      </c>
      <c r="E692" s="23" t="s">
        <v>18</v>
      </c>
      <c r="F692" s="23" t="s">
        <v>394</v>
      </c>
      <c r="G692" s="25">
        <v>41000</v>
      </c>
      <c r="H692" s="25">
        <v>326.47000000000003</v>
      </c>
      <c r="I692" s="25">
        <v>25</v>
      </c>
      <c r="J692" s="25">
        <v>1176.7</v>
      </c>
      <c r="K692" s="25">
        <f t="shared" si="271"/>
        <v>2911</v>
      </c>
      <c r="L692" s="25">
        <f t="shared" si="272"/>
        <v>471.5</v>
      </c>
      <c r="M692" s="25">
        <v>1246.4000000000001</v>
      </c>
      <c r="N692" s="25">
        <f t="shared" si="273"/>
        <v>2906.9</v>
      </c>
      <c r="O692" s="25">
        <f t="shared" ref="O692" si="274">J692+K692+L692+M692+N692</f>
        <v>8712.5</v>
      </c>
      <c r="P692" s="25">
        <v>4438.46</v>
      </c>
      <c r="Q692" s="25">
        <f t="shared" si="268"/>
        <v>7188.03</v>
      </c>
      <c r="R692" s="25">
        <f t="shared" si="269"/>
        <v>6289.4</v>
      </c>
      <c r="S692" s="84">
        <f t="shared" si="270"/>
        <v>33811.97</v>
      </c>
      <c r="T692" s="18"/>
      <c r="U692" s="110"/>
    </row>
    <row r="693" spans="1:21" s="18" customFormat="1" ht="24.95" customHeight="1" x14ac:dyDescent="0.25">
      <c r="B693" s="92">
        <v>635</v>
      </c>
      <c r="C693" s="33" t="s">
        <v>804</v>
      </c>
      <c r="D693" s="34" t="s">
        <v>262</v>
      </c>
      <c r="E693" s="23" t="s">
        <v>18</v>
      </c>
      <c r="F693" s="23" t="s">
        <v>394</v>
      </c>
      <c r="G693" s="25">
        <v>50000</v>
      </c>
      <c r="H693" s="25">
        <v>1854</v>
      </c>
      <c r="I693" s="25">
        <v>25</v>
      </c>
      <c r="J693" s="25">
        <f t="shared" ref="J693:J699" si="275">G693*2.87%</f>
        <v>1435</v>
      </c>
      <c r="K693" s="25">
        <f t="shared" si="271"/>
        <v>3550</v>
      </c>
      <c r="L693" s="25">
        <f t="shared" si="272"/>
        <v>575</v>
      </c>
      <c r="M693" s="25">
        <f t="shared" ref="M693:M699" si="276">G693*3.04%</f>
        <v>1520</v>
      </c>
      <c r="N693" s="25">
        <f t="shared" si="273"/>
        <v>3545</v>
      </c>
      <c r="O693" s="25">
        <f t="shared" ref="O693:O696" si="277">J693+K693+L693+M693+N693</f>
        <v>10625</v>
      </c>
      <c r="P693" s="25">
        <v>4591</v>
      </c>
      <c r="Q693" s="25">
        <f t="shared" si="268"/>
        <v>9400</v>
      </c>
      <c r="R693" s="25">
        <f t="shared" si="269"/>
        <v>7670</v>
      </c>
      <c r="S693" s="84">
        <f t="shared" si="270"/>
        <v>40600</v>
      </c>
      <c r="U693" s="110"/>
    </row>
    <row r="694" spans="1:21" s="18" customFormat="1" ht="24.95" customHeight="1" x14ac:dyDescent="0.25">
      <c r="B694" s="92">
        <v>636</v>
      </c>
      <c r="C694" s="77" t="s">
        <v>867</v>
      </c>
      <c r="D694" s="78" t="s">
        <v>262</v>
      </c>
      <c r="E694" s="54" t="s">
        <v>18</v>
      </c>
      <c r="F694" s="54" t="s">
        <v>394</v>
      </c>
      <c r="G694" s="55">
        <v>55000</v>
      </c>
      <c r="H694" s="55">
        <v>2559.6799999999998</v>
      </c>
      <c r="I694" s="25">
        <v>25</v>
      </c>
      <c r="J694" s="25">
        <f t="shared" si="275"/>
        <v>1578.5</v>
      </c>
      <c r="K694" s="25">
        <f t="shared" si="271"/>
        <v>3905</v>
      </c>
      <c r="L694" s="25">
        <f t="shared" si="272"/>
        <v>632.5</v>
      </c>
      <c r="M694" s="25">
        <f t="shared" si="276"/>
        <v>1672</v>
      </c>
      <c r="N694" s="25">
        <f t="shared" si="273"/>
        <v>3899.5</v>
      </c>
      <c r="O694" s="25">
        <f t="shared" si="277"/>
        <v>11687.5</v>
      </c>
      <c r="P694" s="25">
        <f t="shared" ref="P694:P698" si="278">I694</f>
        <v>25</v>
      </c>
      <c r="Q694" s="25">
        <f t="shared" si="268"/>
        <v>5835.18</v>
      </c>
      <c r="R694" s="25">
        <f t="shared" si="269"/>
        <v>8437</v>
      </c>
      <c r="S694" s="84">
        <f t="shared" si="270"/>
        <v>49164.82</v>
      </c>
      <c r="U694" s="110"/>
    </row>
    <row r="695" spans="1:21" s="18" customFormat="1" ht="24.95" customHeight="1" x14ac:dyDescent="0.25">
      <c r="A695" s="81"/>
      <c r="B695" s="92">
        <v>637</v>
      </c>
      <c r="C695" s="33" t="s">
        <v>945</v>
      </c>
      <c r="D695" s="34" t="s">
        <v>262</v>
      </c>
      <c r="E695" s="23" t="s">
        <v>18</v>
      </c>
      <c r="F695" s="23" t="s">
        <v>394</v>
      </c>
      <c r="G695" s="25">
        <v>42000</v>
      </c>
      <c r="H695" s="25">
        <v>724.92</v>
      </c>
      <c r="I695" s="60">
        <v>25</v>
      </c>
      <c r="J695" s="25">
        <f t="shared" si="275"/>
        <v>1205.4000000000001</v>
      </c>
      <c r="K695" s="60">
        <f t="shared" si="271"/>
        <v>2982</v>
      </c>
      <c r="L695" s="60">
        <f t="shared" si="272"/>
        <v>483</v>
      </c>
      <c r="M695" s="25">
        <f t="shared" si="276"/>
        <v>1276.8</v>
      </c>
      <c r="N695" s="60">
        <f t="shared" si="273"/>
        <v>2977.8</v>
      </c>
      <c r="O695" s="25">
        <f t="shared" si="277"/>
        <v>8925</v>
      </c>
      <c r="P695" s="60">
        <v>17791</v>
      </c>
      <c r="Q695" s="25">
        <f t="shared" si="268"/>
        <v>20998.12</v>
      </c>
      <c r="R695" s="60">
        <f t="shared" si="269"/>
        <v>6442.8</v>
      </c>
      <c r="S695" s="84">
        <f t="shared" si="270"/>
        <v>21001.88</v>
      </c>
      <c r="U695" s="110"/>
    </row>
    <row r="696" spans="1:21" s="18" customFormat="1" ht="24.95" customHeight="1" x14ac:dyDescent="0.25">
      <c r="A696" s="81"/>
      <c r="B696" s="92">
        <v>638</v>
      </c>
      <c r="C696" s="33" t="s">
        <v>946</v>
      </c>
      <c r="D696" s="34" t="s">
        <v>262</v>
      </c>
      <c r="E696" s="23" t="s">
        <v>18</v>
      </c>
      <c r="F696" s="23" t="s">
        <v>394</v>
      </c>
      <c r="G696" s="25">
        <v>41000</v>
      </c>
      <c r="H696" s="25">
        <v>583.79</v>
      </c>
      <c r="I696" s="25">
        <v>25</v>
      </c>
      <c r="J696" s="25">
        <f t="shared" si="275"/>
        <v>1176.7</v>
      </c>
      <c r="K696" s="25">
        <f t="shared" si="271"/>
        <v>2911</v>
      </c>
      <c r="L696" s="25">
        <f t="shared" si="272"/>
        <v>471.5</v>
      </c>
      <c r="M696" s="25">
        <f t="shared" si="276"/>
        <v>1246.4000000000001</v>
      </c>
      <c r="N696" s="25">
        <f t="shared" si="273"/>
        <v>2906.9</v>
      </c>
      <c r="O696" s="25">
        <f t="shared" si="277"/>
        <v>8712.5</v>
      </c>
      <c r="P696" s="60">
        <f t="shared" si="278"/>
        <v>25</v>
      </c>
      <c r="Q696" s="25">
        <f t="shared" si="268"/>
        <v>3031.89</v>
      </c>
      <c r="R696" s="25">
        <f t="shared" si="269"/>
        <v>6289.4</v>
      </c>
      <c r="S696" s="84">
        <f t="shared" si="270"/>
        <v>37968.11</v>
      </c>
      <c r="U696" s="110"/>
    </row>
    <row r="697" spans="1:21" s="18" customFormat="1" ht="24.95" customHeight="1" x14ac:dyDescent="0.25">
      <c r="B697" s="92">
        <v>639</v>
      </c>
      <c r="C697" s="33" t="s">
        <v>964</v>
      </c>
      <c r="D697" s="34" t="s">
        <v>262</v>
      </c>
      <c r="E697" s="23" t="s">
        <v>18</v>
      </c>
      <c r="F697" s="23" t="s">
        <v>394</v>
      </c>
      <c r="G697" s="25">
        <v>41000</v>
      </c>
      <c r="H697" s="25">
        <v>583.79</v>
      </c>
      <c r="I697" s="25">
        <v>25</v>
      </c>
      <c r="J697" s="25">
        <f t="shared" si="275"/>
        <v>1176.7</v>
      </c>
      <c r="K697" s="25">
        <f t="shared" si="271"/>
        <v>2911</v>
      </c>
      <c r="L697" s="25">
        <f t="shared" si="272"/>
        <v>471.5</v>
      </c>
      <c r="M697" s="25">
        <f t="shared" si="276"/>
        <v>1246.4000000000001</v>
      </c>
      <c r="N697" s="25">
        <f t="shared" si="273"/>
        <v>2906.9</v>
      </c>
      <c r="O697" s="25">
        <f t="shared" ref="O697" si="279">J697+K697+L697+M697+N697</f>
        <v>8712.5</v>
      </c>
      <c r="P697" s="25">
        <f t="shared" si="278"/>
        <v>25</v>
      </c>
      <c r="Q697" s="25">
        <f t="shared" si="268"/>
        <v>3031.89</v>
      </c>
      <c r="R697" s="25">
        <f t="shared" si="269"/>
        <v>6289.4</v>
      </c>
      <c r="S697" s="84">
        <f t="shared" si="270"/>
        <v>37968.11</v>
      </c>
      <c r="U697" s="110"/>
    </row>
    <row r="698" spans="1:21" s="18" customFormat="1" ht="24.95" customHeight="1" x14ac:dyDescent="0.25">
      <c r="B698" s="92">
        <v>640</v>
      </c>
      <c r="C698" s="33" t="s">
        <v>965</v>
      </c>
      <c r="D698" s="34" t="s">
        <v>262</v>
      </c>
      <c r="E698" s="23" t="s">
        <v>18</v>
      </c>
      <c r="F698" s="23" t="s">
        <v>394</v>
      </c>
      <c r="G698" s="25">
        <v>41000</v>
      </c>
      <c r="H698" s="25">
        <v>583.79</v>
      </c>
      <c r="I698" s="25">
        <v>25</v>
      </c>
      <c r="J698" s="25">
        <f t="shared" si="275"/>
        <v>1176.7</v>
      </c>
      <c r="K698" s="25">
        <f t="shared" si="271"/>
        <v>2911</v>
      </c>
      <c r="L698" s="25">
        <f t="shared" si="272"/>
        <v>471.5</v>
      </c>
      <c r="M698" s="25">
        <f t="shared" si="276"/>
        <v>1246.4000000000001</v>
      </c>
      <c r="N698" s="25">
        <f t="shared" si="273"/>
        <v>2906.9</v>
      </c>
      <c r="O698" s="25">
        <f t="shared" ref="O698" si="280">J698+K698+L698+M698+N698</f>
        <v>8712.5</v>
      </c>
      <c r="P698" s="25">
        <f t="shared" si="278"/>
        <v>25</v>
      </c>
      <c r="Q698" s="25">
        <f t="shared" si="268"/>
        <v>3031.89</v>
      </c>
      <c r="R698" s="25">
        <f t="shared" si="269"/>
        <v>6289.4</v>
      </c>
      <c r="S698" s="84">
        <f t="shared" si="270"/>
        <v>37968.11</v>
      </c>
      <c r="U698" s="110"/>
    </row>
    <row r="699" spans="1:21" s="137" customFormat="1" ht="24.95" customHeight="1" x14ac:dyDescent="0.25">
      <c r="B699" s="145">
        <v>641</v>
      </c>
      <c r="C699" s="146" t="s">
        <v>1004</v>
      </c>
      <c r="D699" s="144" t="s">
        <v>262</v>
      </c>
      <c r="E699" s="133" t="s">
        <v>18</v>
      </c>
      <c r="F699" s="133" t="s">
        <v>394</v>
      </c>
      <c r="G699" s="136">
        <v>35533.33</v>
      </c>
      <c r="H699" s="136">
        <v>0</v>
      </c>
      <c r="I699" s="136">
        <v>25</v>
      </c>
      <c r="J699" s="136">
        <f t="shared" si="275"/>
        <v>1019.81</v>
      </c>
      <c r="K699" s="136">
        <f t="shared" si="271"/>
        <v>2522.87</v>
      </c>
      <c r="L699" s="136">
        <f t="shared" si="272"/>
        <v>408.63</v>
      </c>
      <c r="M699" s="136">
        <f t="shared" si="276"/>
        <v>1080.21</v>
      </c>
      <c r="N699" s="136">
        <f t="shared" si="273"/>
        <v>2519.31</v>
      </c>
      <c r="O699" s="136">
        <f t="shared" ref="O699" si="281">J699+K699+L699+M699+N699</f>
        <v>7550.83</v>
      </c>
      <c r="P699" s="136">
        <f t="shared" ref="P699" si="282">I699</f>
        <v>25</v>
      </c>
      <c r="Q699" s="136">
        <f t="shared" si="268"/>
        <v>2125.02</v>
      </c>
      <c r="R699" s="136">
        <f t="shared" ref="R699" si="283">K699+L699+N699</f>
        <v>5450.81</v>
      </c>
      <c r="S699" s="142">
        <f t="shared" si="270"/>
        <v>33408.31</v>
      </c>
      <c r="U699" s="138"/>
    </row>
    <row r="700" spans="1:21" s="18" customFormat="1" ht="24.95" customHeight="1" x14ac:dyDescent="0.25">
      <c r="B700" s="90" t="s">
        <v>816</v>
      </c>
      <c r="C700" s="79"/>
      <c r="D700" s="79"/>
      <c r="E700" s="79"/>
      <c r="F700" s="79"/>
      <c r="G700" s="79"/>
      <c r="H700" s="79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96"/>
      <c r="U700" s="110"/>
    </row>
    <row r="701" spans="1:21" s="18" customFormat="1" ht="24.95" customHeight="1" x14ac:dyDescent="0.25">
      <c r="B701" s="88">
        <v>642</v>
      </c>
      <c r="C701" s="31" t="s">
        <v>374</v>
      </c>
      <c r="D701" s="24" t="s">
        <v>696</v>
      </c>
      <c r="E701" s="23" t="s">
        <v>18</v>
      </c>
      <c r="F701" s="23" t="s">
        <v>394</v>
      </c>
      <c r="G701" s="25">
        <v>38000</v>
      </c>
      <c r="H701" s="25">
        <v>160.38</v>
      </c>
      <c r="I701" s="25">
        <v>25</v>
      </c>
      <c r="J701" s="25">
        <f>G701*2.87%</f>
        <v>1090.5999999999999</v>
      </c>
      <c r="K701" s="25">
        <f>G701*7.1%</f>
        <v>2698</v>
      </c>
      <c r="L701" s="25">
        <f>G701*1.15%</f>
        <v>437</v>
      </c>
      <c r="M701" s="25">
        <f>G701*3.04%</f>
        <v>1155.2</v>
      </c>
      <c r="N701" s="25">
        <f>G701*7.09%</f>
        <v>2694.2</v>
      </c>
      <c r="O701" s="25">
        <f t="shared" ref="O701" si="284">J701+K701+L701+M701+N701</f>
        <v>8075</v>
      </c>
      <c r="P701" s="25">
        <v>22886.14</v>
      </c>
      <c r="Q701" s="25">
        <f>H701+J701+M701+P701</f>
        <v>25292.32</v>
      </c>
      <c r="R701" s="25">
        <f>K701+L701+N701</f>
        <v>5829.2</v>
      </c>
      <c r="S701" s="84">
        <f>G701-Q701</f>
        <v>12707.68</v>
      </c>
      <c r="U701" s="110"/>
    </row>
    <row r="702" spans="1:21" s="13" customFormat="1" ht="24.95" customHeight="1" x14ac:dyDescent="0.25">
      <c r="B702" s="85" t="s">
        <v>467</v>
      </c>
      <c r="C702" s="67"/>
      <c r="D702" s="68"/>
      <c r="E702" s="68"/>
      <c r="F702" s="68"/>
      <c r="G702" s="69"/>
      <c r="H702" s="69"/>
      <c r="I702" s="69"/>
      <c r="J702" s="69"/>
      <c r="K702" s="69"/>
      <c r="L702" s="69"/>
      <c r="M702" s="69"/>
      <c r="N702" s="69"/>
      <c r="O702" s="30"/>
      <c r="P702" s="30"/>
      <c r="Q702" s="30"/>
      <c r="R702" s="30"/>
      <c r="S702" s="86"/>
      <c r="T702" s="18"/>
      <c r="U702" s="110"/>
    </row>
    <row r="703" spans="1:21" s="7" customFormat="1" ht="24.95" customHeight="1" x14ac:dyDescent="0.25">
      <c r="B703" s="88">
        <v>643</v>
      </c>
      <c r="C703" s="31" t="s">
        <v>312</v>
      </c>
      <c r="D703" s="18" t="s">
        <v>873</v>
      </c>
      <c r="E703" s="23" t="s">
        <v>18</v>
      </c>
      <c r="F703" s="23" t="s">
        <v>393</v>
      </c>
      <c r="G703" s="25">
        <v>72500</v>
      </c>
      <c r="H703" s="25">
        <v>5838.93</v>
      </c>
      <c r="I703" s="25">
        <v>25</v>
      </c>
      <c r="J703" s="25">
        <f>G703*2.87%</f>
        <v>2080.75</v>
      </c>
      <c r="K703" s="25">
        <f>G703*7.1%</f>
        <v>5147.5</v>
      </c>
      <c r="L703" s="25">
        <f>G703*1.15%</f>
        <v>833.75</v>
      </c>
      <c r="M703" s="25">
        <f>G703*3.04%</f>
        <v>2204</v>
      </c>
      <c r="N703" s="25">
        <f>G703*7.09%</f>
        <v>5140.25</v>
      </c>
      <c r="O703" s="25">
        <f>J703+K703+L703+M703+N703</f>
        <v>15406.25</v>
      </c>
      <c r="P703" s="25">
        <v>25</v>
      </c>
      <c r="Q703" s="25">
        <f>H703+J703+M703+P703</f>
        <v>10148.68</v>
      </c>
      <c r="R703" s="25">
        <f>K703+L703+N703</f>
        <v>11121.5</v>
      </c>
      <c r="S703" s="84">
        <f>G703-Q703</f>
        <v>62351.32</v>
      </c>
      <c r="T703" s="18"/>
      <c r="U703" s="110"/>
    </row>
    <row r="704" spans="1:21" s="18" customFormat="1" ht="24.95" customHeight="1" x14ac:dyDescent="0.25">
      <c r="B704" s="88">
        <v>644</v>
      </c>
      <c r="C704" s="31" t="s">
        <v>313</v>
      </c>
      <c r="D704" s="24" t="s">
        <v>26</v>
      </c>
      <c r="E704" s="23" t="s">
        <v>18</v>
      </c>
      <c r="F704" s="23" t="s">
        <v>394</v>
      </c>
      <c r="G704" s="25">
        <v>41000</v>
      </c>
      <c r="H704" s="25">
        <v>326.47000000000003</v>
      </c>
      <c r="I704" s="25">
        <v>25</v>
      </c>
      <c r="J704" s="25">
        <v>1176.7</v>
      </c>
      <c r="K704" s="25">
        <f>G704*7.1%</f>
        <v>2911</v>
      </c>
      <c r="L704" s="25">
        <f>G704*1.15%</f>
        <v>471.5</v>
      </c>
      <c r="M704" s="25">
        <v>1246.4000000000001</v>
      </c>
      <c r="N704" s="25">
        <f>G704*7.09%</f>
        <v>2906.9</v>
      </c>
      <c r="O704" s="25">
        <f>J704+K704+L704+M704+N704</f>
        <v>8712.5</v>
      </c>
      <c r="P704" s="25">
        <v>1740.46</v>
      </c>
      <c r="Q704" s="25">
        <f>H704+J704+M704+P704</f>
        <v>4490.03</v>
      </c>
      <c r="R704" s="25">
        <f>K704+L704+N704</f>
        <v>6289.4</v>
      </c>
      <c r="S704" s="84">
        <f>G704-Q704</f>
        <v>36509.97</v>
      </c>
      <c r="U704" s="110"/>
    </row>
    <row r="705" spans="2:21" s="18" customFormat="1" ht="24.95" customHeight="1" x14ac:dyDescent="0.25">
      <c r="B705" s="88">
        <v>645</v>
      </c>
      <c r="C705" s="31" t="s">
        <v>720</v>
      </c>
      <c r="D705" s="34" t="s">
        <v>873</v>
      </c>
      <c r="E705" s="23" t="s">
        <v>18</v>
      </c>
      <c r="F705" s="23" t="s">
        <v>394</v>
      </c>
      <c r="G705" s="25">
        <v>72500</v>
      </c>
      <c r="H705" s="25">
        <v>5838.93</v>
      </c>
      <c r="I705" s="25">
        <v>25</v>
      </c>
      <c r="J705" s="25">
        <v>2080.75</v>
      </c>
      <c r="K705" s="25">
        <v>5147.5</v>
      </c>
      <c r="L705" s="25">
        <v>833.75</v>
      </c>
      <c r="M705" s="25">
        <v>2204</v>
      </c>
      <c r="N705" s="25">
        <v>5140.25</v>
      </c>
      <c r="O705" s="25">
        <f>J705+K705+L705+M705+N705</f>
        <v>15406.25</v>
      </c>
      <c r="P705" s="25">
        <v>25</v>
      </c>
      <c r="Q705" s="25">
        <f>H705+J705+M705+P705</f>
        <v>10148.68</v>
      </c>
      <c r="R705" s="25">
        <f>K705+L705+N705</f>
        <v>11121.5</v>
      </c>
      <c r="S705" s="84">
        <f>G705-Q705</f>
        <v>62351.32</v>
      </c>
      <c r="U705" s="110"/>
    </row>
    <row r="706" spans="2:21" s="18" customFormat="1" ht="24.95" customHeight="1" x14ac:dyDescent="0.25">
      <c r="B706" s="88">
        <v>646</v>
      </c>
      <c r="C706" s="31" t="s">
        <v>721</v>
      </c>
      <c r="D706" s="34" t="s">
        <v>873</v>
      </c>
      <c r="E706" s="23" t="s">
        <v>18</v>
      </c>
      <c r="F706" s="23" t="s">
        <v>394</v>
      </c>
      <c r="G706" s="25">
        <v>72500</v>
      </c>
      <c r="H706" s="25">
        <v>5495.83</v>
      </c>
      <c r="I706" s="25">
        <v>25</v>
      </c>
      <c r="J706" s="25">
        <v>2080.75</v>
      </c>
      <c r="K706" s="25">
        <v>5147.5</v>
      </c>
      <c r="L706" s="25">
        <v>833.75</v>
      </c>
      <c r="M706" s="25">
        <v>2204</v>
      </c>
      <c r="N706" s="25">
        <v>5140.25</v>
      </c>
      <c r="O706" s="25">
        <f>J706+K706+L706+M706+N706</f>
        <v>15406.25</v>
      </c>
      <c r="P706" s="25">
        <v>1740.46</v>
      </c>
      <c r="Q706" s="25">
        <f>H706+J706+M706+P706</f>
        <v>11521.04</v>
      </c>
      <c r="R706" s="25">
        <f>K706+L706+N706</f>
        <v>11121.5</v>
      </c>
      <c r="S706" s="84">
        <f>G706-Q706</f>
        <v>60978.96</v>
      </c>
      <c r="U706" s="110"/>
    </row>
    <row r="707" spans="2:21" s="18" customFormat="1" ht="24.95" customHeight="1" x14ac:dyDescent="0.25">
      <c r="B707" s="88">
        <v>647</v>
      </c>
      <c r="C707" s="31" t="s">
        <v>866</v>
      </c>
      <c r="D707" s="34" t="s">
        <v>873</v>
      </c>
      <c r="E707" s="23" t="s">
        <v>18</v>
      </c>
      <c r="F707" s="23" t="s">
        <v>393</v>
      </c>
      <c r="G707" s="60">
        <v>65000</v>
      </c>
      <c r="H707" s="60">
        <v>4427.58</v>
      </c>
      <c r="I707" s="25">
        <v>25</v>
      </c>
      <c r="J707" s="25">
        <f>G707*2.87%</f>
        <v>1865.5</v>
      </c>
      <c r="K707" s="25">
        <f>G707*7.1%</f>
        <v>4615</v>
      </c>
      <c r="L707" s="25">
        <f>G707*1.15%</f>
        <v>747.5</v>
      </c>
      <c r="M707" s="25">
        <f>G707*3.04%</f>
        <v>1976</v>
      </c>
      <c r="N707" s="25">
        <f>G707*7.09%</f>
        <v>4608.5</v>
      </c>
      <c r="O707" s="25">
        <f>J707+K707+L707+M707+N707</f>
        <v>13812.5</v>
      </c>
      <c r="P707" s="25">
        <v>25</v>
      </c>
      <c r="Q707" s="25">
        <f>H707+J707+M707+P707</f>
        <v>8294.08</v>
      </c>
      <c r="R707" s="25">
        <f>K707+L707+N707</f>
        <v>9971</v>
      </c>
      <c r="S707" s="84">
        <f>G707-Q707</f>
        <v>56705.919999999998</v>
      </c>
      <c r="U707" s="110"/>
    </row>
    <row r="708" spans="2:21" s="13" customFormat="1" ht="24.95" customHeight="1" x14ac:dyDescent="0.3">
      <c r="B708" s="85" t="s">
        <v>314</v>
      </c>
      <c r="C708" s="21"/>
      <c r="D708" s="21"/>
      <c r="E708" s="21"/>
      <c r="F708" s="21"/>
      <c r="G708" s="22"/>
      <c r="H708" s="22"/>
      <c r="I708" s="22"/>
      <c r="J708" s="22"/>
      <c r="K708" s="22"/>
      <c r="L708" s="22"/>
      <c r="M708" s="22"/>
      <c r="N708" s="22"/>
      <c r="O708" s="30"/>
      <c r="P708" s="30"/>
      <c r="Q708" s="30"/>
      <c r="R708" s="30"/>
      <c r="S708" s="86"/>
      <c r="T708" s="18"/>
      <c r="U708" s="110"/>
    </row>
    <row r="709" spans="2:21" s="7" customFormat="1" ht="24.95" customHeight="1" x14ac:dyDescent="0.25">
      <c r="B709" s="88">
        <v>648</v>
      </c>
      <c r="C709" s="31" t="s">
        <v>315</v>
      </c>
      <c r="D709" s="24" t="s">
        <v>257</v>
      </c>
      <c r="E709" s="23" t="s">
        <v>18</v>
      </c>
      <c r="F709" s="23" t="s">
        <v>393</v>
      </c>
      <c r="G709" s="25">
        <v>55000</v>
      </c>
      <c r="H709" s="25">
        <v>2559.6799999999998</v>
      </c>
      <c r="I709" s="25">
        <v>25</v>
      </c>
      <c r="J709" s="25">
        <v>1578.5</v>
      </c>
      <c r="K709" s="25">
        <f>G709*7.1%</f>
        <v>3905</v>
      </c>
      <c r="L709" s="25">
        <f>G709*1.15%</f>
        <v>632.5</v>
      </c>
      <c r="M709" s="25">
        <v>1672</v>
      </c>
      <c r="N709" s="25">
        <f>G709*7.09%</f>
        <v>3899.5</v>
      </c>
      <c r="O709" s="25">
        <f>J709+K709+L709+M709+N709</f>
        <v>11687.5</v>
      </c>
      <c r="P709" s="25">
        <v>13246.3</v>
      </c>
      <c r="Q709" s="25">
        <f>H709+J709+M709+P709</f>
        <v>19056.48</v>
      </c>
      <c r="R709" s="25">
        <f>K709+L709+N709</f>
        <v>8437</v>
      </c>
      <c r="S709" s="84">
        <f>G709-Q709</f>
        <v>35943.519999999997</v>
      </c>
      <c r="T709" s="18"/>
      <c r="U709" s="110"/>
    </row>
    <row r="710" spans="2:21" s="13" customFormat="1" ht="24.95" customHeight="1" x14ac:dyDescent="0.3">
      <c r="B710" s="85" t="s">
        <v>316</v>
      </c>
      <c r="C710" s="21"/>
      <c r="D710" s="21"/>
      <c r="E710" s="21"/>
      <c r="F710" s="21"/>
      <c r="G710" s="22"/>
      <c r="H710" s="22"/>
      <c r="I710" s="22"/>
      <c r="J710" s="22"/>
      <c r="K710" s="22"/>
      <c r="L710" s="22"/>
      <c r="M710" s="22"/>
      <c r="N710" s="22"/>
      <c r="O710" s="30"/>
      <c r="P710" s="30"/>
      <c r="Q710" s="30"/>
      <c r="R710" s="30"/>
      <c r="S710" s="86"/>
      <c r="T710" s="18"/>
      <c r="U710" s="110"/>
    </row>
    <row r="711" spans="2:21" s="7" customFormat="1" ht="24.95" customHeight="1" x14ac:dyDescent="0.25">
      <c r="B711" s="83">
        <v>649</v>
      </c>
      <c r="C711" s="12" t="s">
        <v>317</v>
      </c>
      <c r="D711" s="15" t="s">
        <v>73</v>
      </c>
      <c r="E711" s="16" t="s">
        <v>18</v>
      </c>
      <c r="F711" s="16" t="s">
        <v>394</v>
      </c>
      <c r="G711" s="19">
        <v>74349</v>
      </c>
      <c r="H711" s="19">
        <v>6186.87</v>
      </c>
      <c r="I711" s="19">
        <v>25</v>
      </c>
      <c r="J711" s="19">
        <v>2133.8200000000002</v>
      </c>
      <c r="K711" s="19">
        <v>5278.78</v>
      </c>
      <c r="L711" s="19">
        <v>855.01</v>
      </c>
      <c r="M711" s="19">
        <v>2260.21</v>
      </c>
      <c r="N711" s="19">
        <v>5271.34</v>
      </c>
      <c r="O711" s="19">
        <f t="shared" ref="O711:O716" si="285">J711+K711+L711+M711+N711</f>
        <v>15799.16</v>
      </c>
      <c r="P711" s="19">
        <v>7491</v>
      </c>
      <c r="Q711" s="19">
        <f t="shared" ref="Q711:Q716" si="286">H711+J711+M711+P711</f>
        <v>18071.900000000001</v>
      </c>
      <c r="R711" s="19">
        <f t="shared" ref="R711:R716" si="287">K711+L711+N711</f>
        <v>11405.13</v>
      </c>
      <c r="S711" s="87">
        <f t="shared" ref="S711:S716" si="288">G711-Q711</f>
        <v>56277.1</v>
      </c>
      <c r="T711" s="18"/>
      <c r="U711" s="110"/>
    </row>
    <row r="712" spans="2:21" s="17" customFormat="1" ht="24.95" customHeight="1" x14ac:dyDescent="0.25">
      <c r="B712" s="83">
        <v>650</v>
      </c>
      <c r="C712" s="12" t="s">
        <v>400</v>
      </c>
      <c r="D712" s="15" t="s">
        <v>26</v>
      </c>
      <c r="E712" s="16" t="s">
        <v>18</v>
      </c>
      <c r="F712" s="16" t="s">
        <v>394</v>
      </c>
      <c r="G712" s="19">
        <v>40000</v>
      </c>
      <c r="H712" s="19">
        <v>442.65</v>
      </c>
      <c r="I712" s="19">
        <v>25</v>
      </c>
      <c r="J712" s="19">
        <v>1148</v>
      </c>
      <c r="K712" s="25">
        <f>G712*7.1%</f>
        <v>2840</v>
      </c>
      <c r="L712" s="25">
        <f>G712*1.15%</f>
        <v>460</v>
      </c>
      <c r="M712" s="19">
        <v>1216</v>
      </c>
      <c r="N712" s="25">
        <f>G712*7.09%</f>
        <v>2836</v>
      </c>
      <c r="O712" s="19">
        <f t="shared" si="285"/>
        <v>8500</v>
      </c>
      <c r="P712" s="19">
        <v>14264.47</v>
      </c>
      <c r="Q712" s="19">
        <f t="shared" si="286"/>
        <v>17071.12</v>
      </c>
      <c r="R712" s="19">
        <f t="shared" si="287"/>
        <v>6136</v>
      </c>
      <c r="S712" s="87">
        <f t="shared" si="288"/>
        <v>22928.880000000001</v>
      </c>
      <c r="T712" s="18"/>
      <c r="U712" s="110"/>
    </row>
    <row r="713" spans="2:21" s="7" customFormat="1" ht="24.95" customHeight="1" x14ac:dyDescent="0.25">
      <c r="B713" s="83">
        <v>651</v>
      </c>
      <c r="C713" s="12" t="s">
        <v>389</v>
      </c>
      <c r="D713" s="15" t="s">
        <v>26</v>
      </c>
      <c r="E713" s="16" t="s">
        <v>18</v>
      </c>
      <c r="F713" s="16" t="s">
        <v>393</v>
      </c>
      <c r="G713" s="19">
        <v>36000</v>
      </c>
      <c r="H713" s="19">
        <v>0</v>
      </c>
      <c r="I713" s="19">
        <v>25</v>
      </c>
      <c r="J713" s="19">
        <v>1033.2</v>
      </c>
      <c r="K713" s="25">
        <f>G713*7.1%</f>
        <v>2556</v>
      </c>
      <c r="L713" s="25">
        <f>G713*1.15%</f>
        <v>414</v>
      </c>
      <c r="M713" s="19">
        <v>1094.4000000000001</v>
      </c>
      <c r="N713" s="25">
        <f>G713*7.09%</f>
        <v>2552.4</v>
      </c>
      <c r="O713" s="19">
        <f t="shared" si="285"/>
        <v>7650</v>
      </c>
      <c r="P713" s="19">
        <v>11367.31</v>
      </c>
      <c r="Q713" s="19">
        <f t="shared" si="286"/>
        <v>13494.91</v>
      </c>
      <c r="R713" s="19">
        <f t="shared" si="287"/>
        <v>5522.4</v>
      </c>
      <c r="S713" s="87">
        <f t="shared" si="288"/>
        <v>22505.09</v>
      </c>
      <c r="T713" s="18"/>
      <c r="U713" s="110"/>
    </row>
    <row r="714" spans="2:21" s="7" customFormat="1" ht="24.95" customHeight="1" x14ac:dyDescent="0.25">
      <c r="B714" s="83">
        <v>652</v>
      </c>
      <c r="C714" s="12" t="s">
        <v>319</v>
      </c>
      <c r="D714" s="15" t="s">
        <v>26</v>
      </c>
      <c r="E714" s="16" t="s">
        <v>18</v>
      </c>
      <c r="F714" s="16" t="s">
        <v>394</v>
      </c>
      <c r="G714" s="25">
        <v>41000</v>
      </c>
      <c r="H714" s="25">
        <v>326.47000000000003</v>
      </c>
      <c r="I714" s="25">
        <v>25</v>
      </c>
      <c r="J714" s="25">
        <v>1176.7</v>
      </c>
      <c r="K714" s="25">
        <f>G714*7.1%</f>
        <v>2911</v>
      </c>
      <c r="L714" s="25">
        <f>G714*1.15%</f>
        <v>471.5</v>
      </c>
      <c r="M714" s="25">
        <v>1246.4000000000001</v>
      </c>
      <c r="N714" s="25">
        <f>G714*7.09%</f>
        <v>2906.9</v>
      </c>
      <c r="O714" s="25">
        <f t="shared" si="285"/>
        <v>8712.5</v>
      </c>
      <c r="P714" s="25">
        <v>5497.61</v>
      </c>
      <c r="Q714" s="25">
        <f t="shared" si="286"/>
        <v>8247.18</v>
      </c>
      <c r="R714" s="25">
        <f t="shared" si="287"/>
        <v>6289.4</v>
      </c>
      <c r="S714" s="84">
        <f t="shared" si="288"/>
        <v>32752.82</v>
      </c>
      <c r="T714" s="18"/>
      <c r="U714" s="110"/>
    </row>
    <row r="715" spans="2:21" s="7" customFormat="1" ht="24.95" customHeight="1" x14ac:dyDescent="0.25">
      <c r="B715" s="83">
        <v>653</v>
      </c>
      <c r="C715" s="12" t="s">
        <v>328</v>
      </c>
      <c r="D715" s="15" t="s">
        <v>26</v>
      </c>
      <c r="E715" s="16" t="s">
        <v>18</v>
      </c>
      <c r="F715" s="16" t="s">
        <v>394</v>
      </c>
      <c r="G715" s="19">
        <v>36000</v>
      </c>
      <c r="H715" s="19">
        <v>0</v>
      </c>
      <c r="I715" s="19">
        <v>25</v>
      </c>
      <c r="J715" s="19">
        <v>1033.2</v>
      </c>
      <c r="K715" s="25">
        <f>G715*7.1%</f>
        <v>2556</v>
      </c>
      <c r="L715" s="25">
        <f>G715*1.15%</f>
        <v>414</v>
      </c>
      <c r="M715" s="19">
        <v>1094.4000000000001</v>
      </c>
      <c r="N715" s="25">
        <f>G715*7.09%</f>
        <v>2552.4</v>
      </c>
      <c r="O715" s="19">
        <f t="shared" si="285"/>
        <v>7650</v>
      </c>
      <c r="P715" s="19">
        <v>12323.28</v>
      </c>
      <c r="Q715" s="19">
        <f t="shared" si="286"/>
        <v>14450.88</v>
      </c>
      <c r="R715" s="19">
        <f t="shared" si="287"/>
        <v>5522.4</v>
      </c>
      <c r="S715" s="87">
        <f t="shared" si="288"/>
        <v>21549.119999999999</v>
      </c>
      <c r="T715" s="18"/>
      <c r="U715" s="110"/>
    </row>
    <row r="716" spans="2:21" s="18" customFormat="1" ht="24.95" customHeight="1" x14ac:dyDescent="0.25">
      <c r="B716" s="83">
        <v>654</v>
      </c>
      <c r="C716" s="31" t="s">
        <v>729</v>
      </c>
      <c r="D716" s="24" t="s">
        <v>26</v>
      </c>
      <c r="E716" s="23" t="s">
        <v>18</v>
      </c>
      <c r="F716" s="23" t="s">
        <v>394</v>
      </c>
      <c r="G716" s="25">
        <v>41000</v>
      </c>
      <c r="H716" s="25">
        <v>583.79</v>
      </c>
      <c r="I716" s="25">
        <v>25</v>
      </c>
      <c r="J716" s="25">
        <v>1176.7</v>
      </c>
      <c r="K716" s="25">
        <f>G716*7.1%</f>
        <v>2911</v>
      </c>
      <c r="L716" s="25">
        <f>G716*1.15%</f>
        <v>471.5</v>
      </c>
      <c r="M716" s="25">
        <v>1246.4000000000001</v>
      </c>
      <c r="N716" s="25">
        <f>G716*7.09%</f>
        <v>2906.9</v>
      </c>
      <c r="O716" s="25">
        <f t="shared" si="285"/>
        <v>8712.5</v>
      </c>
      <c r="P716" s="25">
        <v>25</v>
      </c>
      <c r="Q716" s="25">
        <f t="shared" si="286"/>
        <v>3031.89</v>
      </c>
      <c r="R716" s="25">
        <f t="shared" si="287"/>
        <v>6289.4</v>
      </c>
      <c r="S716" s="84">
        <f t="shared" si="288"/>
        <v>37968.11</v>
      </c>
      <c r="U716" s="110"/>
    </row>
    <row r="717" spans="2:21" s="13" customFormat="1" ht="24.95" customHeight="1" x14ac:dyDescent="0.3">
      <c r="B717" s="85" t="s">
        <v>358</v>
      </c>
      <c r="C717" s="21"/>
      <c r="D717" s="21"/>
      <c r="E717" s="21"/>
      <c r="F717" s="21"/>
      <c r="G717" s="22"/>
      <c r="H717" s="22"/>
      <c r="I717" s="22"/>
      <c r="J717" s="22"/>
      <c r="K717" s="22"/>
      <c r="L717" s="22"/>
      <c r="M717" s="22"/>
      <c r="N717" s="22"/>
      <c r="O717" s="30"/>
      <c r="P717" s="30"/>
      <c r="Q717" s="30"/>
      <c r="R717" s="30"/>
      <c r="S717" s="86"/>
      <c r="T717" s="18"/>
      <c r="U717" s="110"/>
    </row>
    <row r="718" spans="2:21" s="18" customFormat="1" ht="24.95" customHeight="1" x14ac:dyDescent="0.25">
      <c r="B718" s="88">
        <v>655</v>
      </c>
      <c r="C718" s="31" t="s">
        <v>19</v>
      </c>
      <c r="D718" s="24" t="s">
        <v>693</v>
      </c>
      <c r="E718" s="23" t="s">
        <v>18</v>
      </c>
      <c r="F718" s="23" t="s">
        <v>393</v>
      </c>
      <c r="G718" s="25">
        <v>200000</v>
      </c>
      <c r="H718" s="25">
        <v>35248.21</v>
      </c>
      <c r="I718" s="25">
        <v>25</v>
      </c>
      <c r="J718" s="25">
        <f t="shared" ref="J718:J734" si="289">G718*2.87%</f>
        <v>5740</v>
      </c>
      <c r="K718" s="25">
        <v>14200</v>
      </c>
      <c r="L718" s="19">
        <v>890.22</v>
      </c>
      <c r="M718" s="25">
        <v>5883.16</v>
      </c>
      <c r="N718" s="25">
        <v>13720.92</v>
      </c>
      <c r="O718" s="25">
        <f>J718+K718+L718+M718+N718</f>
        <v>40434.300000000003</v>
      </c>
      <c r="P718" s="25">
        <v>1740.46</v>
      </c>
      <c r="Q718" s="25">
        <f t="shared" ref="Q718:Q734" si="290">H718+J718+M718+P718</f>
        <v>48611.83</v>
      </c>
      <c r="R718" s="25">
        <f>K718+L718+N718</f>
        <v>28811.14</v>
      </c>
      <c r="S718" s="84">
        <f t="shared" ref="S718:S734" si="291">G718-Q718</f>
        <v>151388.17000000001</v>
      </c>
      <c r="U718" s="110"/>
    </row>
    <row r="719" spans="2:21" s="7" customFormat="1" ht="24.95" customHeight="1" x14ac:dyDescent="0.25">
      <c r="B719" s="88">
        <v>656</v>
      </c>
      <c r="C719" s="31" t="s">
        <v>320</v>
      </c>
      <c r="D719" s="24" t="s">
        <v>527</v>
      </c>
      <c r="E719" s="23" t="s">
        <v>18</v>
      </c>
      <c r="F719" s="23" t="s">
        <v>393</v>
      </c>
      <c r="G719" s="25">
        <v>60000</v>
      </c>
      <c r="H719" s="25">
        <v>3486.68</v>
      </c>
      <c r="I719" s="25">
        <v>25</v>
      </c>
      <c r="J719" s="25">
        <f t="shared" si="289"/>
        <v>1722</v>
      </c>
      <c r="K719" s="25">
        <f t="shared" ref="K719:K734" si="292">G719*7.1%</f>
        <v>4260</v>
      </c>
      <c r="L719" s="25">
        <f t="shared" ref="L719:L734" si="293">G719*1.15%</f>
        <v>690</v>
      </c>
      <c r="M719" s="25">
        <f t="shared" ref="M719:M734" si="294">G719*3.04%</f>
        <v>1824</v>
      </c>
      <c r="N719" s="25">
        <f t="shared" ref="N719:N734" si="295">G719*7.09%</f>
        <v>4254</v>
      </c>
      <c r="O719" s="25">
        <f t="shared" ref="O719:O734" si="296">J719+K719+L719+M719+N719</f>
        <v>12750</v>
      </c>
      <c r="P719" s="25">
        <v>11091</v>
      </c>
      <c r="Q719" s="25">
        <f t="shared" si="290"/>
        <v>18123.68</v>
      </c>
      <c r="R719" s="25">
        <f t="shared" ref="R719:R734" si="297">K719+L719+N719</f>
        <v>9204</v>
      </c>
      <c r="S719" s="84">
        <f t="shared" si="291"/>
        <v>41876.32</v>
      </c>
      <c r="T719" s="18"/>
      <c r="U719" s="110"/>
    </row>
    <row r="720" spans="2:21" s="7" customFormat="1" ht="24.95" customHeight="1" x14ac:dyDescent="0.25">
      <c r="B720" s="88">
        <v>657</v>
      </c>
      <c r="C720" s="31" t="s">
        <v>321</v>
      </c>
      <c r="D720" s="24" t="s">
        <v>73</v>
      </c>
      <c r="E720" s="23" t="s">
        <v>18</v>
      </c>
      <c r="F720" s="23" t="s">
        <v>394</v>
      </c>
      <c r="G720" s="25">
        <v>60000</v>
      </c>
      <c r="H720" s="25">
        <v>3486.68</v>
      </c>
      <c r="I720" s="25">
        <v>25</v>
      </c>
      <c r="J720" s="25">
        <f t="shared" si="289"/>
        <v>1722</v>
      </c>
      <c r="K720" s="25">
        <f t="shared" si="292"/>
        <v>4260</v>
      </c>
      <c r="L720" s="25">
        <f t="shared" si="293"/>
        <v>690</v>
      </c>
      <c r="M720" s="25">
        <f t="shared" si="294"/>
        <v>1824</v>
      </c>
      <c r="N720" s="25">
        <f t="shared" si="295"/>
        <v>4254</v>
      </c>
      <c r="O720" s="25">
        <f t="shared" si="296"/>
        <v>12750</v>
      </c>
      <c r="P720" s="25">
        <v>23744.92</v>
      </c>
      <c r="Q720" s="25">
        <f t="shared" si="290"/>
        <v>30777.599999999999</v>
      </c>
      <c r="R720" s="25">
        <f t="shared" si="297"/>
        <v>9204</v>
      </c>
      <c r="S720" s="84">
        <f t="shared" si="291"/>
        <v>29222.400000000001</v>
      </c>
      <c r="T720" s="18"/>
      <c r="U720" s="110"/>
    </row>
    <row r="721" spans="1:21" s="7" customFormat="1" ht="24.95" customHeight="1" x14ac:dyDescent="0.25">
      <c r="B721" s="88">
        <v>658</v>
      </c>
      <c r="C721" s="31" t="s">
        <v>322</v>
      </c>
      <c r="D721" s="24" t="s">
        <v>73</v>
      </c>
      <c r="E721" s="23" t="s">
        <v>18</v>
      </c>
      <c r="F721" s="23" t="s">
        <v>394</v>
      </c>
      <c r="G721" s="25">
        <v>60000</v>
      </c>
      <c r="H721" s="25">
        <v>3486.68</v>
      </c>
      <c r="I721" s="25">
        <v>25</v>
      </c>
      <c r="J721" s="25">
        <f t="shared" si="289"/>
        <v>1722</v>
      </c>
      <c r="K721" s="25">
        <f t="shared" si="292"/>
        <v>4260</v>
      </c>
      <c r="L721" s="25">
        <f t="shared" si="293"/>
        <v>690</v>
      </c>
      <c r="M721" s="25">
        <f t="shared" si="294"/>
        <v>1824</v>
      </c>
      <c r="N721" s="25">
        <f t="shared" si="295"/>
        <v>4254</v>
      </c>
      <c r="O721" s="25">
        <f t="shared" si="296"/>
        <v>12750</v>
      </c>
      <c r="P721" s="25">
        <v>7731</v>
      </c>
      <c r="Q721" s="25">
        <f t="shared" si="290"/>
        <v>14763.68</v>
      </c>
      <c r="R721" s="25">
        <f t="shared" si="297"/>
        <v>9204</v>
      </c>
      <c r="S721" s="84">
        <f t="shared" si="291"/>
        <v>45236.32</v>
      </c>
      <c r="T721" s="18"/>
      <c r="U721" s="110"/>
    </row>
    <row r="722" spans="1:21" s="7" customFormat="1" ht="24.95" customHeight="1" x14ac:dyDescent="0.25">
      <c r="B722" s="88">
        <v>659</v>
      </c>
      <c r="C722" s="31" t="s">
        <v>379</v>
      </c>
      <c r="D722" s="15" t="s">
        <v>545</v>
      </c>
      <c r="E722" s="23" t="s">
        <v>18</v>
      </c>
      <c r="F722" s="23" t="s">
        <v>394</v>
      </c>
      <c r="G722" s="25">
        <v>41000</v>
      </c>
      <c r="H722" s="25">
        <v>326.47000000000003</v>
      </c>
      <c r="I722" s="25">
        <v>25</v>
      </c>
      <c r="J722" s="25">
        <f t="shared" si="289"/>
        <v>1176.7</v>
      </c>
      <c r="K722" s="25">
        <f t="shared" si="292"/>
        <v>2911</v>
      </c>
      <c r="L722" s="25">
        <f t="shared" si="293"/>
        <v>471.5</v>
      </c>
      <c r="M722" s="25">
        <f t="shared" si="294"/>
        <v>1246.4000000000001</v>
      </c>
      <c r="N722" s="25">
        <f t="shared" si="295"/>
        <v>2906.9</v>
      </c>
      <c r="O722" s="25">
        <f t="shared" si="296"/>
        <v>8712.5</v>
      </c>
      <c r="P722" s="25">
        <v>1740.46</v>
      </c>
      <c r="Q722" s="25">
        <f t="shared" si="290"/>
        <v>4490.03</v>
      </c>
      <c r="R722" s="25">
        <f t="shared" si="297"/>
        <v>6289.4</v>
      </c>
      <c r="S722" s="84">
        <f t="shared" si="291"/>
        <v>36509.97</v>
      </c>
      <c r="T722" s="18"/>
      <c r="U722" s="110"/>
    </row>
    <row r="723" spans="1:21" s="7" customFormat="1" ht="24.95" customHeight="1" x14ac:dyDescent="0.25">
      <c r="B723" s="88">
        <v>660</v>
      </c>
      <c r="C723" s="31" t="s">
        <v>380</v>
      </c>
      <c r="D723" s="15" t="s">
        <v>545</v>
      </c>
      <c r="E723" s="23" t="s">
        <v>18</v>
      </c>
      <c r="F723" s="23" t="s">
        <v>393</v>
      </c>
      <c r="G723" s="25">
        <v>41000</v>
      </c>
      <c r="H723" s="25">
        <v>583.79</v>
      </c>
      <c r="I723" s="25">
        <v>25</v>
      </c>
      <c r="J723" s="25">
        <f t="shared" si="289"/>
        <v>1176.7</v>
      </c>
      <c r="K723" s="25">
        <f t="shared" si="292"/>
        <v>2911</v>
      </c>
      <c r="L723" s="25">
        <f t="shared" si="293"/>
        <v>471.5</v>
      </c>
      <c r="M723" s="25">
        <f t="shared" si="294"/>
        <v>1246.4000000000001</v>
      </c>
      <c r="N723" s="25">
        <f t="shared" si="295"/>
        <v>2906.9</v>
      </c>
      <c r="O723" s="25">
        <f t="shared" si="296"/>
        <v>8712.5</v>
      </c>
      <c r="P723" s="25">
        <f>I723</f>
        <v>25</v>
      </c>
      <c r="Q723" s="25">
        <f t="shared" si="290"/>
        <v>3031.89</v>
      </c>
      <c r="R723" s="25">
        <f t="shared" si="297"/>
        <v>6289.4</v>
      </c>
      <c r="S723" s="84">
        <f t="shared" si="291"/>
        <v>37968.11</v>
      </c>
      <c r="T723" s="18"/>
      <c r="U723" s="110"/>
    </row>
    <row r="724" spans="1:21" s="7" customFormat="1" ht="24.95" customHeight="1" x14ac:dyDescent="0.25">
      <c r="B724" s="88">
        <v>661</v>
      </c>
      <c r="C724" s="31" t="s">
        <v>381</v>
      </c>
      <c r="D724" s="15" t="s">
        <v>545</v>
      </c>
      <c r="E724" s="23" t="s">
        <v>18</v>
      </c>
      <c r="F724" s="23" t="s">
        <v>393</v>
      </c>
      <c r="G724" s="25">
        <v>41000</v>
      </c>
      <c r="H724" s="25">
        <v>583.79</v>
      </c>
      <c r="I724" s="25">
        <v>25</v>
      </c>
      <c r="J724" s="25">
        <f t="shared" si="289"/>
        <v>1176.7</v>
      </c>
      <c r="K724" s="25">
        <f t="shared" si="292"/>
        <v>2911</v>
      </c>
      <c r="L724" s="25">
        <f t="shared" si="293"/>
        <v>471.5</v>
      </c>
      <c r="M724" s="25">
        <f t="shared" si="294"/>
        <v>1246.4000000000001</v>
      </c>
      <c r="N724" s="25">
        <f t="shared" si="295"/>
        <v>2906.9</v>
      </c>
      <c r="O724" s="25">
        <f t="shared" si="296"/>
        <v>8712.5</v>
      </c>
      <c r="P724" s="25">
        <v>5781</v>
      </c>
      <c r="Q724" s="25">
        <f t="shared" si="290"/>
        <v>8787.89</v>
      </c>
      <c r="R724" s="25">
        <f t="shared" si="297"/>
        <v>6289.4</v>
      </c>
      <c r="S724" s="84">
        <f t="shared" si="291"/>
        <v>32212.11</v>
      </c>
      <c r="T724" s="18"/>
      <c r="U724" s="110"/>
    </row>
    <row r="725" spans="1:21" s="18" customFormat="1" ht="24.95" customHeight="1" x14ac:dyDescent="0.25">
      <c r="B725" s="88">
        <v>662</v>
      </c>
      <c r="C725" s="31" t="s">
        <v>342</v>
      </c>
      <c r="D725" s="24" t="s">
        <v>28</v>
      </c>
      <c r="E725" s="23" t="s">
        <v>18</v>
      </c>
      <c r="F725" s="23" t="s">
        <v>394</v>
      </c>
      <c r="G725" s="25">
        <v>35000</v>
      </c>
      <c r="H725" s="25">
        <v>0</v>
      </c>
      <c r="I725" s="25">
        <v>25</v>
      </c>
      <c r="J725" s="25">
        <f t="shared" si="289"/>
        <v>1004.5</v>
      </c>
      <c r="K725" s="25">
        <f t="shared" si="292"/>
        <v>2485</v>
      </c>
      <c r="L725" s="25">
        <f t="shared" si="293"/>
        <v>402.5</v>
      </c>
      <c r="M725" s="25">
        <f t="shared" si="294"/>
        <v>1064</v>
      </c>
      <c r="N725" s="25">
        <f t="shared" si="295"/>
        <v>2481.5</v>
      </c>
      <c r="O725" s="25">
        <f t="shared" si="296"/>
        <v>7437.5</v>
      </c>
      <c r="P725" s="25">
        <v>18075.509999999998</v>
      </c>
      <c r="Q725" s="25">
        <f t="shared" si="290"/>
        <v>20144.009999999998</v>
      </c>
      <c r="R725" s="25">
        <f t="shared" si="297"/>
        <v>5369</v>
      </c>
      <c r="S725" s="84">
        <f t="shared" si="291"/>
        <v>14855.99</v>
      </c>
      <c r="U725" s="110"/>
    </row>
    <row r="726" spans="1:21" s="18" customFormat="1" ht="24.95" customHeight="1" x14ac:dyDescent="0.25">
      <c r="B726" s="88">
        <v>663</v>
      </c>
      <c r="C726" s="31" t="s">
        <v>323</v>
      </c>
      <c r="D726" s="24" t="s">
        <v>24</v>
      </c>
      <c r="E726" s="23" t="s">
        <v>18</v>
      </c>
      <c r="F726" s="23" t="s">
        <v>393</v>
      </c>
      <c r="G726" s="25">
        <v>41000</v>
      </c>
      <c r="H726" s="25">
        <v>583.79</v>
      </c>
      <c r="I726" s="25">
        <v>25</v>
      </c>
      <c r="J726" s="25">
        <f t="shared" si="289"/>
        <v>1176.7</v>
      </c>
      <c r="K726" s="25">
        <f t="shared" si="292"/>
        <v>2911</v>
      </c>
      <c r="L726" s="25">
        <f t="shared" si="293"/>
        <v>471.5</v>
      </c>
      <c r="M726" s="25">
        <f t="shared" si="294"/>
        <v>1246.4000000000001</v>
      </c>
      <c r="N726" s="25">
        <f t="shared" si="295"/>
        <v>2906.9</v>
      </c>
      <c r="O726" s="25">
        <f t="shared" si="296"/>
        <v>8712.5</v>
      </c>
      <c r="P726" s="25">
        <v>25</v>
      </c>
      <c r="Q726" s="25">
        <f t="shared" si="290"/>
        <v>3031.89</v>
      </c>
      <c r="R726" s="25">
        <f t="shared" si="297"/>
        <v>6289.4</v>
      </c>
      <c r="S726" s="84">
        <f t="shared" si="291"/>
        <v>37968.11</v>
      </c>
      <c r="U726" s="110"/>
    </row>
    <row r="727" spans="1:21" s="7" customFormat="1" ht="24.95" customHeight="1" x14ac:dyDescent="0.25">
      <c r="B727" s="88">
        <v>664</v>
      </c>
      <c r="C727" s="12" t="s">
        <v>561</v>
      </c>
      <c r="D727" s="15" t="s">
        <v>545</v>
      </c>
      <c r="E727" s="16" t="s">
        <v>18</v>
      </c>
      <c r="F727" s="16" t="s">
        <v>393</v>
      </c>
      <c r="G727" s="19">
        <v>41000</v>
      </c>
      <c r="H727" s="19">
        <v>326.47000000000003</v>
      </c>
      <c r="I727" s="19">
        <v>25</v>
      </c>
      <c r="J727" s="25">
        <f t="shared" si="289"/>
        <v>1176.7</v>
      </c>
      <c r="K727" s="25">
        <f t="shared" si="292"/>
        <v>2911</v>
      </c>
      <c r="L727" s="25">
        <f t="shared" si="293"/>
        <v>471.5</v>
      </c>
      <c r="M727" s="25">
        <f t="shared" si="294"/>
        <v>1246.4000000000001</v>
      </c>
      <c r="N727" s="19">
        <f t="shared" si="295"/>
        <v>2906.9</v>
      </c>
      <c r="O727" s="19">
        <f t="shared" si="296"/>
        <v>8712.5</v>
      </c>
      <c r="P727" s="19">
        <v>7036.46</v>
      </c>
      <c r="Q727" s="19">
        <f t="shared" si="290"/>
        <v>9786.0300000000007</v>
      </c>
      <c r="R727" s="19">
        <f t="shared" si="297"/>
        <v>6289.4</v>
      </c>
      <c r="S727" s="87">
        <f t="shared" si="291"/>
        <v>31213.97</v>
      </c>
      <c r="T727" s="18"/>
      <c r="U727" s="110"/>
    </row>
    <row r="728" spans="1:21" s="7" customFormat="1" ht="24.95" customHeight="1" x14ac:dyDescent="0.25">
      <c r="B728" s="88">
        <v>665</v>
      </c>
      <c r="C728" s="12" t="s">
        <v>563</v>
      </c>
      <c r="D728" s="15" t="s">
        <v>545</v>
      </c>
      <c r="E728" s="16" t="s">
        <v>18</v>
      </c>
      <c r="F728" s="16" t="s">
        <v>394</v>
      </c>
      <c r="G728" s="19">
        <v>41000</v>
      </c>
      <c r="H728" s="19">
        <v>326.47000000000003</v>
      </c>
      <c r="I728" s="19">
        <v>25</v>
      </c>
      <c r="J728" s="25">
        <f t="shared" si="289"/>
        <v>1176.7</v>
      </c>
      <c r="K728" s="25">
        <f t="shared" si="292"/>
        <v>2911</v>
      </c>
      <c r="L728" s="25">
        <f t="shared" si="293"/>
        <v>471.5</v>
      </c>
      <c r="M728" s="25">
        <f t="shared" si="294"/>
        <v>1246.4000000000001</v>
      </c>
      <c r="N728" s="19">
        <f t="shared" si="295"/>
        <v>2906.9</v>
      </c>
      <c r="O728" s="19">
        <f t="shared" si="296"/>
        <v>8712.5</v>
      </c>
      <c r="P728" s="19">
        <v>1740.46</v>
      </c>
      <c r="Q728" s="19">
        <f t="shared" si="290"/>
        <v>4490.03</v>
      </c>
      <c r="R728" s="19">
        <f t="shared" si="297"/>
        <v>6289.4</v>
      </c>
      <c r="S728" s="87">
        <f t="shared" si="291"/>
        <v>36509.97</v>
      </c>
      <c r="T728" s="18"/>
      <c r="U728" s="110"/>
    </row>
    <row r="729" spans="1:21" s="7" customFormat="1" ht="24.95" customHeight="1" x14ac:dyDescent="0.25">
      <c r="B729" s="88">
        <v>666</v>
      </c>
      <c r="C729" s="12" t="s">
        <v>759</v>
      </c>
      <c r="D729" s="24" t="s">
        <v>545</v>
      </c>
      <c r="E729" s="23" t="s">
        <v>18</v>
      </c>
      <c r="F729" s="23" t="s">
        <v>393</v>
      </c>
      <c r="G729" s="25">
        <v>41000</v>
      </c>
      <c r="H729" s="25">
        <v>583.79</v>
      </c>
      <c r="I729" s="25">
        <v>25</v>
      </c>
      <c r="J729" s="25">
        <f t="shared" si="289"/>
        <v>1176.7</v>
      </c>
      <c r="K729" s="25">
        <f t="shared" si="292"/>
        <v>2911</v>
      </c>
      <c r="L729" s="25">
        <f t="shared" si="293"/>
        <v>471.5</v>
      </c>
      <c r="M729" s="25">
        <f t="shared" si="294"/>
        <v>1246.4000000000001</v>
      </c>
      <c r="N729" s="25">
        <f t="shared" si="295"/>
        <v>2906.9</v>
      </c>
      <c r="O729" s="25">
        <f t="shared" si="296"/>
        <v>8712.5</v>
      </c>
      <c r="P729" s="25">
        <v>3781</v>
      </c>
      <c r="Q729" s="25">
        <f t="shared" si="290"/>
        <v>6787.89</v>
      </c>
      <c r="R729" s="25">
        <f t="shared" si="297"/>
        <v>6289.4</v>
      </c>
      <c r="S729" s="84">
        <f t="shared" si="291"/>
        <v>34212.11</v>
      </c>
      <c r="T729" s="18"/>
      <c r="U729" s="110"/>
    </row>
    <row r="730" spans="1:21" s="7" customFormat="1" ht="24.95" customHeight="1" x14ac:dyDescent="0.25">
      <c r="B730" s="88">
        <v>667</v>
      </c>
      <c r="C730" s="31" t="s">
        <v>681</v>
      </c>
      <c r="D730" s="24" t="s">
        <v>28</v>
      </c>
      <c r="E730" s="23" t="s">
        <v>18</v>
      </c>
      <c r="F730" s="23" t="s">
        <v>394</v>
      </c>
      <c r="G730" s="25">
        <v>30000</v>
      </c>
      <c r="H730" s="25">
        <v>0</v>
      </c>
      <c r="I730" s="25">
        <v>25</v>
      </c>
      <c r="J730" s="25">
        <f t="shared" si="289"/>
        <v>861</v>
      </c>
      <c r="K730" s="25">
        <f t="shared" si="292"/>
        <v>2130</v>
      </c>
      <c r="L730" s="25">
        <f t="shared" si="293"/>
        <v>345</v>
      </c>
      <c r="M730" s="25">
        <f t="shared" si="294"/>
        <v>912</v>
      </c>
      <c r="N730" s="25">
        <f t="shared" si="295"/>
        <v>2127</v>
      </c>
      <c r="O730" s="25">
        <f t="shared" si="296"/>
        <v>6375</v>
      </c>
      <c r="P730" s="25">
        <v>2091</v>
      </c>
      <c r="Q730" s="25">
        <f t="shared" si="290"/>
        <v>3864</v>
      </c>
      <c r="R730" s="25">
        <f t="shared" si="297"/>
        <v>4602</v>
      </c>
      <c r="S730" s="84">
        <f t="shared" si="291"/>
        <v>26136</v>
      </c>
      <c r="T730" s="18"/>
      <c r="U730" s="110"/>
    </row>
    <row r="731" spans="1:21" s="7" customFormat="1" ht="24.95" customHeight="1" x14ac:dyDescent="0.25">
      <c r="B731" s="88">
        <v>668</v>
      </c>
      <c r="C731" s="31" t="s">
        <v>324</v>
      </c>
      <c r="D731" s="24" t="s">
        <v>142</v>
      </c>
      <c r="E731" s="23" t="s">
        <v>18</v>
      </c>
      <c r="F731" s="23" t="s">
        <v>394</v>
      </c>
      <c r="G731" s="25">
        <v>16500</v>
      </c>
      <c r="H731" s="25">
        <v>0</v>
      </c>
      <c r="I731" s="25">
        <v>25</v>
      </c>
      <c r="J731" s="25">
        <f t="shared" si="289"/>
        <v>473.55</v>
      </c>
      <c r="K731" s="25">
        <f t="shared" si="292"/>
        <v>1171.5</v>
      </c>
      <c r="L731" s="25">
        <f t="shared" si="293"/>
        <v>189.75</v>
      </c>
      <c r="M731" s="25">
        <f t="shared" si="294"/>
        <v>501.6</v>
      </c>
      <c r="N731" s="25">
        <f t="shared" si="295"/>
        <v>1169.8499999999999</v>
      </c>
      <c r="O731" s="25">
        <f t="shared" si="296"/>
        <v>3506.25</v>
      </c>
      <c r="P731" s="25">
        <f>I731</f>
        <v>25</v>
      </c>
      <c r="Q731" s="25">
        <f t="shared" si="290"/>
        <v>1000.15</v>
      </c>
      <c r="R731" s="25">
        <f t="shared" si="297"/>
        <v>2531.1</v>
      </c>
      <c r="S731" s="84">
        <f t="shared" si="291"/>
        <v>15499.85</v>
      </c>
      <c r="T731" s="18"/>
      <c r="U731" s="110"/>
    </row>
    <row r="732" spans="1:21" s="18" customFormat="1" ht="24.95" customHeight="1" x14ac:dyDescent="0.25">
      <c r="B732" s="88">
        <v>669</v>
      </c>
      <c r="C732" s="52" t="s">
        <v>722</v>
      </c>
      <c r="D732" s="24" t="s">
        <v>545</v>
      </c>
      <c r="E732" s="54" t="s">
        <v>18</v>
      </c>
      <c r="F732" s="54" t="s">
        <v>394</v>
      </c>
      <c r="G732" s="55">
        <v>41000</v>
      </c>
      <c r="H732" s="55">
        <v>583.79</v>
      </c>
      <c r="I732" s="55">
        <v>25</v>
      </c>
      <c r="J732" s="25">
        <f t="shared" si="289"/>
        <v>1176.7</v>
      </c>
      <c r="K732" s="25">
        <f t="shared" si="292"/>
        <v>2911</v>
      </c>
      <c r="L732" s="25">
        <f t="shared" si="293"/>
        <v>471.5</v>
      </c>
      <c r="M732" s="25">
        <f t="shared" si="294"/>
        <v>1246.4000000000001</v>
      </c>
      <c r="N732" s="55">
        <f t="shared" si="295"/>
        <v>2906.9</v>
      </c>
      <c r="O732" s="55">
        <f t="shared" si="296"/>
        <v>8712.5</v>
      </c>
      <c r="P732" s="55">
        <f>I732</f>
        <v>25</v>
      </c>
      <c r="Q732" s="55">
        <f t="shared" si="290"/>
        <v>3031.89</v>
      </c>
      <c r="R732" s="55">
        <f t="shared" si="297"/>
        <v>6289.4</v>
      </c>
      <c r="S732" s="89">
        <f t="shared" si="291"/>
        <v>37968.11</v>
      </c>
      <c r="U732" s="110"/>
    </row>
    <row r="733" spans="1:21" s="34" customFormat="1" ht="24.95" customHeight="1" x14ac:dyDescent="0.25">
      <c r="A733" s="81"/>
      <c r="B733" s="88">
        <v>670</v>
      </c>
      <c r="C733" s="31" t="s">
        <v>752</v>
      </c>
      <c r="D733" s="24" t="s">
        <v>545</v>
      </c>
      <c r="E733" s="23" t="s">
        <v>18</v>
      </c>
      <c r="F733" s="23" t="s">
        <v>394</v>
      </c>
      <c r="G733" s="25">
        <v>41000</v>
      </c>
      <c r="H733" s="25">
        <v>583.79</v>
      </c>
      <c r="I733" s="25">
        <v>25</v>
      </c>
      <c r="J733" s="25">
        <f t="shared" si="289"/>
        <v>1176.7</v>
      </c>
      <c r="K733" s="25">
        <f t="shared" si="292"/>
        <v>2911</v>
      </c>
      <c r="L733" s="25">
        <f t="shared" si="293"/>
        <v>471.5</v>
      </c>
      <c r="M733" s="25">
        <f t="shared" si="294"/>
        <v>1246.4000000000001</v>
      </c>
      <c r="N733" s="25">
        <f t="shared" si="295"/>
        <v>2906.9</v>
      </c>
      <c r="O733" s="25">
        <f t="shared" si="296"/>
        <v>8712.5</v>
      </c>
      <c r="P733" s="25">
        <f>I733</f>
        <v>25</v>
      </c>
      <c r="Q733" s="25">
        <f t="shared" si="290"/>
        <v>3031.89</v>
      </c>
      <c r="R733" s="25">
        <f t="shared" si="297"/>
        <v>6289.4</v>
      </c>
      <c r="S733" s="84">
        <f t="shared" si="291"/>
        <v>37968.11</v>
      </c>
      <c r="T733" s="18"/>
      <c r="U733" s="110"/>
    </row>
    <row r="734" spans="1:21" s="34" customFormat="1" ht="24.95" customHeight="1" x14ac:dyDescent="0.25">
      <c r="A734" s="81"/>
      <c r="B734" s="88">
        <v>671</v>
      </c>
      <c r="C734" s="31" t="s">
        <v>806</v>
      </c>
      <c r="D734" s="24" t="s">
        <v>545</v>
      </c>
      <c r="E734" s="23" t="s">
        <v>18</v>
      </c>
      <c r="F734" s="23" t="s">
        <v>394</v>
      </c>
      <c r="G734" s="25">
        <v>41000</v>
      </c>
      <c r="H734" s="25">
        <v>583.79</v>
      </c>
      <c r="I734" s="25">
        <v>25</v>
      </c>
      <c r="J734" s="25">
        <f t="shared" si="289"/>
        <v>1176.7</v>
      </c>
      <c r="K734" s="25">
        <f t="shared" si="292"/>
        <v>2911</v>
      </c>
      <c r="L734" s="25">
        <f t="shared" si="293"/>
        <v>471.5</v>
      </c>
      <c r="M734" s="25">
        <f t="shared" si="294"/>
        <v>1246.4000000000001</v>
      </c>
      <c r="N734" s="25">
        <f t="shared" si="295"/>
        <v>2906.9</v>
      </c>
      <c r="O734" s="25">
        <f t="shared" si="296"/>
        <v>8712.5</v>
      </c>
      <c r="P734" s="25">
        <f>I734</f>
        <v>25</v>
      </c>
      <c r="Q734" s="25">
        <f t="shared" si="290"/>
        <v>3031.89</v>
      </c>
      <c r="R734" s="25">
        <f t="shared" si="297"/>
        <v>6289.4</v>
      </c>
      <c r="S734" s="84">
        <f t="shared" si="291"/>
        <v>37968.11</v>
      </c>
      <c r="T734" s="18"/>
      <c r="U734" s="110"/>
    </row>
    <row r="735" spans="1:21" s="18" customFormat="1" ht="24.95" customHeight="1" x14ac:dyDescent="0.25">
      <c r="B735" s="88">
        <v>672</v>
      </c>
      <c r="C735" s="72" t="s">
        <v>378</v>
      </c>
      <c r="D735" s="24" t="s">
        <v>545</v>
      </c>
      <c r="E735" s="73" t="s">
        <v>18</v>
      </c>
      <c r="F735" s="73" t="s">
        <v>393</v>
      </c>
      <c r="G735" s="74">
        <v>41000</v>
      </c>
      <c r="H735" s="74">
        <v>583.79</v>
      </c>
      <c r="I735" s="74">
        <v>25</v>
      </c>
      <c r="J735" s="74">
        <v>1176.7</v>
      </c>
      <c r="K735" s="74">
        <v>2911</v>
      </c>
      <c r="L735" s="74">
        <v>471.5</v>
      </c>
      <c r="M735" s="74">
        <v>1246.4000000000001</v>
      </c>
      <c r="N735" s="74">
        <v>2906.9</v>
      </c>
      <c r="O735" s="75">
        <v>8712.5</v>
      </c>
      <c r="P735" s="75">
        <v>25</v>
      </c>
      <c r="Q735" s="75">
        <v>3031.89</v>
      </c>
      <c r="R735" s="75">
        <v>6289.4</v>
      </c>
      <c r="S735" s="97">
        <v>37968.11</v>
      </c>
      <c r="U735" s="110"/>
    </row>
    <row r="736" spans="1:21" s="13" customFormat="1" ht="24.95" customHeight="1" x14ac:dyDescent="0.3">
      <c r="B736" s="90" t="s">
        <v>361</v>
      </c>
      <c r="C736" s="56"/>
      <c r="D736" s="56"/>
      <c r="E736" s="56"/>
      <c r="F736" s="56"/>
      <c r="G736" s="57"/>
      <c r="H736" s="57"/>
      <c r="I736" s="57"/>
      <c r="J736" s="57"/>
      <c r="K736" s="57"/>
      <c r="L736" s="57"/>
      <c r="M736" s="57"/>
      <c r="N736" s="57"/>
      <c r="O736" s="71"/>
      <c r="P736" s="71"/>
      <c r="Q736" s="71"/>
      <c r="R736" s="71"/>
      <c r="S736" s="91"/>
      <c r="T736" s="18"/>
      <c r="U736" s="110"/>
    </row>
    <row r="737" spans="2:21" s="7" customFormat="1" ht="24.95" customHeight="1" x14ac:dyDescent="0.25">
      <c r="B737" s="83">
        <v>673</v>
      </c>
      <c r="C737" s="12" t="s">
        <v>325</v>
      </c>
      <c r="D737" s="15" t="s">
        <v>142</v>
      </c>
      <c r="E737" s="16" t="s">
        <v>18</v>
      </c>
      <c r="F737" s="16" t="s">
        <v>393</v>
      </c>
      <c r="G737" s="19">
        <v>14572.76</v>
      </c>
      <c r="H737" s="19">
        <v>0</v>
      </c>
      <c r="I737" s="19">
        <v>25</v>
      </c>
      <c r="J737" s="19">
        <v>418.24</v>
      </c>
      <c r="K737" s="25">
        <f t="shared" ref="K737:K745" si="298">G737*7.1%</f>
        <v>1034.67</v>
      </c>
      <c r="L737" s="25">
        <f t="shared" ref="L737:L745" si="299">G737*1.15%</f>
        <v>167.59</v>
      </c>
      <c r="M737" s="19">
        <v>443.01</v>
      </c>
      <c r="N737" s="25">
        <f t="shared" ref="N737:N745" si="300">G737*7.09%</f>
        <v>1033.21</v>
      </c>
      <c r="O737" s="19">
        <f t="shared" ref="O737:O745" si="301">J737+K737+L737+M737+N737</f>
        <v>3096.72</v>
      </c>
      <c r="P737" s="19">
        <v>3964.66</v>
      </c>
      <c r="Q737" s="19">
        <f t="shared" ref="Q737:Q745" si="302">H737+J737+M737+P737</f>
        <v>4825.91</v>
      </c>
      <c r="R737" s="19">
        <f t="shared" ref="R737:R745" si="303">K737+L737+N737</f>
        <v>2235.4699999999998</v>
      </c>
      <c r="S737" s="87">
        <f t="shared" ref="S737:S745" si="304">G737-Q737</f>
        <v>9746.85</v>
      </c>
      <c r="T737" s="18"/>
      <c r="U737" s="110"/>
    </row>
    <row r="738" spans="2:21" s="7" customFormat="1" ht="24.95" customHeight="1" x14ac:dyDescent="0.25">
      <c r="B738" s="83">
        <v>674</v>
      </c>
      <c r="C738" s="31" t="s">
        <v>609</v>
      </c>
      <c r="D738" s="24" t="s">
        <v>439</v>
      </c>
      <c r="E738" s="23" t="s">
        <v>18</v>
      </c>
      <c r="F738" s="23" t="s">
        <v>394</v>
      </c>
      <c r="G738" s="25">
        <v>36000</v>
      </c>
      <c r="H738" s="25">
        <v>0</v>
      </c>
      <c r="I738" s="25">
        <v>25</v>
      </c>
      <c r="J738" s="25">
        <v>1033.2</v>
      </c>
      <c r="K738" s="25">
        <f t="shared" si="298"/>
        <v>2556</v>
      </c>
      <c r="L738" s="25">
        <f t="shared" si="299"/>
        <v>414</v>
      </c>
      <c r="M738" s="25">
        <v>1094.4000000000001</v>
      </c>
      <c r="N738" s="25">
        <f t="shared" si="300"/>
        <v>2552.4</v>
      </c>
      <c r="O738" s="25">
        <f t="shared" si="301"/>
        <v>7650</v>
      </c>
      <c r="P738" s="25">
        <f t="shared" ref="P738:P744" si="305">I738</f>
        <v>25</v>
      </c>
      <c r="Q738" s="25">
        <f t="shared" si="302"/>
        <v>2152.6</v>
      </c>
      <c r="R738" s="25">
        <f t="shared" si="303"/>
        <v>5522.4</v>
      </c>
      <c r="S738" s="84">
        <f t="shared" si="304"/>
        <v>33847.4</v>
      </c>
      <c r="T738" s="18"/>
      <c r="U738" s="110"/>
    </row>
    <row r="739" spans="2:21" s="7" customFormat="1" ht="24.95" customHeight="1" x14ac:dyDescent="0.25">
      <c r="B739" s="83">
        <v>675</v>
      </c>
      <c r="C739" s="31" t="s">
        <v>610</v>
      </c>
      <c r="D739" s="24" t="s">
        <v>28</v>
      </c>
      <c r="E739" s="23" t="s">
        <v>18</v>
      </c>
      <c r="F739" s="23" t="s">
        <v>394</v>
      </c>
      <c r="G739" s="25">
        <v>36000</v>
      </c>
      <c r="H739" s="25">
        <v>0</v>
      </c>
      <c r="I739" s="25">
        <v>25</v>
      </c>
      <c r="J739" s="25">
        <v>1033.2</v>
      </c>
      <c r="K739" s="25">
        <f t="shared" si="298"/>
        <v>2556</v>
      </c>
      <c r="L739" s="25">
        <f t="shared" si="299"/>
        <v>414</v>
      </c>
      <c r="M739" s="25">
        <v>1094.4000000000001</v>
      </c>
      <c r="N739" s="25">
        <f t="shared" si="300"/>
        <v>2552.4</v>
      </c>
      <c r="O739" s="25">
        <f t="shared" si="301"/>
        <v>7650</v>
      </c>
      <c r="P739" s="25">
        <v>7006.46</v>
      </c>
      <c r="Q739" s="25">
        <f t="shared" si="302"/>
        <v>9134.06</v>
      </c>
      <c r="R739" s="25">
        <f t="shared" si="303"/>
        <v>5522.4</v>
      </c>
      <c r="S739" s="84">
        <f t="shared" si="304"/>
        <v>26865.94</v>
      </c>
      <c r="T739" s="18"/>
      <c r="U739" s="110"/>
    </row>
    <row r="740" spans="2:21" s="7" customFormat="1" ht="24.95" customHeight="1" x14ac:dyDescent="0.25">
      <c r="B740" s="83">
        <v>676</v>
      </c>
      <c r="C740" s="31" t="s">
        <v>611</v>
      </c>
      <c r="D740" s="24" t="s">
        <v>545</v>
      </c>
      <c r="E740" s="23" t="s">
        <v>18</v>
      </c>
      <c r="F740" s="23" t="s">
        <v>393</v>
      </c>
      <c r="G740" s="25">
        <v>41000</v>
      </c>
      <c r="H740" s="25">
        <v>583.79</v>
      </c>
      <c r="I740" s="25">
        <v>25</v>
      </c>
      <c r="J740" s="25">
        <v>1176.7</v>
      </c>
      <c r="K740" s="25">
        <f t="shared" si="298"/>
        <v>2911</v>
      </c>
      <c r="L740" s="25">
        <f t="shared" si="299"/>
        <v>471.5</v>
      </c>
      <c r="M740" s="25">
        <v>1246.4000000000001</v>
      </c>
      <c r="N740" s="25">
        <f t="shared" si="300"/>
        <v>2906.9</v>
      </c>
      <c r="O740" s="25">
        <f t="shared" si="301"/>
        <v>8712.5</v>
      </c>
      <c r="P740" s="25">
        <v>5531</v>
      </c>
      <c r="Q740" s="25">
        <f t="shared" si="302"/>
        <v>8537.89</v>
      </c>
      <c r="R740" s="25">
        <f t="shared" si="303"/>
        <v>6289.4</v>
      </c>
      <c r="S740" s="84">
        <f t="shared" si="304"/>
        <v>32462.11</v>
      </c>
      <c r="T740" s="18"/>
      <c r="U740" s="110"/>
    </row>
    <row r="741" spans="2:21" s="7" customFormat="1" ht="24.95" customHeight="1" x14ac:dyDescent="0.25">
      <c r="B741" s="83">
        <v>677</v>
      </c>
      <c r="C741" s="31" t="s">
        <v>612</v>
      </c>
      <c r="D741" s="24" t="s">
        <v>545</v>
      </c>
      <c r="E741" s="23" t="s">
        <v>18</v>
      </c>
      <c r="F741" s="23" t="s">
        <v>393</v>
      </c>
      <c r="G741" s="25">
        <v>41000</v>
      </c>
      <c r="H741" s="25">
        <v>583.79</v>
      </c>
      <c r="I741" s="25">
        <v>25</v>
      </c>
      <c r="J741" s="25">
        <v>1176.7</v>
      </c>
      <c r="K741" s="25">
        <f t="shared" si="298"/>
        <v>2911</v>
      </c>
      <c r="L741" s="25">
        <f t="shared" si="299"/>
        <v>471.5</v>
      </c>
      <c r="M741" s="25">
        <v>1246.4000000000001</v>
      </c>
      <c r="N741" s="25">
        <f t="shared" si="300"/>
        <v>2906.9</v>
      </c>
      <c r="O741" s="25">
        <f t="shared" si="301"/>
        <v>8712.5</v>
      </c>
      <c r="P741" s="25">
        <f t="shared" si="305"/>
        <v>25</v>
      </c>
      <c r="Q741" s="25">
        <f t="shared" si="302"/>
        <v>3031.89</v>
      </c>
      <c r="R741" s="25">
        <f t="shared" si="303"/>
        <v>6289.4</v>
      </c>
      <c r="S741" s="84">
        <f t="shared" si="304"/>
        <v>37968.11</v>
      </c>
      <c r="T741" s="18"/>
      <c r="U741" s="110"/>
    </row>
    <row r="742" spans="2:21" s="7" customFormat="1" ht="24.95" customHeight="1" x14ac:dyDescent="0.25">
      <c r="B742" s="83">
        <v>678</v>
      </c>
      <c r="C742" s="31" t="s">
        <v>613</v>
      </c>
      <c r="D742" s="24" t="s">
        <v>545</v>
      </c>
      <c r="E742" s="23" t="s">
        <v>18</v>
      </c>
      <c r="F742" s="23" t="s">
        <v>393</v>
      </c>
      <c r="G742" s="25">
        <v>41000</v>
      </c>
      <c r="H742" s="25">
        <v>583.79</v>
      </c>
      <c r="I742" s="25">
        <v>25</v>
      </c>
      <c r="J742" s="25">
        <v>1176.7</v>
      </c>
      <c r="K742" s="25">
        <f t="shared" si="298"/>
        <v>2911</v>
      </c>
      <c r="L742" s="25">
        <f t="shared" si="299"/>
        <v>471.5</v>
      </c>
      <c r="M742" s="25">
        <v>1246.4000000000001</v>
      </c>
      <c r="N742" s="25">
        <f t="shared" si="300"/>
        <v>2906.9</v>
      </c>
      <c r="O742" s="25">
        <f t="shared" si="301"/>
        <v>8712.5</v>
      </c>
      <c r="P742" s="25">
        <f t="shared" si="305"/>
        <v>25</v>
      </c>
      <c r="Q742" s="25">
        <f t="shared" si="302"/>
        <v>3031.89</v>
      </c>
      <c r="R742" s="25">
        <f t="shared" si="303"/>
        <v>6289.4</v>
      </c>
      <c r="S742" s="84">
        <f t="shared" si="304"/>
        <v>37968.11</v>
      </c>
      <c r="T742" s="18"/>
      <c r="U742" s="110"/>
    </row>
    <row r="743" spans="2:21" s="7" customFormat="1" ht="24.95" customHeight="1" x14ac:dyDescent="0.25">
      <c r="B743" s="83">
        <v>679</v>
      </c>
      <c r="C743" s="31" t="s">
        <v>614</v>
      </c>
      <c r="D743" s="24" t="s">
        <v>545</v>
      </c>
      <c r="E743" s="23" t="s">
        <v>18</v>
      </c>
      <c r="F743" s="23" t="s">
        <v>393</v>
      </c>
      <c r="G743" s="25">
        <v>41000</v>
      </c>
      <c r="H743" s="25">
        <v>326.47000000000003</v>
      </c>
      <c r="I743" s="25">
        <v>25</v>
      </c>
      <c r="J743" s="25">
        <v>1176.7</v>
      </c>
      <c r="K743" s="25">
        <f t="shared" si="298"/>
        <v>2911</v>
      </c>
      <c r="L743" s="25">
        <f t="shared" si="299"/>
        <v>471.5</v>
      </c>
      <c r="M743" s="25">
        <v>1246.4000000000001</v>
      </c>
      <c r="N743" s="25">
        <f t="shared" si="300"/>
        <v>2906.9</v>
      </c>
      <c r="O743" s="25">
        <f t="shared" si="301"/>
        <v>8712.5</v>
      </c>
      <c r="P743" s="25">
        <v>1740.46</v>
      </c>
      <c r="Q743" s="25">
        <f t="shared" si="302"/>
        <v>4490.03</v>
      </c>
      <c r="R743" s="25">
        <f t="shared" si="303"/>
        <v>6289.4</v>
      </c>
      <c r="S743" s="84">
        <f t="shared" si="304"/>
        <v>36509.97</v>
      </c>
      <c r="T743" s="18"/>
      <c r="U743" s="110"/>
    </row>
    <row r="744" spans="2:21" s="7" customFormat="1" ht="24.95" customHeight="1" x14ac:dyDescent="0.25">
      <c r="B744" s="83">
        <v>680</v>
      </c>
      <c r="C744" s="12" t="s">
        <v>326</v>
      </c>
      <c r="D744" s="15" t="s">
        <v>142</v>
      </c>
      <c r="E744" s="16" t="s">
        <v>18</v>
      </c>
      <c r="F744" s="16" t="s">
        <v>393</v>
      </c>
      <c r="G744" s="19">
        <v>14572.76</v>
      </c>
      <c r="H744" s="19">
        <v>0</v>
      </c>
      <c r="I744" s="19">
        <v>25</v>
      </c>
      <c r="J744" s="19">
        <v>418.24</v>
      </c>
      <c r="K744" s="25">
        <f t="shared" si="298"/>
        <v>1034.67</v>
      </c>
      <c r="L744" s="25">
        <f t="shared" si="299"/>
        <v>167.59</v>
      </c>
      <c r="M744" s="19">
        <v>443.01</v>
      </c>
      <c r="N744" s="25">
        <f t="shared" si="300"/>
        <v>1033.21</v>
      </c>
      <c r="O744" s="19">
        <f t="shared" si="301"/>
        <v>3096.72</v>
      </c>
      <c r="P744" s="19">
        <f t="shared" si="305"/>
        <v>25</v>
      </c>
      <c r="Q744" s="19">
        <f t="shared" si="302"/>
        <v>886.25</v>
      </c>
      <c r="R744" s="19">
        <f t="shared" si="303"/>
        <v>2235.4699999999998</v>
      </c>
      <c r="S744" s="87">
        <f t="shared" si="304"/>
        <v>13686.51</v>
      </c>
      <c r="T744" s="18"/>
      <c r="U744" s="110"/>
    </row>
    <row r="745" spans="2:21" s="18" customFormat="1" ht="24.95" customHeight="1" x14ac:dyDescent="0.25">
      <c r="B745" s="83">
        <v>681</v>
      </c>
      <c r="C745" s="31" t="s">
        <v>723</v>
      </c>
      <c r="D745" s="24" t="s">
        <v>545</v>
      </c>
      <c r="E745" s="23" t="s">
        <v>18</v>
      </c>
      <c r="F745" s="23" t="s">
        <v>393</v>
      </c>
      <c r="G745" s="25">
        <v>41000</v>
      </c>
      <c r="H745" s="25">
        <v>326.47000000000003</v>
      </c>
      <c r="I745" s="25">
        <v>25</v>
      </c>
      <c r="J745" s="25">
        <v>1176.7</v>
      </c>
      <c r="K745" s="25">
        <f t="shared" si="298"/>
        <v>2911</v>
      </c>
      <c r="L745" s="25">
        <f t="shared" si="299"/>
        <v>471.5</v>
      </c>
      <c r="M745" s="25">
        <v>1246.4000000000001</v>
      </c>
      <c r="N745" s="25">
        <f t="shared" si="300"/>
        <v>2906.9</v>
      </c>
      <c r="O745" s="25">
        <f t="shared" si="301"/>
        <v>8712.5</v>
      </c>
      <c r="P745" s="25">
        <v>11512.46</v>
      </c>
      <c r="Q745" s="25">
        <f t="shared" si="302"/>
        <v>14262.03</v>
      </c>
      <c r="R745" s="25">
        <f t="shared" si="303"/>
        <v>6289.4</v>
      </c>
      <c r="S745" s="84">
        <f t="shared" si="304"/>
        <v>26737.97</v>
      </c>
      <c r="U745" s="110"/>
    </row>
    <row r="746" spans="2:21" s="13" customFormat="1" ht="24.95" customHeight="1" x14ac:dyDescent="0.3">
      <c r="B746" s="85" t="s">
        <v>359</v>
      </c>
      <c r="C746" s="21"/>
      <c r="D746" s="21"/>
      <c r="E746" s="21"/>
      <c r="F746" s="21"/>
      <c r="G746" s="22"/>
      <c r="H746" s="22"/>
      <c r="I746" s="22"/>
      <c r="J746" s="22"/>
      <c r="K746" s="22"/>
      <c r="L746" s="22"/>
      <c r="M746" s="22"/>
      <c r="N746" s="22"/>
      <c r="O746" s="30"/>
      <c r="P746" s="30"/>
      <c r="Q746" s="30"/>
      <c r="R746" s="30"/>
      <c r="S746" s="86"/>
      <c r="T746" s="18"/>
      <c r="U746" s="110"/>
    </row>
    <row r="747" spans="2:21" s="17" customFormat="1" ht="24.95" customHeight="1" x14ac:dyDescent="0.25">
      <c r="B747" s="83">
        <v>682</v>
      </c>
      <c r="C747" s="12" t="s">
        <v>404</v>
      </c>
      <c r="D747" s="15" t="s">
        <v>251</v>
      </c>
      <c r="E747" s="16" t="s">
        <v>18</v>
      </c>
      <c r="F747" s="16" t="s">
        <v>393</v>
      </c>
      <c r="G747" s="19">
        <v>41000</v>
      </c>
      <c r="H747" s="19">
        <v>583.79</v>
      </c>
      <c r="I747" s="19">
        <v>25</v>
      </c>
      <c r="J747" s="19">
        <v>1176.7</v>
      </c>
      <c r="K747" s="25">
        <f t="shared" ref="K747:K755" si="306">G747*7.1%</f>
        <v>2911</v>
      </c>
      <c r="L747" s="25">
        <f t="shared" ref="L747:L755" si="307">G747*1.15%</f>
        <v>471.5</v>
      </c>
      <c r="M747" s="19">
        <v>1246.4000000000001</v>
      </c>
      <c r="N747" s="25">
        <f t="shared" ref="N747:N755" si="308">G747*7.09%</f>
        <v>2906.9</v>
      </c>
      <c r="O747" s="19">
        <f t="shared" ref="O747:O755" si="309">J747+K747+L747+M747+N747</f>
        <v>8712.5</v>
      </c>
      <c r="P747" s="19">
        <v>5091</v>
      </c>
      <c r="Q747" s="19">
        <f t="shared" ref="Q747:Q755" si="310">H747+J747+M747+P747</f>
        <v>8097.89</v>
      </c>
      <c r="R747" s="19">
        <f t="shared" ref="R747:R755" si="311">K747+L747+N747</f>
        <v>6289.4</v>
      </c>
      <c r="S747" s="87">
        <f t="shared" ref="S747:S755" si="312">G747-Q747</f>
        <v>32902.11</v>
      </c>
      <c r="T747" s="18"/>
      <c r="U747" s="110"/>
    </row>
    <row r="748" spans="2:21" s="7" customFormat="1" ht="24.95" customHeight="1" x14ac:dyDescent="0.25">
      <c r="B748" s="83">
        <v>683</v>
      </c>
      <c r="C748" s="12" t="s">
        <v>573</v>
      </c>
      <c r="D748" s="15" t="s">
        <v>545</v>
      </c>
      <c r="E748" s="16" t="s">
        <v>18</v>
      </c>
      <c r="F748" s="16" t="s">
        <v>393</v>
      </c>
      <c r="G748" s="19">
        <v>41000</v>
      </c>
      <c r="H748" s="19">
        <v>583.79</v>
      </c>
      <c r="I748" s="19">
        <v>25</v>
      </c>
      <c r="J748" s="19">
        <v>1176.7</v>
      </c>
      <c r="K748" s="19">
        <f t="shared" si="306"/>
        <v>2911</v>
      </c>
      <c r="L748" s="25">
        <f t="shared" si="307"/>
        <v>471.5</v>
      </c>
      <c r="M748" s="19">
        <v>1246.4000000000001</v>
      </c>
      <c r="N748" s="19">
        <f t="shared" si="308"/>
        <v>2906.9</v>
      </c>
      <c r="O748" s="19">
        <f t="shared" si="309"/>
        <v>8712.5</v>
      </c>
      <c r="P748" s="19">
        <f>I748</f>
        <v>25</v>
      </c>
      <c r="Q748" s="19">
        <f t="shared" si="310"/>
        <v>3031.89</v>
      </c>
      <c r="R748" s="19">
        <f t="shared" si="311"/>
        <v>6289.4</v>
      </c>
      <c r="S748" s="87">
        <f t="shared" si="312"/>
        <v>37968.11</v>
      </c>
      <c r="T748" s="18"/>
      <c r="U748" s="110"/>
    </row>
    <row r="749" spans="2:21" s="7" customFormat="1" ht="24.95" customHeight="1" x14ac:dyDescent="0.25">
      <c r="B749" s="83">
        <v>684</v>
      </c>
      <c r="C749" s="31" t="s">
        <v>660</v>
      </c>
      <c r="D749" s="24" t="s">
        <v>545</v>
      </c>
      <c r="E749" s="23" t="s">
        <v>18</v>
      </c>
      <c r="F749" s="23" t="s">
        <v>394</v>
      </c>
      <c r="G749" s="25">
        <v>41000</v>
      </c>
      <c r="H749" s="25">
        <v>583.79</v>
      </c>
      <c r="I749" s="25">
        <v>25</v>
      </c>
      <c r="J749" s="25">
        <v>1176.7</v>
      </c>
      <c r="K749" s="25">
        <f t="shared" si="306"/>
        <v>2911</v>
      </c>
      <c r="L749" s="25">
        <f t="shared" si="307"/>
        <v>471.5</v>
      </c>
      <c r="M749" s="25">
        <v>1246.4000000000001</v>
      </c>
      <c r="N749" s="25">
        <f t="shared" si="308"/>
        <v>2906.9</v>
      </c>
      <c r="O749" s="25">
        <f t="shared" si="309"/>
        <v>8712.5</v>
      </c>
      <c r="P749" s="25">
        <v>1321</v>
      </c>
      <c r="Q749" s="25">
        <f t="shared" si="310"/>
        <v>4327.8900000000003</v>
      </c>
      <c r="R749" s="25">
        <f t="shared" si="311"/>
        <v>6289.4</v>
      </c>
      <c r="S749" s="84">
        <f t="shared" si="312"/>
        <v>36672.11</v>
      </c>
      <c r="T749" s="18"/>
      <c r="U749" s="110"/>
    </row>
    <row r="750" spans="2:21" s="7" customFormat="1" ht="24.95" customHeight="1" x14ac:dyDescent="0.25">
      <c r="B750" s="83">
        <v>685</v>
      </c>
      <c r="C750" s="31" t="s">
        <v>661</v>
      </c>
      <c r="D750" s="24" t="s">
        <v>28</v>
      </c>
      <c r="E750" s="23" t="s">
        <v>18</v>
      </c>
      <c r="F750" s="23" t="s">
        <v>394</v>
      </c>
      <c r="G750" s="25">
        <v>36000</v>
      </c>
      <c r="H750" s="25">
        <v>0</v>
      </c>
      <c r="I750" s="25">
        <v>25</v>
      </c>
      <c r="J750" s="25">
        <v>1033.2</v>
      </c>
      <c r="K750" s="25">
        <f t="shared" si="306"/>
        <v>2556</v>
      </c>
      <c r="L750" s="25">
        <f t="shared" si="307"/>
        <v>414</v>
      </c>
      <c r="M750" s="25">
        <v>1094.4000000000001</v>
      </c>
      <c r="N750" s="25">
        <f t="shared" si="308"/>
        <v>2552.4</v>
      </c>
      <c r="O750" s="25">
        <f t="shared" si="309"/>
        <v>7650</v>
      </c>
      <c r="P750" s="25">
        <v>10224.16</v>
      </c>
      <c r="Q750" s="25">
        <f t="shared" si="310"/>
        <v>12351.76</v>
      </c>
      <c r="R750" s="25">
        <f t="shared" si="311"/>
        <v>5522.4</v>
      </c>
      <c r="S750" s="84">
        <f t="shared" si="312"/>
        <v>23648.240000000002</v>
      </c>
      <c r="T750" s="18"/>
      <c r="U750" s="110"/>
    </row>
    <row r="751" spans="2:21" s="7" customFormat="1" ht="24.95" customHeight="1" x14ac:dyDescent="0.25">
      <c r="B751" s="83">
        <v>686</v>
      </c>
      <c r="C751" s="31" t="s">
        <v>662</v>
      </c>
      <c r="D751" s="24" t="s">
        <v>545</v>
      </c>
      <c r="E751" s="23" t="s">
        <v>18</v>
      </c>
      <c r="F751" s="23" t="s">
        <v>393</v>
      </c>
      <c r="G751" s="25">
        <v>41000</v>
      </c>
      <c r="H751" s="25">
        <v>583.79</v>
      </c>
      <c r="I751" s="25">
        <v>25</v>
      </c>
      <c r="J751" s="25">
        <v>1176.7</v>
      </c>
      <c r="K751" s="25">
        <f t="shared" si="306"/>
        <v>2911</v>
      </c>
      <c r="L751" s="25">
        <f t="shared" si="307"/>
        <v>471.5</v>
      </c>
      <c r="M751" s="25">
        <v>1246.4000000000001</v>
      </c>
      <c r="N751" s="25">
        <f t="shared" si="308"/>
        <v>2906.9</v>
      </c>
      <c r="O751" s="25">
        <f t="shared" si="309"/>
        <v>8712.5</v>
      </c>
      <c r="P751" s="25">
        <v>3091</v>
      </c>
      <c r="Q751" s="25">
        <f t="shared" si="310"/>
        <v>6097.89</v>
      </c>
      <c r="R751" s="25">
        <f t="shared" si="311"/>
        <v>6289.4</v>
      </c>
      <c r="S751" s="84">
        <f t="shared" si="312"/>
        <v>34902.11</v>
      </c>
      <c r="T751" s="18"/>
      <c r="U751" s="110"/>
    </row>
    <row r="752" spans="2:21" s="7" customFormat="1" ht="24.95" customHeight="1" x14ac:dyDescent="0.25">
      <c r="B752" s="83">
        <v>687</v>
      </c>
      <c r="C752" s="31" t="s">
        <v>663</v>
      </c>
      <c r="D752" s="24" t="s">
        <v>545</v>
      </c>
      <c r="E752" s="23" t="s">
        <v>18</v>
      </c>
      <c r="F752" s="23" t="s">
        <v>394</v>
      </c>
      <c r="G752" s="25">
        <v>41000</v>
      </c>
      <c r="H752" s="25">
        <v>583.79</v>
      </c>
      <c r="I752" s="25">
        <v>25</v>
      </c>
      <c r="J752" s="25">
        <v>1176.7</v>
      </c>
      <c r="K752" s="25">
        <f t="shared" si="306"/>
        <v>2911</v>
      </c>
      <c r="L752" s="25">
        <f t="shared" si="307"/>
        <v>471.5</v>
      </c>
      <c r="M752" s="25">
        <v>1246.4000000000001</v>
      </c>
      <c r="N752" s="25">
        <f t="shared" si="308"/>
        <v>2906.9</v>
      </c>
      <c r="O752" s="25">
        <f t="shared" si="309"/>
        <v>8712.5</v>
      </c>
      <c r="P752" s="25">
        <v>17819.439999999999</v>
      </c>
      <c r="Q752" s="25">
        <f t="shared" si="310"/>
        <v>20826.330000000002</v>
      </c>
      <c r="R752" s="25">
        <f t="shared" si="311"/>
        <v>6289.4</v>
      </c>
      <c r="S752" s="84">
        <f t="shared" si="312"/>
        <v>20173.669999999998</v>
      </c>
      <c r="T752" s="18"/>
      <c r="U752" s="110"/>
    </row>
    <row r="753" spans="1:21" s="7" customFormat="1" ht="24.95" customHeight="1" x14ac:dyDescent="0.25">
      <c r="B753" s="83">
        <v>688</v>
      </c>
      <c r="C753" s="31" t="s">
        <v>664</v>
      </c>
      <c r="D753" s="24" t="s">
        <v>545</v>
      </c>
      <c r="E753" s="23" t="s">
        <v>18</v>
      </c>
      <c r="F753" s="23" t="s">
        <v>393</v>
      </c>
      <c r="G753" s="25">
        <v>41000</v>
      </c>
      <c r="H753" s="25">
        <v>583.79</v>
      </c>
      <c r="I753" s="25">
        <v>25</v>
      </c>
      <c r="J753" s="25">
        <v>1176.7</v>
      </c>
      <c r="K753" s="25">
        <f t="shared" si="306"/>
        <v>2911</v>
      </c>
      <c r="L753" s="25">
        <f t="shared" si="307"/>
        <v>471.5</v>
      </c>
      <c r="M753" s="25">
        <v>1246.4000000000001</v>
      </c>
      <c r="N753" s="25">
        <f t="shared" si="308"/>
        <v>2906.9</v>
      </c>
      <c r="O753" s="25">
        <f t="shared" si="309"/>
        <v>8712.5</v>
      </c>
      <c r="P753" s="25">
        <v>23594.87</v>
      </c>
      <c r="Q753" s="25">
        <f t="shared" si="310"/>
        <v>26601.759999999998</v>
      </c>
      <c r="R753" s="25">
        <f t="shared" si="311"/>
        <v>6289.4</v>
      </c>
      <c r="S753" s="84">
        <f t="shared" si="312"/>
        <v>14398.24</v>
      </c>
      <c r="T753" s="18"/>
      <c r="U753" s="110"/>
    </row>
    <row r="754" spans="1:21" s="7" customFormat="1" ht="24.95" customHeight="1" x14ac:dyDescent="0.25">
      <c r="B754" s="83">
        <v>689</v>
      </c>
      <c r="C754" s="31" t="s">
        <v>665</v>
      </c>
      <c r="D754" s="24" t="s">
        <v>545</v>
      </c>
      <c r="E754" s="23" t="s">
        <v>18</v>
      </c>
      <c r="F754" s="23" t="s">
        <v>393</v>
      </c>
      <c r="G754" s="25">
        <v>41000</v>
      </c>
      <c r="H754" s="25">
        <v>583.79</v>
      </c>
      <c r="I754" s="25">
        <v>25</v>
      </c>
      <c r="J754" s="25">
        <v>1176.7</v>
      </c>
      <c r="K754" s="25">
        <f t="shared" si="306"/>
        <v>2911</v>
      </c>
      <c r="L754" s="25">
        <f t="shared" si="307"/>
        <v>471.5</v>
      </c>
      <c r="M754" s="25">
        <v>1246.4000000000001</v>
      </c>
      <c r="N754" s="25">
        <f t="shared" si="308"/>
        <v>2906.9</v>
      </c>
      <c r="O754" s="25">
        <f t="shared" si="309"/>
        <v>8712.5</v>
      </c>
      <c r="P754" s="25">
        <v>10091</v>
      </c>
      <c r="Q754" s="25">
        <f t="shared" si="310"/>
        <v>13097.89</v>
      </c>
      <c r="R754" s="25">
        <f t="shared" si="311"/>
        <v>6289.4</v>
      </c>
      <c r="S754" s="84">
        <f t="shared" si="312"/>
        <v>27902.11</v>
      </c>
      <c r="T754" s="18"/>
      <c r="U754" s="110"/>
    </row>
    <row r="755" spans="1:21" s="7" customFormat="1" ht="24.95" customHeight="1" x14ac:dyDescent="0.25">
      <c r="B755" s="83">
        <v>690</v>
      </c>
      <c r="C755" s="31" t="s">
        <v>618</v>
      </c>
      <c r="D755" s="24" t="s">
        <v>545</v>
      </c>
      <c r="E755" s="23" t="s">
        <v>18</v>
      </c>
      <c r="F755" s="23" t="s">
        <v>393</v>
      </c>
      <c r="G755" s="25">
        <v>41000</v>
      </c>
      <c r="H755" s="25">
        <v>583.79</v>
      </c>
      <c r="I755" s="25">
        <v>25</v>
      </c>
      <c r="J755" s="25">
        <v>1176.7</v>
      </c>
      <c r="K755" s="25">
        <f t="shared" si="306"/>
        <v>2911</v>
      </c>
      <c r="L755" s="25">
        <f t="shared" si="307"/>
        <v>471.5</v>
      </c>
      <c r="M755" s="25">
        <v>1246.4000000000001</v>
      </c>
      <c r="N755" s="25">
        <f t="shared" si="308"/>
        <v>2906.9</v>
      </c>
      <c r="O755" s="25">
        <f t="shared" si="309"/>
        <v>8712.5</v>
      </c>
      <c r="P755" s="25">
        <v>9021.17</v>
      </c>
      <c r="Q755" s="25">
        <f t="shared" si="310"/>
        <v>12028.06</v>
      </c>
      <c r="R755" s="25">
        <f t="shared" si="311"/>
        <v>6289.4</v>
      </c>
      <c r="S755" s="84">
        <f t="shared" si="312"/>
        <v>28971.94</v>
      </c>
      <c r="T755" s="18"/>
      <c r="U755" s="110"/>
    </row>
    <row r="756" spans="1:21" s="13" customFormat="1" ht="24.95" customHeight="1" x14ac:dyDescent="0.3">
      <c r="B756" s="85" t="s">
        <v>411</v>
      </c>
      <c r="C756" s="21"/>
      <c r="D756" s="21"/>
      <c r="E756" s="21"/>
      <c r="F756" s="21"/>
      <c r="G756" s="22"/>
      <c r="H756" s="22"/>
      <c r="I756" s="22"/>
      <c r="J756" s="22"/>
      <c r="K756" s="22"/>
      <c r="L756" s="22"/>
      <c r="M756" s="22"/>
      <c r="N756" s="22"/>
      <c r="O756" s="30"/>
      <c r="P756" s="30"/>
      <c r="Q756" s="30"/>
      <c r="R756" s="30"/>
      <c r="S756" s="86"/>
      <c r="T756" s="18"/>
      <c r="U756" s="110"/>
    </row>
    <row r="757" spans="1:21" s="40" customFormat="1" ht="24.95" customHeight="1" x14ac:dyDescent="0.25">
      <c r="B757" s="88">
        <v>691</v>
      </c>
      <c r="C757" s="31" t="s">
        <v>406</v>
      </c>
      <c r="D757" s="24" t="s">
        <v>251</v>
      </c>
      <c r="E757" s="23" t="s">
        <v>18</v>
      </c>
      <c r="F757" s="23" t="s">
        <v>393</v>
      </c>
      <c r="G757" s="25">
        <v>48000</v>
      </c>
      <c r="H757" s="25">
        <v>1571.73</v>
      </c>
      <c r="I757" s="25">
        <v>25</v>
      </c>
      <c r="J757" s="25">
        <v>1377.6</v>
      </c>
      <c r="K757" s="25">
        <f t="shared" ref="K757:K762" si="313">G757*7.1%</f>
        <v>3408</v>
      </c>
      <c r="L757" s="25">
        <f t="shared" ref="L757:L762" si="314">G757*1.15%</f>
        <v>552</v>
      </c>
      <c r="M757" s="25">
        <v>1459.2</v>
      </c>
      <c r="N757" s="25">
        <f t="shared" ref="N757:N762" si="315">G757*7.09%</f>
        <v>3403.2</v>
      </c>
      <c r="O757" s="25">
        <f t="shared" ref="O757:O762" si="316">J757+K757+L757+M757+N757</f>
        <v>10200</v>
      </c>
      <c r="P757" s="25">
        <v>7569.86</v>
      </c>
      <c r="Q757" s="25">
        <f t="shared" ref="Q757:Q762" si="317">H757+J757+M757+P757</f>
        <v>11978.39</v>
      </c>
      <c r="R757" s="25">
        <f t="shared" ref="R757:R762" si="318">K757+L757+N757</f>
        <v>7363.2</v>
      </c>
      <c r="S757" s="84">
        <f t="shared" ref="S757:S762" si="319">G757-Q757</f>
        <v>36021.61</v>
      </c>
      <c r="T757" s="18"/>
      <c r="U757" s="110"/>
    </row>
    <row r="758" spans="1:21" s="40" customFormat="1" ht="24.95" customHeight="1" x14ac:dyDescent="0.25">
      <c r="B758" s="88">
        <v>692</v>
      </c>
      <c r="C758" s="31" t="s">
        <v>405</v>
      </c>
      <c r="D758" s="24" t="s">
        <v>251</v>
      </c>
      <c r="E758" s="23" t="s">
        <v>18</v>
      </c>
      <c r="F758" s="23" t="s">
        <v>393</v>
      </c>
      <c r="G758" s="25">
        <v>48000</v>
      </c>
      <c r="H758" s="25">
        <v>1057.0899999999999</v>
      </c>
      <c r="I758" s="25">
        <v>25</v>
      </c>
      <c r="J758" s="25">
        <v>1377.6</v>
      </c>
      <c r="K758" s="25">
        <f t="shared" si="313"/>
        <v>3408</v>
      </c>
      <c r="L758" s="25">
        <f t="shared" si="314"/>
        <v>552</v>
      </c>
      <c r="M758" s="25">
        <v>1459.2</v>
      </c>
      <c r="N758" s="25">
        <f t="shared" si="315"/>
        <v>3403.2</v>
      </c>
      <c r="O758" s="25">
        <f t="shared" si="316"/>
        <v>10200</v>
      </c>
      <c r="P758" s="25">
        <v>6461.92</v>
      </c>
      <c r="Q758" s="25">
        <f t="shared" si="317"/>
        <v>10355.81</v>
      </c>
      <c r="R758" s="25">
        <f t="shared" si="318"/>
        <v>7363.2</v>
      </c>
      <c r="S758" s="84">
        <f t="shared" si="319"/>
        <v>37644.19</v>
      </c>
      <c r="T758" s="18"/>
      <c r="U758" s="110"/>
    </row>
    <row r="759" spans="1:21" s="18" customFormat="1" ht="24.95" customHeight="1" x14ac:dyDescent="0.25">
      <c r="B759" s="88">
        <v>693</v>
      </c>
      <c r="C759" s="31" t="s">
        <v>427</v>
      </c>
      <c r="D759" s="24" t="s">
        <v>28</v>
      </c>
      <c r="E759" s="23" t="s">
        <v>18</v>
      </c>
      <c r="F759" s="23" t="s">
        <v>394</v>
      </c>
      <c r="G759" s="25">
        <v>36000</v>
      </c>
      <c r="H759" s="25">
        <v>0</v>
      </c>
      <c r="I759" s="25">
        <v>25</v>
      </c>
      <c r="J759" s="25">
        <v>1033.2</v>
      </c>
      <c r="K759" s="25">
        <f t="shared" si="313"/>
        <v>2556</v>
      </c>
      <c r="L759" s="25">
        <f t="shared" si="314"/>
        <v>414</v>
      </c>
      <c r="M759" s="25">
        <v>1094.4000000000001</v>
      </c>
      <c r="N759" s="25">
        <f t="shared" si="315"/>
        <v>2552.4</v>
      </c>
      <c r="O759" s="25">
        <f t="shared" si="316"/>
        <v>7650</v>
      </c>
      <c r="P759" s="25">
        <v>15553.36</v>
      </c>
      <c r="Q759" s="25">
        <f t="shared" si="317"/>
        <v>17680.96</v>
      </c>
      <c r="R759" s="25">
        <f t="shared" si="318"/>
        <v>5522.4</v>
      </c>
      <c r="S759" s="84">
        <f t="shared" si="319"/>
        <v>18319.04</v>
      </c>
      <c r="U759" s="110"/>
    </row>
    <row r="760" spans="1:21" s="18" customFormat="1" ht="24.95" customHeight="1" x14ac:dyDescent="0.25">
      <c r="B760" s="88">
        <v>694</v>
      </c>
      <c r="C760" s="31" t="s">
        <v>420</v>
      </c>
      <c r="D760" s="24" t="s">
        <v>26</v>
      </c>
      <c r="E760" s="23" t="s">
        <v>18</v>
      </c>
      <c r="F760" s="23" t="s">
        <v>394</v>
      </c>
      <c r="G760" s="25">
        <v>36000</v>
      </c>
      <c r="H760" s="25">
        <v>0</v>
      </c>
      <c r="I760" s="25">
        <v>25</v>
      </c>
      <c r="J760" s="25">
        <v>1033.2</v>
      </c>
      <c r="K760" s="25">
        <f t="shared" si="313"/>
        <v>2556</v>
      </c>
      <c r="L760" s="25">
        <f t="shared" si="314"/>
        <v>414</v>
      </c>
      <c r="M760" s="25">
        <v>1094.4000000000001</v>
      </c>
      <c r="N760" s="25">
        <f t="shared" si="315"/>
        <v>2552.4</v>
      </c>
      <c r="O760" s="25">
        <f t="shared" si="316"/>
        <v>7650</v>
      </c>
      <c r="P760" s="25">
        <v>4844.47</v>
      </c>
      <c r="Q760" s="25">
        <f t="shared" si="317"/>
        <v>6972.07</v>
      </c>
      <c r="R760" s="25">
        <f t="shared" si="318"/>
        <v>5522.4</v>
      </c>
      <c r="S760" s="84">
        <f t="shared" si="319"/>
        <v>29027.93</v>
      </c>
      <c r="U760" s="110"/>
    </row>
    <row r="761" spans="1:21" customFormat="1" ht="24.95" customHeight="1" x14ac:dyDescent="0.25">
      <c r="B761" s="88">
        <v>695</v>
      </c>
      <c r="C761" s="52" t="s">
        <v>402</v>
      </c>
      <c r="D761" s="53" t="s">
        <v>23</v>
      </c>
      <c r="E761" s="54" t="s">
        <v>18</v>
      </c>
      <c r="F761" s="54" t="s">
        <v>393</v>
      </c>
      <c r="G761" s="55">
        <v>26250</v>
      </c>
      <c r="H761" s="55">
        <v>0</v>
      </c>
      <c r="I761" s="55">
        <v>25</v>
      </c>
      <c r="J761" s="55">
        <v>753.38</v>
      </c>
      <c r="K761" s="55">
        <f t="shared" si="313"/>
        <v>1863.75</v>
      </c>
      <c r="L761" s="55">
        <f t="shared" si="314"/>
        <v>301.88</v>
      </c>
      <c r="M761" s="55">
        <v>798</v>
      </c>
      <c r="N761" s="55">
        <f t="shared" si="315"/>
        <v>1861.13</v>
      </c>
      <c r="O761" s="55">
        <f t="shared" si="316"/>
        <v>5578.14</v>
      </c>
      <c r="P761" s="55">
        <v>11456.23</v>
      </c>
      <c r="Q761" s="55">
        <f t="shared" si="317"/>
        <v>13007.61</v>
      </c>
      <c r="R761" s="55">
        <f t="shared" si="318"/>
        <v>4026.76</v>
      </c>
      <c r="S761" s="89">
        <f t="shared" si="319"/>
        <v>13242.39</v>
      </c>
      <c r="T761" s="18"/>
      <c r="U761" s="110"/>
    </row>
    <row r="762" spans="1:21" s="70" customFormat="1" ht="24.95" customHeight="1" x14ac:dyDescent="0.25">
      <c r="A762" s="82"/>
      <c r="B762" s="88">
        <v>696</v>
      </c>
      <c r="C762" s="31" t="s">
        <v>872</v>
      </c>
      <c r="D762" s="15" t="s">
        <v>552</v>
      </c>
      <c r="E762" s="16" t="s">
        <v>18</v>
      </c>
      <c r="F762" s="16" t="s">
        <v>394</v>
      </c>
      <c r="G762" s="19">
        <v>36000</v>
      </c>
      <c r="H762" s="19">
        <v>0</v>
      </c>
      <c r="I762" s="19">
        <v>25</v>
      </c>
      <c r="J762" s="25">
        <f>G762*2.87%</f>
        <v>1033.2</v>
      </c>
      <c r="K762" s="19">
        <f t="shared" si="313"/>
        <v>2556</v>
      </c>
      <c r="L762" s="25">
        <f t="shared" si="314"/>
        <v>414</v>
      </c>
      <c r="M762" s="25">
        <f>G762*3.04%</f>
        <v>1094.4000000000001</v>
      </c>
      <c r="N762" s="19">
        <f t="shared" si="315"/>
        <v>2552.4</v>
      </c>
      <c r="O762" s="19">
        <f t="shared" si="316"/>
        <v>7650</v>
      </c>
      <c r="P762" s="19">
        <f t="shared" ref="P762" si="320">I762</f>
        <v>25</v>
      </c>
      <c r="Q762" s="19">
        <f t="shared" si="317"/>
        <v>2152.6</v>
      </c>
      <c r="R762" s="19">
        <f t="shared" si="318"/>
        <v>5522.4</v>
      </c>
      <c r="S762" s="87">
        <f t="shared" si="319"/>
        <v>33847.4</v>
      </c>
      <c r="T762" s="18"/>
      <c r="U762" s="110"/>
    </row>
    <row r="763" spans="1:21" s="13" customFormat="1" ht="24.95" customHeight="1" x14ac:dyDescent="0.3">
      <c r="B763" s="90" t="s">
        <v>430</v>
      </c>
      <c r="C763" s="56"/>
      <c r="D763" s="56"/>
      <c r="E763" s="56"/>
      <c r="F763" s="56"/>
      <c r="G763" s="57"/>
      <c r="H763" s="57"/>
      <c r="I763" s="57"/>
      <c r="J763" s="57"/>
      <c r="K763" s="57"/>
      <c r="L763" s="57"/>
      <c r="M763" s="57"/>
      <c r="N763" s="57"/>
      <c r="O763" s="71"/>
      <c r="P763" s="71"/>
      <c r="Q763" s="71"/>
      <c r="R763" s="71"/>
      <c r="S763" s="91"/>
      <c r="T763" s="18"/>
      <c r="U763" s="110"/>
    </row>
    <row r="764" spans="1:21" s="7" customFormat="1" ht="24.95" customHeight="1" x14ac:dyDescent="0.25">
      <c r="B764" s="95">
        <v>697</v>
      </c>
      <c r="C764" s="12" t="s">
        <v>564</v>
      </c>
      <c r="D764" s="15" t="s">
        <v>545</v>
      </c>
      <c r="E764" s="16" t="s">
        <v>18</v>
      </c>
      <c r="F764" s="16" t="s">
        <v>394</v>
      </c>
      <c r="G764" s="19">
        <v>41000</v>
      </c>
      <c r="H764" s="19">
        <v>583.79</v>
      </c>
      <c r="I764" s="19">
        <v>25</v>
      </c>
      <c r="J764" s="19">
        <v>1176.7</v>
      </c>
      <c r="K764" s="19">
        <f t="shared" ref="K764:K780" si="321">G764*7.1%</f>
        <v>2911</v>
      </c>
      <c r="L764" s="25">
        <f t="shared" ref="L764:L780" si="322">G764*1.15%</f>
        <v>471.5</v>
      </c>
      <c r="M764" s="19">
        <v>1246.4000000000001</v>
      </c>
      <c r="N764" s="19">
        <f t="shared" ref="N764:N780" si="323">G764*7.09%</f>
        <v>2906.9</v>
      </c>
      <c r="O764" s="19">
        <f t="shared" ref="O764:O779" si="324">J764+K764+L764+M764+N764</f>
        <v>8712.5</v>
      </c>
      <c r="P764" s="19">
        <f t="shared" ref="P764:P770" si="325">I764</f>
        <v>25</v>
      </c>
      <c r="Q764" s="19">
        <f t="shared" ref="Q764:Q780" si="326">H764+J764+M764+P764</f>
        <v>3031.89</v>
      </c>
      <c r="R764" s="19">
        <f t="shared" ref="R764:R780" si="327">K764+L764+N764</f>
        <v>6289.4</v>
      </c>
      <c r="S764" s="87">
        <f t="shared" ref="S764:S780" si="328">G764-Q764</f>
        <v>37968.11</v>
      </c>
      <c r="T764" s="18"/>
      <c r="U764" s="110"/>
    </row>
    <row r="765" spans="1:21" s="7" customFormat="1" ht="24.95" customHeight="1" x14ac:dyDescent="0.25">
      <c r="B765" s="83">
        <v>698</v>
      </c>
      <c r="C765" s="12" t="s">
        <v>565</v>
      </c>
      <c r="D765" s="15" t="s">
        <v>545</v>
      </c>
      <c r="E765" s="16" t="s">
        <v>18</v>
      </c>
      <c r="F765" s="16" t="s">
        <v>394</v>
      </c>
      <c r="G765" s="19">
        <v>41000</v>
      </c>
      <c r="H765" s="19">
        <v>583.79</v>
      </c>
      <c r="I765" s="19">
        <v>25</v>
      </c>
      <c r="J765" s="19">
        <v>1176.7</v>
      </c>
      <c r="K765" s="19">
        <f t="shared" si="321"/>
        <v>2911</v>
      </c>
      <c r="L765" s="25">
        <f t="shared" si="322"/>
        <v>471.5</v>
      </c>
      <c r="M765" s="19">
        <v>1246.4000000000001</v>
      </c>
      <c r="N765" s="19">
        <f t="shared" si="323"/>
        <v>2906.9</v>
      </c>
      <c r="O765" s="19">
        <f t="shared" si="324"/>
        <v>8712.5</v>
      </c>
      <c r="P765" s="19">
        <f t="shared" si="325"/>
        <v>25</v>
      </c>
      <c r="Q765" s="19">
        <f t="shared" si="326"/>
        <v>3031.89</v>
      </c>
      <c r="R765" s="19">
        <f t="shared" si="327"/>
        <v>6289.4</v>
      </c>
      <c r="S765" s="87">
        <f t="shared" si="328"/>
        <v>37968.11</v>
      </c>
      <c r="T765" s="18"/>
      <c r="U765" s="110"/>
    </row>
    <row r="766" spans="1:21" s="7" customFormat="1" ht="24.95" customHeight="1" x14ac:dyDescent="0.25">
      <c r="B766" s="95">
        <v>699</v>
      </c>
      <c r="C766" s="12" t="s">
        <v>566</v>
      </c>
      <c r="D766" s="15" t="s">
        <v>545</v>
      </c>
      <c r="E766" s="16" t="s">
        <v>18</v>
      </c>
      <c r="F766" s="16" t="s">
        <v>393</v>
      </c>
      <c r="G766" s="19">
        <v>41000</v>
      </c>
      <c r="H766" s="19">
        <v>583.79</v>
      </c>
      <c r="I766" s="19">
        <v>25</v>
      </c>
      <c r="J766" s="19">
        <v>1176.7</v>
      </c>
      <c r="K766" s="19">
        <f t="shared" si="321"/>
        <v>2911</v>
      </c>
      <c r="L766" s="25">
        <f t="shared" si="322"/>
        <v>471.5</v>
      </c>
      <c r="M766" s="19">
        <v>1246.4000000000001</v>
      </c>
      <c r="N766" s="19">
        <f t="shared" si="323"/>
        <v>2906.9</v>
      </c>
      <c r="O766" s="19">
        <f t="shared" si="324"/>
        <v>8712.5</v>
      </c>
      <c r="P766" s="19">
        <f t="shared" si="325"/>
        <v>25</v>
      </c>
      <c r="Q766" s="19">
        <f t="shared" si="326"/>
        <v>3031.89</v>
      </c>
      <c r="R766" s="19">
        <f t="shared" si="327"/>
        <v>6289.4</v>
      </c>
      <c r="S766" s="87">
        <f t="shared" si="328"/>
        <v>37968.11</v>
      </c>
      <c r="T766" s="18"/>
      <c r="U766" s="110"/>
    </row>
    <row r="767" spans="1:21" s="7" customFormat="1" ht="24.95" customHeight="1" x14ac:dyDescent="0.25">
      <c r="B767" s="83">
        <v>700</v>
      </c>
      <c r="C767" s="12" t="s">
        <v>568</v>
      </c>
      <c r="D767" s="15" t="s">
        <v>545</v>
      </c>
      <c r="E767" s="16" t="s">
        <v>18</v>
      </c>
      <c r="F767" s="16" t="s">
        <v>393</v>
      </c>
      <c r="G767" s="19">
        <v>41000</v>
      </c>
      <c r="H767" s="19">
        <v>583.79</v>
      </c>
      <c r="I767" s="19">
        <v>25</v>
      </c>
      <c r="J767" s="19">
        <v>1176.7</v>
      </c>
      <c r="K767" s="19">
        <f t="shared" si="321"/>
        <v>2911</v>
      </c>
      <c r="L767" s="25">
        <f t="shared" si="322"/>
        <v>471.5</v>
      </c>
      <c r="M767" s="19">
        <v>1246.4000000000001</v>
      </c>
      <c r="N767" s="19">
        <f t="shared" si="323"/>
        <v>2906.9</v>
      </c>
      <c r="O767" s="19">
        <f t="shared" si="324"/>
        <v>8712.5</v>
      </c>
      <c r="P767" s="19">
        <f t="shared" si="325"/>
        <v>25</v>
      </c>
      <c r="Q767" s="19">
        <f t="shared" si="326"/>
        <v>3031.89</v>
      </c>
      <c r="R767" s="19">
        <f t="shared" si="327"/>
        <v>6289.4</v>
      </c>
      <c r="S767" s="87">
        <f t="shared" si="328"/>
        <v>37968.11</v>
      </c>
      <c r="T767" s="18"/>
      <c r="U767" s="110"/>
    </row>
    <row r="768" spans="1:21" s="7" customFormat="1" ht="24.95" customHeight="1" x14ac:dyDescent="0.25">
      <c r="B768" s="95">
        <v>701</v>
      </c>
      <c r="C768" s="12" t="s">
        <v>569</v>
      </c>
      <c r="D768" s="15" t="s">
        <v>545</v>
      </c>
      <c r="E768" s="16" t="s">
        <v>18</v>
      </c>
      <c r="F768" s="16" t="s">
        <v>394</v>
      </c>
      <c r="G768" s="19">
        <v>41000</v>
      </c>
      <c r="H768" s="19">
        <v>583.79</v>
      </c>
      <c r="I768" s="19">
        <v>25</v>
      </c>
      <c r="J768" s="19">
        <v>1176.7</v>
      </c>
      <c r="K768" s="19">
        <f t="shared" si="321"/>
        <v>2911</v>
      </c>
      <c r="L768" s="25">
        <f t="shared" si="322"/>
        <v>471.5</v>
      </c>
      <c r="M768" s="19">
        <v>1246.4000000000001</v>
      </c>
      <c r="N768" s="19">
        <f t="shared" si="323"/>
        <v>2906.9</v>
      </c>
      <c r="O768" s="19">
        <f t="shared" si="324"/>
        <v>8712.5</v>
      </c>
      <c r="P768" s="19">
        <f t="shared" si="325"/>
        <v>25</v>
      </c>
      <c r="Q768" s="19">
        <f t="shared" si="326"/>
        <v>3031.89</v>
      </c>
      <c r="R768" s="19">
        <f t="shared" si="327"/>
        <v>6289.4</v>
      </c>
      <c r="S768" s="87">
        <f t="shared" si="328"/>
        <v>37968.11</v>
      </c>
      <c r="T768" s="18"/>
      <c r="U768" s="110"/>
    </row>
    <row r="769" spans="2:21" s="7" customFormat="1" ht="24.95" customHeight="1" x14ac:dyDescent="0.25">
      <c r="B769" s="83">
        <v>702</v>
      </c>
      <c r="C769" s="12" t="s">
        <v>570</v>
      </c>
      <c r="D769" s="15" t="s">
        <v>545</v>
      </c>
      <c r="E769" s="16" t="s">
        <v>18</v>
      </c>
      <c r="F769" s="16" t="s">
        <v>394</v>
      </c>
      <c r="G769" s="19">
        <v>41000</v>
      </c>
      <c r="H769" s="19">
        <v>583.79</v>
      </c>
      <c r="I769" s="19">
        <v>25</v>
      </c>
      <c r="J769" s="19">
        <v>1176.7</v>
      </c>
      <c r="K769" s="19">
        <f t="shared" si="321"/>
        <v>2911</v>
      </c>
      <c r="L769" s="25">
        <f t="shared" si="322"/>
        <v>471.5</v>
      </c>
      <c r="M769" s="19">
        <v>1246.4000000000001</v>
      </c>
      <c r="N769" s="19">
        <f t="shared" si="323"/>
        <v>2906.9</v>
      </c>
      <c r="O769" s="19">
        <f t="shared" si="324"/>
        <v>8712.5</v>
      </c>
      <c r="P769" s="19">
        <f t="shared" si="325"/>
        <v>25</v>
      </c>
      <c r="Q769" s="19">
        <f t="shared" si="326"/>
        <v>3031.89</v>
      </c>
      <c r="R769" s="19">
        <f t="shared" si="327"/>
        <v>6289.4</v>
      </c>
      <c r="S769" s="87">
        <f t="shared" si="328"/>
        <v>37968.11</v>
      </c>
      <c r="T769" s="18"/>
      <c r="U769" s="110"/>
    </row>
    <row r="770" spans="2:21" s="7" customFormat="1" ht="24.95" customHeight="1" x14ac:dyDescent="0.25">
      <c r="B770" s="95">
        <v>703</v>
      </c>
      <c r="C770" s="12" t="s">
        <v>571</v>
      </c>
      <c r="D770" s="15" t="s">
        <v>545</v>
      </c>
      <c r="E770" s="16" t="s">
        <v>18</v>
      </c>
      <c r="F770" s="16" t="s">
        <v>393</v>
      </c>
      <c r="G770" s="19">
        <v>41000</v>
      </c>
      <c r="H770" s="19">
        <v>583.79</v>
      </c>
      <c r="I770" s="19">
        <v>25</v>
      </c>
      <c r="J770" s="19">
        <v>1176.7</v>
      </c>
      <c r="K770" s="19">
        <f t="shared" si="321"/>
        <v>2911</v>
      </c>
      <c r="L770" s="25">
        <f t="shared" si="322"/>
        <v>471.5</v>
      </c>
      <c r="M770" s="19">
        <v>1246.4000000000001</v>
      </c>
      <c r="N770" s="19">
        <f t="shared" si="323"/>
        <v>2906.9</v>
      </c>
      <c r="O770" s="19">
        <f t="shared" si="324"/>
        <v>8712.5</v>
      </c>
      <c r="P770" s="19">
        <f t="shared" si="325"/>
        <v>25</v>
      </c>
      <c r="Q770" s="19">
        <f t="shared" si="326"/>
        <v>3031.89</v>
      </c>
      <c r="R770" s="19">
        <f t="shared" si="327"/>
        <v>6289.4</v>
      </c>
      <c r="S770" s="87">
        <f t="shared" si="328"/>
        <v>37968.11</v>
      </c>
      <c r="T770" s="18"/>
      <c r="U770" s="110"/>
    </row>
    <row r="771" spans="2:21" s="7" customFormat="1" ht="24.95" customHeight="1" x14ac:dyDescent="0.25">
      <c r="B771" s="83">
        <v>704</v>
      </c>
      <c r="C771" s="12" t="s">
        <v>572</v>
      </c>
      <c r="D771" s="15" t="s">
        <v>545</v>
      </c>
      <c r="E771" s="16" t="s">
        <v>18</v>
      </c>
      <c r="F771" s="16" t="s">
        <v>394</v>
      </c>
      <c r="G771" s="19">
        <v>41000</v>
      </c>
      <c r="H771" s="19">
        <v>326.47000000000003</v>
      </c>
      <c r="I771" s="19">
        <v>25</v>
      </c>
      <c r="J771" s="19">
        <v>1176.7</v>
      </c>
      <c r="K771" s="19">
        <f t="shared" si="321"/>
        <v>2911</v>
      </c>
      <c r="L771" s="25">
        <f t="shared" si="322"/>
        <v>471.5</v>
      </c>
      <c r="M771" s="19">
        <v>1246.4000000000001</v>
      </c>
      <c r="N771" s="19">
        <f t="shared" si="323"/>
        <v>2906.9</v>
      </c>
      <c r="O771" s="19">
        <f t="shared" si="324"/>
        <v>8712.5</v>
      </c>
      <c r="P771" s="19">
        <v>1740.46</v>
      </c>
      <c r="Q771" s="19">
        <f t="shared" si="326"/>
        <v>4490.03</v>
      </c>
      <c r="R771" s="19">
        <f t="shared" si="327"/>
        <v>6289.4</v>
      </c>
      <c r="S771" s="87">
        <f t="shared" si="328"/>
        <v>36509.97</v>
      </c>
      <c r="T771" s="18"/>
      <c r="U771" s="110"/>
    </row>
    <row r="772" spans="2:21" s="7" customFormat="1" ht="24.95" customHeight="1" x14ac:dyDescent="0.25">
      <c r="B772" s="95">
        <v>705</v>
      </c>
      <c r="C772" s="12" t="s">
        <v>576</v>
      </c>
      <c r="D772" s="15" t="s">
        <v>545</v>
      </c>
      <c r="E772" s="16" t="s">
        <v>18</v>
      </c>
      <c r="F772" s="16" t="s">
        <v>393</v>
      </c>
      <c r="G772" s="19">
        <v>41000</v>
      </c>
      <c r="H772" s="19">
        <v>326.47000000000003</v>
      </c>
      <c r="I772" s="19">
        <v>25</v>
      </c>
      <c r="J772" s="19">
        <v>1176.7</v>
      </c>
      <c r="K772" s="19">
        <f t="shared" si="321"/>
        <v>2911</v>
      </c>
      <c r="L772" s="25">
        <f t="shared" si="322"/>
        <v>471.5</v>
      </c>
      <c r="M772" s="19">
        <v>1246.4000000000001</v>
      </c>
      <c r="N772" s="19">
        <f t="shared" si="323"/>
        <v>2906.9</v>
      </c>
      <c r="O772" s="19">
        <f t="shared" si="324"/>
        <v>8712.5</v>
      </c>
      <c r="P772" s="19">
        <v>1740.46</v>
      </c>
      <c r="Q772" s="19">
        <f t="shared" si="326"/>
        <v>4490.03</v>
      </c>
      <c r="R772" s="19">
        <f t="shared" si="327"/>
        <v>6289.4</v>
      </c>
      <c r="S772" s="87">
        <f t="shared" si="328"/>
        <v>36509.97</v>
      </c>
      <c r="T772" s="18"/>
      <c r="U772" s="110"/>
    </row>
    <row r="773" spans="2:21" s="7" customFormat="1" ht="24.95" customHeight="1" x14ac:dyDescent="0.25">
      <c r="B773" s="83">
        <v>706</v>
      </c>
      <c r="C773" s="12" t="s">
        <v>581</v>
      </c>
      <c r="D773" s="15" t="s">
        <v>545</v>
      </c>
      <c r="E773" s="16" t="s">
        <v>18</v>
      </c>
      <c r="F773" s="16" t="s">
        <v>394</v>
      </c>
      <c r="G773" s="19">
        <v>41000</v>
      </c>
      <c r="H773" s="19">
        <v>583.79</v>
      </c>
      <c r="I773" s="19">
        <v>25</v>
      </c>
      <c r="J773" s="19">
        <v>1176.7</v>
      </c>
      <c r="K773" s="19">
        <f t="shared" si="321"/>
        <v>2911</v>
      </c>
      <c r="L773" s="25">
        <f t="shared" si="322"/>
        <v>471.5</v>
      </c>
      <c r="M773" s="19">
        <v>1246.4000000000001</v>
      </c>
      <c r="N773" s="19">
        <f t="shared" si="323"/>
        <v>2906.9</v>
      </c>
      <c r="O773" s="19">
        <f t="shared" si="324"/>
        <v>8712.5</v>
      </c>
      <c r="P773" s="19">
        <f t="shared" ref="P773:P779" si="329">I773</f>
        <v>25</v>
      </c>
      <c r="Q773" s="19">
        <f t="shared" si="326"/>
        <v>3031.89</v>
      </c>
      <c r="R773" s="19">
        <f t="shared" si="327"/>
        <v>6289.4</v>
      </c>
      <c r="S773" s="87">
        <f t="shared" si="328"/>
        <v>37968.11</v>
      </c>
      <c r="T773" s="18"/>
      <c r="U773" s="110"/>
    </row>
    <row r="774" spans="2:21" s="7" customFormat="1" ht="24.95" customHeight="1" x14ac:dyDescent="0.25">
      <c r="B774" s="95">
        <v>707</v>
      </c>
      <c r="C774" s="31" t="s">
        <v>615</v>
      </c>
      <c r="D774" s="24" t="s">
        <v>545</v>
      </c>
      <c r="E774" s="23" t="s">
        <v>18</v>
      </c>
      <c r="F774" s="23" t="s">
        <v>394</v>
      </c>
      <c r="G774" s="25">
        <v>41000</v>
      </c>
      <c r="H774" s="25">
        <v>583.79</v>
      </c>
      <c r="I774" s="25">
        <v>25</v>
      </c>
      <c r="J774" s="25">
        <v>1176.7</v>
      </c>
      <c r="K774" s="25">
        <f t="shared" si="321"/>
        <v>2911</v>
      </c>
      <c r="L774" s="25">
        <f t="shared" si="322"/>
        <v>471.5</v>
      </c>
      <c r="M774" s="25">
        <v>1246.4000000000001</v>
      </c>
      <c r="N774" s="25">
        <f t="shared" si="323"/>
        <v>2906.9</v>
      </c>
      <c r="O774" s="25">
        <f t="shared" si="324"/>
        <v>8712.5</v>
      </c>
      <c r="P774" s="25">
        <f t="shared" si="329"/>
        <v>25</v>
      </c>
      <c r="Q774" s="25">
        <f t="shared" si="326"/>
        <v>3031.89</v>
      </c>
      <c r="R774" s="25">
        <f t="shared" si="327"/>
        <v>6289.4</v>
      </c>
      <c r="S774" s="84">
        <f t="shared" si="328"/>
        <v>37968.11</v>
      </c>
      <c r="T774" s="18"/>
      <c r="U774" s="110"/>
    </row>
    <row r="775" spans="2:21" s="7" customFormat="1" ht="24.95" customHeight="1" x14ac:dyDescent="0.25">
      <c r="B775" s="83">
        <v>708</v>
      </c>
      <c r="C775" s="31" t="s">
        <v>616</v>
      </c>
      <c r="D775" s="24" t="s">
        <v>545</v>
      </c>
      <c r="E775" s="23" t="s">
        <v>18</v>
      </c>
      <c r="F775" s="23" t="s">
        <v>393</v>
      </c>
      <c r="G775" s="25">
        <v>41000</v>
      </c>
      <c r="H775" s="25">
        <v>583.79</v>
      </c>
      <c r="I775" s="25">
        <v>25</v>
      </c>
      <c r="J775" s="25">
        <v>1176.7</v>
      </c>
      <c r="K775" s="25">
        <f t="shared" si="321"/>
        <v>2911</v>
      </c>
      <c r="L775" s="25">
        <f t="shared" si="322"/>
        <v>471.5</v>
      </c>
      <c r="M775" s="25">
        <v>1246.4000000000001</v>
      </c>
      <c r="N775" s="25">
        <f t="shared" si="323"/>
        <v>2906.9</v>
      </c>
      <c r="O775" s="25">
        <f t="shared" si="324"/>
        <v>8712.5</v>
      </c>
      <c r="P775" s="25">
        <f t="shared" si="329"/>
        <v>25</v>
      </c>
      <c r="Q775" s="25">
        <f t="shared" si="326"/>
        <v>3031.89</v>
      </c>
      <c r="R775" s="25">
        <f t="shared" si="327"/>
        <v>6289.4</v>
      </c>
      <c r="S775" s="84">
        <f t="shared" si="328"/>
        <v>37968.11</v>
      </c>
      <c r="T775" s="18"/>
      <c r="U775" s="110"/>
    </row>
    <row r="776" spans="2:21" s="7" customFormat="1" ht="24.95" customHeight="1" x14ac:dyDescent="0.25">
      <c r="B776" s="95">
        <v>709</v>
      </c>
      <c r="C776" s="31" t="s">
        <v>617</v>
      </c>
      <c r="D776" s="24" t="s">
        <v>545</v>
      </c>
      <c r="E776" s="23" t="s">
        <v>18</v>
      </c>
      <c r="F776" s="23" t="s">
        <v>394</v>
      </c>
      <c r="G776" s="25">
        <v>41000</v>
      </c>
      <c r="H776" s="25">
        <v>583.79</v>
      </c>
      <c r="I776" s="25">
        <v>25</v>
      </c>
      <c r="J776" s="25">
        <v>1176.7</v>
      </c>
      <c r="K776" s="25">
        <f t="shared" si="321"/>
        <v>2911</v>
      </c>
      <c r="L776" s="25">
        <f t="shared" si="322"/>
        <v>471.5</v>
      </c>
      <c r="M776" s="25">
        <v>1246.4000000000001</v>
      </c>
      <c r="N776" s="25">
        <f t="shared" si="323"/>
        <v>2906.9</v>
      </c>
      <c r="O776" s="25">
        <f t="shared" si="324"/>
        <v>8712.5</v>
      </c>
      <c r="P776" s="25">
        <f t="shared" si="329"/>
        <v>25</v>
      </c>
      <c r="Q776" s="25">
        <f t="shared" si="326"/>
        <v>3031.89</v>
      </c>
      <c r="R776" s="25">
        <f t="shared" si="327"/>
        <v>6289.4</v>
      </c>
      <c r="S776" s="84">
        <f t="shared" si="328"/>
        <v>37968.11</v>
      </c>
      <c r="T776" s="18"/>
      <c r="U776" s="110"/>
    </row>
    <row r="777" spans="2:21" s="7" customFormat="1" ht="24.95" customHeight="1" x14ac:dyDescent="0.25">
      <c r="B777" s="83">
        <v>710</v>
      </c>
      <c r="C777" s="31" t="s">
        <v>648</v>
      </c>
      <c r="D777" s="24" t="s">
        <v>28</v>
      </c>
      <c r="E777" s="23" t="s">
        <v>18</v>
      </c>
      <c r="F777" s="23" t="s">
        <v>394</v>
      </c>
      <c r="G777" s="25">
        <v>36000</v>
      </c>
      <c r="H777" s="25">
        <v>0</v>
      </c>
      <c r="I777" s="25">
        <v>25</v>
      </c>
      <c r="J777" s="25">
        <v>1033.2</v>
      </c>
      <c r="K777" s="25">
        <f t="shared" si="321"/>
        <v>2556</v>
      </c>
      <c r="L777" s="25">
        <f t="shared" si="322"/>
        <v>414</v>
      </c>
      <c r="M777" s="25">
        <v>1094.4000000000001</v>
      </c>
      <c r="N777" s="25">
        <f t="shared" si="323"/>
        <v>2552.4</v>
      </c>
      <c r="O777" s="25">
        <f t="shared" si="324"/>
        <v>7650</v>
      </c>
      <c r="P777" s="25">
        <v>1740.46</v>
      </c>
      <c r="Q777" s="25">
        <f t="shared" si="326"/>
        <v>3868.06</v>
      </c>
      <c r="R777" s="25">
        <f t="shared" si="327"/>
        <v>5522.4</v>
      </c>
      <c r="S777" s="84">
        <f t="shared" si="328"/>
        <v>32131.94</v>
      </c>
      <c r="T777" s="18"/>
      <c r="U777" s="110"/>
    </row>
    <row r="778" spans="2:21" s="7" customFormat="1" ht="24.95" customHeight="1" x14ac:dyDescent="0.25">
      <c r="B778" s="95">
        <v>711</v>
      </c>
      <c r="C778" s="12" t="s">
        <v>562</v>
      </c>
      <c r="D778" s="15" t="s">
        <v>28</v>
      </c>
      <c r="E778" s="16" t="s">
        <v>18</v>
      </c>
      <c r="F778" s="16" t="s">
        <v>394</v>
      </c>
      <c r="G778" s="19">
        <v>36000</v>
      </c>
      <c r="H778" s="19">
        <v>0</v>
      </c>
      <c r="I778" s="19">
        <v>25</v>
      </c>
      <c r="J778" s="19">
        <v>1033.2</v>
      </c>
      <c r="K778" s="19">
        <f t="shared" si="321"/>
        <v>2556</v>
      </c>
      <c r="L778" s="25">
        <f t="shared" si="322"/>
        <v>414</v>
      </c>
      <c r="M778" s="19">
        <v>1094.4000000000001</v>
      </c>
      <c r="N778" s="19">
        <f t="shared" si="323"/>
        <v>2552.4</v>
      </c>
      <c r="O778" s="19">
        <f t="shared" si="324"/>
        <v>7650</v>
      </c>
      <c r="P778" s="19">
        <f t="shared" si="329"/>
        <v>25</v>
      </c>
      <c r="Q778" s="19">
        <f t="shared" si="326"/>
        <v>2152.6</v>
      </c>
      <c r="R778" s="19">
        <f t="shared" si="327"/>
        <v>5522.4</v>
      </c>
      <c r="S778" s="87">
        <f t="shared" si="328"/>
        <v>33847.4</v>
      </c>
      <c r="T778" s="18"/>
      <c r="U778" s="110"/>
    </row>
    <row r="779" spans="2:21" s="7" customFormat="1" ht="24.95" customHeight="1" x14ac:dyDescent="0.25">
      <c r="B779" s="83">
        <v>712</v>
      </c>
      <c r="C779" s="12" t="s">
        <v>826</v>
      </c>
      <c r="D779" s="24" t="s">
        <v>545</v>
      </c>
      <c r="E779" s="16" t="s">
        <v>18</v>
      </c>
      <c r="F779" s="23" t="s">
        <v>393</v>
      </c>
      <c r="G779" s="25">
        <v>41000</v>
      </c>
      <c r="H779" s="25">
        <v>583.79</v>
      </c>
      <c r="I779" s="25">
        <v>25</v>
      </c>
      <c r="J779" s="25">
        <v>1176.7</v>
      </c>
      <c r="K779" s="25">
        <f t="shared" si="321"/>
        <v>2911</v>
      </c>
      <c r="L779" s="25">
        <f t="shared" si="322"/>
        <v>471.5</v>
      </c>
      <c r="M779" s="25">
        <v>1246.4000000000001</v>
      </c>
      <c r="N779" s="25">
        <f t="shared" si="323"/>
        <v>2906.9</v>
      </c>
      <c r="O779" s="19">
        <f t="shared" si="324"/>
        <v>8712.5</v>
      </c>
      <c r="P779" s="19">
        <f t="shared" si="329"/>
        <v>25</v>
      </c>
      <c r="Q779" s="19">
        <f t="shared" si="326"/>
        <v>3031.89</v>
      </c>
      <c r="R779" s="19">
        <f t="shared" si="327"/>
        <v>6289.4</v>
      </c>
      <c r="S779" s="87">
        <f t="shared" si="328"/>
        <v>37968.11</v>
      </c>
      <c r="T779" s="18"/>
      <c r="U779" s="110"/>
    </row>
    <row r="780" spans="2:21" s="7" customFormat="1" ht="24.95" customHeight="1" x14ac:dyDescent="0.25">
      <c r="B780" s="95">
        <v>713</v>
      </c>
      <c r="C780" s="12" t="s">
        <v>831</v>
      </c>
      <c r="D780" s="24" t="s">
        <v>545</v>
      </c>
      <c r="E780" s="16" t="s">
        <v>18</v>
      </c>
      <c r="F780" s="23" t="s">
        <v>393</v>
      </c>
      <c r="G780" s="25">
        <v>41000</v>
      </c>
      <c r="H780" s="25">
        <v>583.79</v>
      </c>
      <c r="I780" s="25">
        <v>25</v>
      </c>
      <c r="J780" s="25">
        <v>1176.7</v>
      </c>
      <c r="K780" s="25">
        <f t="shared" si="321"/>
        <v>2911</v>
      </c>
      <c r="L780" s="25">
        <f t="shared" si="322"/>
        <v>471.5</v>
      </c>
      <c r="M780" s="25">
        <v>1246.4000000000001</v>
      </c>
      <c r="N780" s="25">
        <f t="shared" si="323"/>
        <v>2906.9</v>
      </c>
      <c r="O780" s="19">
        <f t="shared" ref="O780" si="330">J780+K780+L780+M780+N780</f>
        <v>8712.5</v>
      </c>
      <c r="P780" s="19">
        <f t="shared" ref="P780" si="331">I780</f>
        <v>25</v>
      </c>
      <c r="Q780" s="19">
        <f t="shared" si="326"/>
        <v>3031.89</v>
      </c>
      <c r="R780" s="19">
        <f t="shared" si="327"/>
        <v>6289.4</v>
      </c>
      <c r="S780" s="87">
        <f t="shared" si="328"/>
        <v>37968.11</v>
      </c>
      <c r="T780" s="18"/>
      <c r="U780" s="110"/>
    </row>
    <row r="781" spans="2:21" s="13" customFormat="1" ht="24.95" customHeight="1" x14ac:dyDescent="0.3">
      <c r="B781" s="85" t="s">
        <v>382</v>
      </c>
      <c r="C781" s="21"/>
      <c r="D781" s="21"/>
      <c r="E781" s="21"/>
      <c r="F781" s="21"/>
      <c r="G781" s="22"/>
      <c r="H781" s="22"/>
      <c r="I781" s="22"/>
      <c r="J781" s="22"/>
      <c r="K781" s="22"/>
      <c r="L781" s="22"/>
      <c r="M781" s="22"/>
      <c r="N781" s="22"/>
      <c r="O781" s="30"/>
      <c r="P781" s="30"/>
      <c r="Q781" s="30"/>
      <c r="R781" s="30"/>
      <c r="S781" s="86"/>
      <c r="T781" s="18"/>
      <c r="U781" s="110"/>
    </row>
    <row r="782" spans="2:21" s="7" customFormat="1" ht="24.95" customHeight="1" x14ac:dyDescent="0.25">
      <c r="B782" s="98">
        <v>714</v>
      </c>
      <c r="C782" s="31" t="s">
        <v>597</v>
      </c>
      <c r="D782" s="24" t="s">
        <v>545</v>
      </c>
      <c r="E782" s="23" t="s">
        <v>18</v>
      </c>
      <c r="F782" s="23" t="s">
        <v>393</v>
      </c>
      <c r="G782" s="25">
        <v>41000</v>
      </c>
      <c r="H782" s="25">
        <v>583.79</v>
      </c>
      <c r="I782" s="25">
        <v>25</v>
      </c>
      <c r="J782" s="25">
        <v>1176.7</v>
      </c>
      <c r="K782" s="25">
        <f>G782*7.1%</f>
        <v>2911</v>
      </c>
      <c r="L782" s="25">
        <f>G782*1.15%</f>
        <v>471.5</v>
      </c>
      <c r="M782" s="25">
        <v>1246.4000000000001</v>
      </c>
      <c r="N782" s="25">
        <f>G782*7.09%</f>
        <v>2906.9</v>
      </c>
      <c r="O782" s="25">
        <f t="shared" ref="O782:O786" si="332">J782+K782+L782+M782+N782</f>
        <v>8712.5</v>
      </c>
      <c r="P782" s="25">
        <f>I782</f>
        <v>25</v>
      </c>
      <c r="Q782" s="25">
        <f>H782+J782+M782+P782</f>
        <v>3031.89</v>
      </c>
      <c r="R782" s="25">
        <f>K782+L782+N782</f>
        <v>6289.4</v>
      </c>
      <c r="S782" s="84">
        <f>G782-Q782</f>
        <v>37968.11</v>
      </c>
      <c r="T782" s="18"/>
      <c r="U782" s="110"/>
    </row>
    <row r="783" spans="2:21" s="7" customFormat="1" ht="24.95" customHeight="1" x14ac:dyDescent="0.25">
      <c r="B783" s="99">
        <v>715</v>
      </c>
      <c r="C783" s="31" t="s">
        <v>598</v>
      </c>
      <c r="D783" s="24" t="s">
        <v>439</v>
      </c>
      <c r="E783" s="23" t="s">
        <v>18</v>
      </c>
      <c r="F783" s="23" t="s">
        <v>393</v>
      </c>
      <c r="G783" s="25">
        <v>36000</v>
      </c>
      <c r="H783" s="25">
        <v>0</v>
      </c>
      <c r="I783" s="25">
        <v>25</v>
      </c>
      <c r="J783" s="25">
        <v>1033.2</v>
      </c>
      <c r="K783" s="25">
        <f>G783*7.1%</f>
        <v>2556</v>
      </c>
      <c r="L783" s="25">
        <f>G783*1.15%</f>
        <v>414</v>
      </c>
      <c r="M783" s="25">
        <v>1094.4000000000001</v>
      </c>
      <c r="N783" s="25">
        <f>G783*7.09%</f>
        <v>2552.4</v>
      </c>
      <c r="O783" s="25">
        <f t="shared" si="332"/>
        <v>7650</v>
      </c>
      <c r="P783" s="25">
        <f>I783</f>
        <v>25</v>
      </c>
      <c r="Q783" s="25">
        <f>H783+J783+M783+P783</f>
        <v>2152.6</v>
      </c>
      <c r="R783" s="25">
        <f>K783+L783+N783</f>
        <v>5522.4</v>
      </c>
      <c r="S783" s="84">
        <f>G783-Q783</f>
        <v>33847.4</v>
      </c>
      <c r="T783" s="18"/>
      <c r="U783" s="110"/>
    </row>
    <row r="784" spans="2:21" s="7" customFormat="1" ht="24.95" customHeight="1" x14ac:dyDescent="0.25">
      <c r="B784" s="98">
        <v>716</v>
      </c>
      <c r="C784" s="31" t="s">
        <v>599</v>
      </c>
      <c r="D784" s="24" t="s">
        <v>545</v>
      </c>
      <c r="E784" s="23" t="s">
        <v>18</v>
      </c>
      <c r="F784" s="23" t="s">
        <v>393</v>
      </c>
      <c r="G784" s="25">
        <v>41000</v>
      </c>
      <c r="H784" s="25">
        <v>583.79</v>
      </c>
      <c r="I784" s="25">
        <v>25</v>
      </c>
      <c r="J784" s="25">
        <v>1176.7</v>
      </c>
      <c r="K784" s="25">
        <f>G784*7.1%</f>
        <v>2911</v>
      </c>
      <c r="L784" s="25">
        <f>G784*1.15%</f>
        <v>471.5</v>
      </c>
      <c r="M784" s="25">
        <v>1246.4000000000001</v>
      </c>
      <c r="N784" s="25">
        <f>G784*7.09%</f>
        <v>2906.9</v>
      </c>
      <c r="O784" s="25">
        <f t="shared" si="332"/>
        <v>8712.5</v>
      </c>
      <c r="P784" s="25">
        <f>I784</f>
        <v>25</v>
      </c>
      <c r="Q784" s="25">
        <f>H784+J784+M784+P784</f>
        <v>3031.89</v>
      </c>
      <c r="R784" s="25">
        <f>K784+L784+N784</f>
        <v>6289.4</v>
      </c>
      <c r="S784" s="84">
        <f>G784-Q784</f>
        <v>37968.11</v>
      </c>
      <c r="T784" s="18"/>
      <c r="U784" s="110"/>
    </row>
    <row r="785" spans="2:21" s="7" customFormat="1" ht="24.95" customHeight="1" x14ac:dyDescent="0.25">
      <c r="B785" s="99">
        <v>717</v>
      </c>
      <c r="C785" s="31" t="s">
        <v>600</v>
      </c>
      <c r="D785" s="24" t="s">
        <v>545</v>
      </c>
      <c r="E785" s="23" t="s">
        <v>18</v>
      </c>
      <c r="F785" s="23" t="s">
        <v>393</v>
      </c>
      <c r="G785" s="25">
        <v>41000</v>
      </c>
      <c r="H785" s="25">
        <v>583.79</v>
      </c>
      <c r="I785" s="25">
        <v>25</v>
      </c>
      <c r="J785" s="25">
        <v>1176.7</v>
      </c>
      <c r="K785" s="25">
        <f>G785*7.1%</f>
        <v>2911</v>
      </c>
      <c r="L785" s="25">
        <f>G785*1.15%</f>
        <v>471.5</v>
      </c>
      <c r="M785" s="25">
        <v>1246.4000000000001</v>
      </c>
      <c r="N785" s="25">
        <f>G785*7.09%</f>
        <v>2906.9</v>
      </c>
      <c r="O785" s="25">
        <f t="shared" si="332"/>
        <v>8712.5</v>
      </c>
      <c r="P785" s="25">
        <v>27389.03</v>
      </c>
      <c r="Q785" s="25">
        <f>H785+J785+M785+P785</f>
        <v>30395.919999999998</v>
      </c>
      <c r="R785" s="25">
        <f>K785+L785+N785</f>
        <v>6289.4</v>
      </c>
      <c r="S785" s="84">
        <f>G785-Q785</f>
        <v>10604.08</v>
      </c>
      <c r="T785" s="18"/>
      <c r="U785" s="110"/>
    </row>
    <row r="786" spans="2:21" s="18" customFormat="1" ht="24.95" customHeight="1" x14ac:dyDescent="0.25">
      <c r="B786" s="98">
        <v>718</v>
      </c>
      <c r="C786" s="31" t="s">
        <v>724</v>
      </c>
      <c r="D786" s="24" t="s">
        <v>28</v>
      </c>
      <c r="E786" s="23" t="s">
        <v>18</v>
      </c>
      <c r="F786" s="23" t="s">
        <v>394</v>
      </c>
      <c r="G786" s="25">
        <v>31000</v>
      </c>
      <c r="H786" s="25">
        <v>0</v>
      </c>
      <c r="I786" s="25">
        <v>25</v>
      </c>
      <c r="J786" s="25">
        <f>G786*2.87%</f>
        <v>889.7</v>
      </c>
      <c r="K786" s="25">
        <f>G786*7.1%</f>
        <v>2201</v>
      </c>
      <c r="L786" s="25">
        <f>G786*1.15%</f>
        <v>356.5</v>
      </c>
      <c r="M786" s="25">
        <f>G786*3.04%</f>
        <v>942.4</v>
      </c>
      <c r="N786" s="25">
        <f>G786*7.09%</f>
        <v>2197.9</v>
      </c>
      <c r="O786" s="25">
        <f t="shared" si="332"/>
        <v>6587.5</v>
      </c>
      <c r="P786" s="25">
        <v>2591.42</v>
      </c>
      <c r="Q786" s="25">
        <f>H786+J786+M786+P786</f>
        <v>4423.5200000000004</v>
      </c>
      <c r="R786" s="25">
        <f>K786+L786+N786</f>
        <v>4755.3999999999996</v>
      </c>
      <c r="S786" s="84">
        <f>G786-Q786</f>
        <v>26576.48</v>
      </c>
      <c r="U786" s="110"/>
    </row>
    <row r="787" spans="2:21" s="7" customFormat="1" ht="24.95" customHeight="1" x14ac:dyDescent="0.3">
      <c r="B787" s="85" t="s">
        <v>543</v>
      </c>
      <c r="C787" s="21"/>
      <c r="D787" s="21"/>
      <c r="E787" s="21"/>
      <c r="F787" s="21"/>
      <c r="G787" s="22"/>
      <c r="H787" s="22"/>
      <c r="I787" s="22"/>
      <c r="J787" s="22"/>
      <c r="K787" s="22"/>
      <c r="L787" s="22"/>
      <c r="M787" s="22"/>
      <c r="N787" s="22"/>
      <c r="O787" s="30"/>
      <c r="P787" s="30"/>
      <c r="Q787" s="30"/>
      <c r="R787" s="30"/>
      <c r="S787" s="86"/>
      <c r="T787" s="18"/>
      <c r="U787" s="110"/>
    </row>
    <row r="788" spans="2:21" s="7" customFormat="1" ht="24.95" customHeight="1" x14ac:dyDescent="0.25">
      <c r="B788" s="99">
        <v>719</v>
      </c>
      <c r="C788" s="31" t="s">
        <v>642</v>
      </c>
      <c r="D788" s="24" t="s">
        <v>545</v>
      </c>
      <c r="E788" s="23" t="s">
        <v>18</v>
      </c>
      <c r="F788" s="23" t="s">
        <v>393</v>
      </c>
      <c r="G788" s="25">
        <v>41000</v>
      </c>
      <c r="H788" s="25">
        <v>583.79</v>
      </c>
      <c r="I788" s="25">
        <v>25</v>
      </c>
      <c r="J788" s="25">
        <v>1176.7</v>
      </c>
      <c r="K788" s="25">
        <f t="shared" ref="K788:K794" si="333">G788*7.1%</f>
        <v>2911</v>
      </c>
      <c r="L788" s="25">
        <f t="shared" ref="L788:L794" si="334">G788*1.15%</f>
        <v>471.5</v>
      </c>
      <c r="M788" s="25">
        <v>1246.4000000000001</v>
      </c>
      <c r="N788" s="25">
        <f t="shared" ref="N788:N794" si="335">G788*7.09%</f>
        <v>2906.9</v>
      </c>
      <c r="O788" s="25">
        <f t="shared" ref="O788:O794" si="336">J788+K788+L788+M788+N788</f>
        <v>8712.5</v>
      </c>
      <c r="P788" s="25">
        <f t="shared" ref="P788:P794" si="337">I788</f>
        <v>25</v>
      </c>
      <c r="Q788" s="25">
        <f t="shared" ref="Q788:Q794" si="338">H788+J788+M788+P788</f>
        <v>3031.89</v>
      </c>
      <c r="R788" s="25">
        <f t="shared" ref="R788:R794" si="339">K788+L788+N788</f>
        <v>6289.4</v>
      </c>
      <c r="S788" s="84">
        <f t="shared" ref="S788:S794" si="340">G788-Q788</f>
        <v>37968.11</v>
      </c>
      <c r="T788" s="18"/>
      <c r="U788" s="110"/>
    </row>
    <row r="789" spans="2:21" s="7" customFormat="1" ht="24.95" customHeight="1" x14ac:dyDescent="0.25">
      <c r="B789" s="99">
        <v>720</v>
      </c>
      <c r="C789" s="31" t="s">
        <v>643</v>
      </c>
      <c r="D789" s="24" t="s">
        <v>545</v>
      </c>
      <c r="E789" s="23" t="s">
        <v>18</v>
      </c>
      <c r="F789" s="23" t="s">
        <v>394</v>
      </c>
      <c r="G789" s="25">
        <v>41000</v>
      </c>
      <c r="H789" s="25">
        <v>583.79</v>
      </c>
      <c r="I789" s="25">
        <v>25</v>
      </c>
      <c r="J789" s="25">
        <v>1176.7</v>
      </c>
      <c r="K789" s="25">
        <f t="shared" si="333"/>
        <v>2911</v>
      </c>
      <c r="L789" s="25">
        <f t="shared" si="334"/>
        <v>471.5</v>
      </c>
      <c r="M789" s="25">
        <v>1246.4000000000001</v>
      </c>
      <c r="N789" s="25">
        <f t="shared" si="335"/>
        <v>2906.9</v>
      </c>
      <c r="O789" s="25">
        <f t="shared" si="336"/>
        <v>8712.5</v>
      </c>
      <c r="P789" s="25">
        <v>1621</v>
      </c>
      <c r="Q789" s="25">
        <f t="shared" si="338"/>
        <v>4627.8900000000003</v>
      </c>
      <c r="R789" s="25">
        <f t="shared" si="339"/>
        <v>6289.4</v>
      </c>
      <c r="S789" s="84">
        <f t="shared" si="340"/>
        <v>36372.11</v>
      </c>
      <c r="T789" s="18"/>
      <c r="U789" s="110"/>
    </row>
    <row r="790" spans="2:21" s="7" customFormat="1" ht="24.95" customHeight="1" x14ac:dyDescent="0.25">
      <c r="B790" s="99">
        <v>721</v>
      </c>
      <c r="C790" s="31" t="s">
        <v>644</v>
      </c>
      <c r="D790" s="24" t="s">
        <v>545</v>
      </c>
      <c r="E790" s="23" t="s">
        <v>18</v>
      </c>
      <c r="F790" s="23" t="s">
        <v>394</v>
      </c>
      <c r="G790" s="25">
        <v>41000</v>
      </c>
      <c r="H790" s="25">
        <v>583.79</v>
      </c>
      <c r="I790" s="25">
        <v>25</v>
      </c>
      <c r="J790" s="25">
        <v>1176.7</v>
      </c>
      <c r="K790" s="25">
        <f t="shared" si="333"/>
        <v>2911</v>
      </c>
      <c r="L790" s="25">
        <f t="shared" si="334"/>
        <v>471.5</v>
      </c>
      <c r="M790" s="25">
        <v>1246.4000000000001</v>
      </c>
      <c r="N790" s="25">
        <f t="shared" si="335"/>
        <v>2906.9</v>
      </c>
      <c r="O790" s="25">
        <f t="shared" si="336"/>
        <v>8712.5</v>
      </c>
      <c r="P790" s="25">
        <f t="shared" si="337"/>
        <v>25</v>
      </c>
      <c r="Q790" s="25">
        <f t="shared" si="338"/>
        <v>3031.89</v>
      </c>
      <c r="R790" s="25">
        <f t="shared" si="339"/>
        <v>6289.4</v>
      </c>
      <c r="S790" s="84">
        <f t="shared" si="340"/>
        <v>37968.11</v>
      </c>
      <c r="T790" s="18"/>
      <c r="U790" s="110"/>
    </row>
    <row r="791" spans="2:21" s="7" customFormat="1" ht="24.95" customHeight="1" x14ac:dyDescent="0.25">
      <c r="B791" s="99">
        <v>722</v>
      </c>
      <c r="C791" s="31" t="s">
        <v>645</v>
      </c>
      <c r="D791" s="24" t="s">
        <v>439</v>
      </c>
      <c r="E791" s="23" t="s">
        <v>18</v>
      </c>
      <c r="F791" s="23" t="s">
        <v>393</v>
      </c>
      <c r="G791" s="25">
        <v>36000</v>
      </c>
      <c r="H791" s="25">
        <v>0</v>
      </c>
      <c r="I791" s="25">
        <v>25</v>
      </c>
      <c r="J791" s="25">
        <v>1033.2</v>
      </c>
      <c r="K791" s="25">
        <f t="shared" si="333"/>
        <v>2556</v>
      </c>
      <c r="L791" s="25">
        <f t="shared" si="334"/>
        <v>414</v>
      </c>
      <c r="M791" s="25">
        <v>1094.4000000000001</v>
      </c>
      <c r="N791" s="25">
        <f t="shared" si="335"/>
        <v>2552.4</v>
      </c>
      <c r="O791" s="25">
        <f t="shared" si="336"/>
        <v>7650</v>
      </c>
      <c r="P791" s="25">
        <v>2791</v>
      </c>
      <c r="Q791" s="25">
        <f t="shared" si="338"/>
        <v>4918.6000000000004</v>
      </c>
      <c r="R791" s="25">
        <f t="shared" si="339"/>
        <v>5522.4</v>
      </c>
      <c r="S791" s="84">
        <f t="shared" si="340"/>
        <v>31081.4</v>
      </c>
      <c r="T791" s="18"/>
      <c r="U791" s="110"/>
    </row>
    <row r="792" spans="2:21" s="7" customFormat="1" ht="24.95" customHeight="1" x14ac:dyDescent="0.25">
      <c r="B792" s="99">
        <v>723</v>
      </c>
      <c r="C792" s="31" t="s">
        <v>646</v>
      </c>
      <c r="D792" s="24" t="s">
        <v>545</v>
      </c>
      <c r="E792" s="23" t="s">
        <v>18</v>
      </c>
      <c r="F792" s="23" t="s">
        <v>393</v>
      </c>
      <c r="G792" s="25">
        <v>41000</v>
      </c>
      <c r="H792" s="25">
        <v>583.79</v>
      </c>
      <c r="I792" s="25">
        <v>25</v>
      </c>
      <c r="J792" s="25">
        <v>1176.7</v>
      </c>
      <c r="K792" s="25">
        <f t="shared" si="333"/>
        <v>2911</v>
      </c>
      <c r="L792" s="25">
        <f t="shared" si="334"/>
        <v>471.5</v>
      </c>
      <c r="M792" s="25">
        <v>1246.4000000000001</v>
      </c>
      <c r="N792" s="25">
        <f t="shared" si="335"/>
        <v>2906.9</v>
      </c>
      <c r="O792" s="25">
        <f t="shared" si="336"/>
        <v>8712.5</v>
      </c>
      <c r="P792" s="25">
        <f t="shared" si="337"/>
        <v>25</v>
      </c>
      <c r="Q792" s="25">
        <f t="shared" si="338"/>
        <v>3031.89</v>
      </c>
      <c r="R792" s="25">
        <f t="shared" si="339"/>
        <v>6289.4</v>
      </c>
      <c r="S792" s="84">
        <f t="shared" si="340"/>
        <v>37968.11</v>
      </c>
      <c r="T792" s="18"/>
      <c r="U792" s="110"/>
    </row>
    <row r="793" spans="2:21" s="7" customFormat="1" ht="24.95" customHeight="1" x14ac:dyDescent="0.25">
      <c r="B793" s="99">
        <v>724</v>
      </c>
      <c r="C793" s="31" t="s">
        <v>647</v>
      </c>
      <c r="D793" s="24" t="s">
        <v>28</v>
      </c>
      <c r="E793" s="23" t="s">
        <v>18</v>
      </c>
      <c r="F793" s="23" t="s">
        <v>394</v>
      </c>
      <c r="G793" s="25">
        <v>36000</v>
      </c>
      <c r="H793" s="25">
        <v>0</v>
      </c>
      <c r="I793" s="25">
        <v>25</v>
      </c>
      <c r="J793" s="25">
        <v>1033.2</v>
      </c>
      <c r="K793" s="25">
        <f t="shared" si="333"/>
        <v>2556</v>
      </c>
      <c r="L793" s="25">
        <f t="shared" si="334"/>
        <v>414</v>
      </c>
      <c r="M793" s="25">
        <v>1094.4000000000001</v>
      </c>
      <c r="N793" s="25">
        <f t="shared" si="335"/>
        <v>2552.4</v>
      </c>
      <c r="O793" s="25">
        <f t="shared" si="336"/>
        <v>7650</v>
      </c>
      <c r="P793" s="25">
        <f t="shared" si="337"/>
        <v>25</v>
      </c>
      <c r="Q793" s="25">
        <f t="shared" si="338"/>
        <v>2152.6</v>
      </c>
      <c r="R793" s="25">
        <f t="shared" si="339"/>
        <v>5522.4</v>
      </c>
      <c r="S793" s="84">
        <f t="shared" si="340"/>
        <v>33847.4</v>
      </c>
      <c r="T793" s="18"/>
      <c r="U793" s="110"/>
    </row>
    <row r="794" spans="2:21" s="7" customFormat="1" ht="24.95" customHeight="1" x14ac:dyDescent="0.25">
      <c r="B794" s="99">
        <v>725</v>
      </c>
      <c r="C794" s="12" t="s">
        <v>544</v>
      </c>
      <c r="D794" s="15" t="s">
        <v>545</v>
      </c>
      <c r="E794" s="16" t="s">
        <v>18</v>
      </c>
      <c r="F794" s="16" t="s">
        <v>393</v>
      </c>
      <c r="G794" s="19">
        <v>41000</v>
      </c>
      <c r="H794" s="19">
        <v>583.79</v>
      </c>
      <c r="I794" s="19">
        <v>25</v>
      </c>
      <c r="J794" s="19">
        <v>1176.7</v>
      </c>
      <c r="K794" s="19">
        <f t="shared" si="333"/>
        <v>2911</v>
      </c>
      <c r="L794" s="25">
        <f t="shared" si="334"/>
        <v>471.5</v>
      </c>
      <c r="M794" s="19">
        <v>1246.4000000000001</v>
      </c>
      <c r="N794" s="19">
        <f t="shared" si="335"/>
        <v>2906.9</v>
      </c>
      <c r="O794" s="19">
        <f t="shared" si="336"/>
        <v>8712.5</v>
      </c>
      <c r="P794" s="19">
        <f t="shared" si="337"/>
        <v>25</v>
      </c>
      <c r="Q794" s="19">
        <f t="shared" si="338"/>
        <v>3031.89</v>
      </c>
      <c r="R794" s="19">
        <f t="shared" si="339"/>
        <v>6289.4</v>
      </c>
      <c r="S794" s="87">
        <f t="shared" si="340"/>
        <v>37968.11</v>
      </c>
      <c r="T794" s="18"/>
      <c r="U794" s="110"/>
    </row>
    <row r="795" spans="2:21" s="7" customFormat="1" ht="24.95" customHeight="1" x14ac:dyDescent="0.3">
      <c r="B795" s="85" t="s">
        <v>546</v>
      </c>
      <c r="C795" s="21"/>
      <c r="D795" s="21"/>
      <c r="E795" s="21"/>
      <c r="F795" s="21"/>
      <c r="G795" s="22"/>
      <c r="H795" s="22"/>
      <c r="I795" s="22"/>
      <c r="J795" s="22"/>
      <c r="K795" s="22"/>
      <c r="L795" s="22"/>
      <c r="M795" s="22"/>
      <c r="N795" s="22"/>
      <c r="O795" s="30"/>
      <c r="P795" s="30"/>
      <c r="Q795" s="30"/>
      <c r="R795" s="30"/>
      <c r="S795" s="86"/>
      <c r="T795" s="18"/>
      <c r="U795" s="110"/>
    </row>
    <row r="796" spans="2:21" s="7" customFormat="1" ht="24.95" customHeight="1" x14ac:dyDescent="0.25">
      <c r="B796" s="98">
        <v>726</v>
      </c>
      <c r="C796" s="12" t="s">
        <v>547</v>
      </c>
      <c r="D796" s="15" t="s">
        <v>545</v>
      </c>
      <c r="E796" s="16" t="s">
        <v>18</v>
      </c>
      <c r="F796" s="16" t="s">
        <v>393</v>
      </c>
      <c r="G796" s="19">
        <v>41000</v>
      </c>
      <c r="H796" s="19">
        <v>583.79</v>
      </c>
      <c r="I796" s="19">
        <v>25</v>
      </c>
      <c r="J796" s="25">
        <f t="shared" ref="J796:J807" si="341">G796*2.87%</f>
        <v>1176.7</v>
      </c>
      <c r="K796" s="19">
        <f t="shared" ref="K796:K807" si="342">G796*7.1%</f>
        <v>2911</v>
      </c>
      <c r="L796" s="25">
        <f t="shared" ref="L796:L807" si="343">G796*1.15%</f>
        <v>471.5</v>
      </c>
      <c r="M796" s="25">
        <f t="shared" ref="M796:M807" si="344">G796*3.04%</f>
        <v>1246.4000000000001</v>
      </c>
      <c r="N796" s="19">
        <f t="shared" ref="N796:N807" si="345">G796*7.09%</f>
        <v>2906.9</v>
      </c>
      <c r="O796" s="19">
        <f t="shared" ref="O796:O806" si="346">J796+K796+L796+M796+N796</f>
        <v>8712.5</v>
      </c>
      <c r="P796" s="19">
        <f t="shared" ref="P796:P800" si="347">I796</f>
        <v>25</v>
      </c>
      <c r="Q796" s="19">
        <f t="shared" ref="Q796:Q807" si="348">H796+J796+M796+P796</f>
        <v>3031.89</v>
      </c>
      <c r="R796" s="19">
        <f t="shared" ref="R796:R807" si="349">K796+L796+N796</f>
        <v>6289.4</v>
      </c>
      <c r="S796" s="87">
        <f t="shared" ref="S796:S807" si="350">G796-Q796</f>
        <v>37968.11</v>
      </c>
      <c r="T796" s="18"/>
      <c r="U796" s="110"/>
    </row>
    <row r="797" spans="2:21" s="7" customFormat="1" ht="24.95" customHeight="1" x14ac:dyDescent="0.25">
      <c r="B797" s="98">
        <v>727</v>
      </c>
      <c r="C797" s="12" t="s">
        <v>549</v>
      </c>
      <c r="D797" s="15" t="s">
        <v>545</v>
      </c>
      <c r="E797" s="16" t="s">
        <v>18</v>
      </c>
      <c r="F797" s="16" t="s">
        <v>394</v>
      </c>
      <c r="G797" s="19">
        <v>41000</v>
      </c>
      <c r="H797" s="19">
        <v>583.79</v>
      </c>
      <c r="I797" s="19">
        <v>25</v>
      </c>
      <c r="J797" s="25">
        <f t="shared" si="341"/>
        <v>1176.7</v>
      </c>
      <c r="K797" s="19">
        <f t="shared" si="342"/>
        <v>2911</v>
      </c>
      <c r="L797" s="25">
        <f t="shared" si="343"/>
        <v>471.5</v>
      </c>
      <c r="M797" s="25">
        <f t="shared" si="344"/>
        <v>1246.4000000000001</v>
      </c>
      <c r="N797" s="19">
        <f t="shared" si="345"/>
        <v>2906.9</v>
      </c>
      <c r="O797" s="19">
        <f t="shared" si="346"/>
        <v>8712.5</v>
      </c>
      <c r="P797" s="19">
        <v>4781</v>
      </c>
      <c r="Q797" s="19">
        <f t="shared" si="348"/>
        <v>7787.89</v>
      </c>
      <c r="R797" s="19">
        <f t="shared" si="349"/>
        <v>6289.4</v>
      </c>
      <c r="S797" s="87">
        <f t="shared" si="350"/>
        <v>33212.11</v>
      </c>
      <c r="T797" s="18"/>
      <c r="U797" s="110"/>
    </row>
    <row r="798" spans="2:21" s="7" customFormat="1" ht="24.95" customHeight="1" x14ac:dyDescent="0.25">
      <c r="B798" s="98">
        <v>728</v>
      </c>
      <c r="C798" s="31" t="s">
        <v>601</v>
      </c>
      <c r="D798" s="24" t="s">
        <v>545</v>
      </c>
      <c r="E798" s="23" t="s">
        <v>18</v>
      </c>
      <c r="F798" s="23" t="s">
        <v>394</v>
      </c>
      <c r="G798" s="25">
        <v>41000</v>
      </c>
      <c r="H798" s="25">
        <v>583.79</v>
      </c>
      <c r="I798" s="25">
        <v>25</v>
      </c>
      <c r="J798" s="25">
        <f t="shared" si="341"/>
        <v>1176.7</v>
      </c>
      <c r="K798" s="19">
        <f t="shared" si="342"/>
        <v>2911</v>
      </c>
      <c r="L798" s="25">
        <f t="shared" si="343"/>
        <v>471.5</v>
      </c>
      <c r="M798" s="25">
        <f t="shared" si="344"/>
        <v>1246.4000000000001</v>
      </c>
      <c r="N798" s="19">
        <f t="shared" si="345"/>
        <v>2906.9</v>
      </c>
      <c r="O798" s="25">
        <f t="shared" si="346"/>
        <v>8712.5</v>
      </c>
      <c r="P798" s="25">
        <f t="shared" si="347"/>
        <v>25</v>
      </c>
      <c r="Q798" s="25">
        <f t="shared" si="348"/>
        <v>3031.89</v>
      </c>
      <c r="R798" s="25">
        <f t="shared" si="349"/>
        <v>6289.4</v>
      </c>
      <c r="S798" s="84">
        <f t="shared" si="350"/>
        <v>37968.11</v>
      </c>
      <c r="T798" s="18"/>
      <c r="U798" s="110"/>
    </row>
    <row r="799" spans="2:21" s="7" customFormat="1" ht="24.95" customHeight="1" x14ac:dyDescent="0.25">
      <c r="B799" s="98">
        <v>729</v>
      </c>
      <c r="C799" s="31" t="s">
        <v>602</v>
      </c>
      <c r="D799" s="24" t="s">
        <v>545</v>
      </c>
      <c r="E799" s="23" t="s">
        <v>18</v>
      </c>
      <c r="F799" s="23" t="s">
        <v>393</v>
      </c>
      <c r="G799" s="25">
        <v>41000</v>
      </c>
      <c r="H799" s="25">
        <v>583.79</v>
      </c>
      <c r="I799" s="25">
        <v>25</v>
      </c>
      <c r="J799" s="25">
        <f t="shared" si="341"/>
        <v>1176.7</v>
      </c>
      <c r="K799" s="19">
        <f t="shared" si="342"/>
        <v>2911</v>
      </c>
      <c r="L799" s="25">
        <f t="shared" si="343"/>
        <v>471.5</v>
      </c>
      <c r="M799" s="25">
        <f t="shared" si="344"/>
        <v>1246.4000000000001</v>
      </c>
      <c r="N799" s="19">
        <f t="shared" si="345"/>
        <v>2906.9</v>
      </c>
      <c r="O799" s="25">
        <f t="shared" si="346"/>
        <v>8712.5</v>
      </c>
      <c r="P799" s="25">
        <f t="shared" si="347"/>
        <v>25</v>
      </c>
      <c r="Q799" s="25">
        <f t="shared" si="348"/>
        <v>3031.89</v>
      </c>
      <c r="R799" s="25">
        <f t="shared" si="349"/>
        <v>6289.4</v>
      </c>
      <c r="S799" s="84">
        <f t="shared" si="350"/>
        <v>37968.11</v>
      </c>
      <c r="T799" s="18"/>
      <c r="U799" s="110"/>
    </row>
    <row r="800" spans="2:21" s="7" customFormat="1" ht="24.95" customHeight="1" x14ac:dyDescent="0.25">
      <c r="B800" s="98">
        <v>730</v>
      </c>
      <c r="C800" s="31" t="s">
        <v>603</v>
      </c>
      <c r="D800" s="24" t="s">
        <v>545</v>
      </c>
      <c r="E800" s="23" t="s">
        <v>18</v>
      </c>
      <c r="F800" s="23" t="s">
        <v>393</v>
      </c>
      <c r="G800" s="25">
        <v>41000</v>
      </c>
      <c r="H800" s="25">
        <v>583.79</v>
      </c>
      <c r="I800" s="25">
        <v>25</v>
      </c>
      <c r="J800" s="25">
        <f t="shared" si="341"/>
        <v>1176.7</v>
      </c>
      <c r="K800" s="19">
        <f t="shared" si="342"/>
        <v>2911</v>
      </c>
      <c r="L800" s="25">
        <f t="shared" si="343"/>
        <v>471.5</v>
      </c>
      <c r="M800" s="25">
        <f t="shared" si="344"/>
        <v>1246.4000000000001</v>
      </c>
      <c r="N800" s="19">
        <f t="shared" si="345"/>
        <v>2906.9</v>
      </c>
      <c r="O800" s="25">
        <f t="shared" si="346"/>
        <v>8712.5</v>
      </c>
      <c r="P800" s="25">
        <f t="shared" si="347"/>
        <v>25</v>
      </c>
      <c r="Q800" s="25">
        <f t="shared" si="348"/>
        <v>3031.89</v>
      </c>
      <c r="R800" s="25">
        <f t="shared" si="349"/>
        <v>6289.4</v>
      </c>
      <c r="S800" s="84">
        <f t="shared" si="350"/>
        <v>37968.11</v>
      </c>
      <c r="T800" s="18"/>
      <c r="U800" s="110"/>
    </row>
    <row r="801" spans="2:21" s="7" customFormat="1" ht="24.95" customHeight="1" x14ac:dyDescent="0.25">
      <c r="B801" s="98">
        <v>731</v>
      </c>
      <c r="C801" s="31" t="s">
        <v>604</v>
      </c>
      <c r="D801" s="24" t="s">
        <v>552</v>
      </c>
      <c r="E801" s="23" t="s">
        <v>18</v>
      </c>
      <c r="F801" s="23" t="s">
        <v>394</v>
      </c>
      <c r="G801" s="25">
        <v>36000</v>
      </c>
      <c r="H801" s="25">
        <v>0</v>
      </c>
      <c r="I801" s="25">
        <v>25</v>
      </c>
      <c r="J801" s="25">
        <f t="shared" si="341"/>
        <v>1033.2</v>
      </c>
      <c r="K801" s="19">
        <f t="shared" si="342"/>
        <v>2556</v>
      </c>
      <c r="L801" s="25">
        <f t="shared" si="343"/>
        <v>414</v>
      </c>
      <c r="M801" s="25">
        <f t="shared" si="344"/>
        <v>1094.4000000000001</v>
      </c>
      <c r="N801" s="19">
        <f t="shared" si="345"/>
        <v>2552.4</v>
      </c>
      <c r="O801" s="25">
        <f t="shared" si="346"/>
        <v>7650</v>
      </c>
      <c r="P801" s="25">
        <v>1740.46</v>
      </c>
      <c r="Q801" s="25">
        <f t="shared" si="348"/>
        <v>3868.06</v>
      </c>
      <c r="R801" s="25">
        <f t="shared" si="349"/>
        <v>5522.4</v>
      </c>
      <c r="S801" s="84">
        <f t="shared" si="350"/>
        <v>32131.94</v>
      </c>
      <c r="T801" s="18"/>
      <c r="U801" s="110"/>
    </row>
    <row r="802" spans="2:21" s="7" customFormat="1" ht="24.95" customHeight="1" x14ac:dyDescent="0.25">
      <c r="B802" s="98">
        <v>732</v>
      </c>
      <c r="C802" s="31" t="s">
        <v>605</v>
      </c>
      <c r="D802" s="24" t="s">
        <v>545</v>
      </c>
      <c r="E802" s="23" t="s">
        <v>18</v>
      </c>
      <c r="F802" s="23" t="s">
        <v>393</v>
      </c>
      <c r="G802" s="25">
        <v>41000</v>
      </c>
      <c r="H802" s="25">
        <v>583.79</v>
      </c>
      <c r="I802" s="25">
        <v>25</v>
      </c>
      <c r="J802" s="25">
        <f t="shared" si="341"/>
        <v>1176.7</v>
      </c>
      <c r="K802" s="19">
        <f t="shared" si="342"/>
        <v>2911</v>
      </c>
      <c r="L802" s="25">
        <f t="shared" si="343"/>
        <v>471.5</v>
      </c>
      <c r="M802" s="25">
        <f t="shared" si="344"/>
        <v>1246.4000000000001</v>
      </c>
      <c r="N802" s="19">
        <f t="shared" si="345"/>
        <v>2906.9</v>
      </c>
      <c r="O802" s="25">
        <f t="shared" si="346"/>
        <v>8712.5</v>
      </c>
      <c r="P802" s="25">
        <f>I802</f>
        <v>25</v>
      </c>
      <c r="Q802" s="25">
        <f t="shared" si="348"/>
        <v>3031.89</v>
      </c>
      <c r="R802" s="25">
        <f t="shared" si="349"/>
        <v>6289.4</v>
      </c>
      <c r="S802" s="84">
        <f t="shared" si="350"/>
        <v>37968.11</v>
      </c>
      <c r="T802" s="18"/>
      <c r="U802" s="110"/>
    </row>
    <row r="803" spans="2:21" s="7" customFormat="1" ht="24.95" customHeight="1" x14ac:dyDescent="0.25">
      <c r="B803" s="98">
        <v>733</v>
      </c>
      <c r="C803" s="31" t="s">
        <v>606</v>
      </c>
      <c r="D803" s="24" t="s">
        <v>545</v>
      </c>
      <c r="E803" s="23" t="s">
        <v>18</v>
      </c>
      <c r="F803" s="23" t="s">
        <v>393</v>
      </c>
      <c r="G803" s="25">
        <v>41000</v>
      </c>
      <c r="H803" s="25">
        <v>583.79</v>
      </c>
      <c r="I803" s="25">
        <v>25</v>
      </c>
      <c r="J803" s="25">
        <f t="shared" si="341"/>
        <v>1176.7</v>
      </c>
      <c r="K803" s="19">
        <f t="shared" si="342"/>
        <v>2911</v>
      </c>
      <c r="L803" s="25">
        <f t="shared" si="343"/>
        <v>471.5</v>
      </c>
      <c r="M803" s="25">
        <f t="shared" si="344"/>
        <v>1246.4000000000001</v>
      </c>
      <c r="N803" s="19">
        <f t="shared" si="345"/>
        <v>2906.9</v>
      </c>
      <c r="O803" s="25">
        <f t="shared" si="346"/>
        <v>8712.5</v>
      </c>
      <c r="P803" s="25">
        <f>I803</f>
        <v>25</v>
      </c>
      <c r="Q803" s="25">
        <f t="shared" si="348"/>
        <v>3031.89</v>
      </c>
      <c r="R803" s="25">
        <f t="shared" si="349"/>
        <v>6289.4</v>
      </c>
      <c r="S803" s="84">
        <f t="shared" si="350"/>
        <v>37968.11</v>
      </c>
      <c r="T803" s="18"/>
      <c r="U803" s="110"/>
    </row>
    <row r="804" spans="2:21" s="7" customFormat="1" ht="24.95" customHeight="1" x14ac:dyDescent="0.25">
      <c r="B804" s="98">
        <v>734</v>
      </c>
      <c r="C804" s="31" t="s">
        <v>608</v>
      </c>
      <c r="D804" s="24" t="s">
        <v>545</v>
      </c>
      <c r="E804" s="23" t="s">
        <v>18</v>
      </c>
      <c r="F804" s="23" t="s">
        <v>394</v>
      </c>
      <c r="G804" s="25">
        <v>36000</v>
      </c>
      <c r="H804" s="25">
        <v>0</v>
      </c>
      <c r="I804" s="25">
        <v>25</v>
      </c>
      <c r="J804" s="25">
        <f t="shared" si="341"/>
        <v>1033.2</v>
      </c>
      <c r="K804" s="19">
        <f t="shared" si="342"/>
        <v>2556</v>
      </c>
      <c r="L804" s="25">
        <f t="shared" si="343"/>
        <v>414</v>
      </c>
      <c r="M804" s="25">
        <f t="shared" si="344"/>
        <v>1094.4000000000001</v>
      </c>
      <c r="N804" s="19">
        <f t="shared" si="345"/>
        <v>2552.4</v>
      </c>
      <c r="O804" s="25">
        <f t="shared" si="346"/>
        <v>7650</v>
      </c>
      <c r="P804" s="25">
        <f>I804</f>
        <v>25</v>
      </c>
      <c r="Q804" s="25">
        <f t="shared" si="348"/>
        <v>2152.6</v>
      </c>
      <c r="R804" s="25">
        <f t="shared" si="349"/>
        <v>5522.4</v>
      </c>
      <c r="S804" s="84">
        <f t="shared" si="350"/>
        <v>33847.4</v>
      </c>
      <c r="T804" s="18"/>
      <c r="U804" s="110"/>
    </row>
    <row r="805" spans="2:21" s="7" customFormat="1" ht="24.95" customHeight="1" x14ac:dyDescent="0.25">
      <c r="B805" s="98">
        <v>735</v>
      </c>
      <c r="C805" s="31" t="s">
        <v>607</v>
      </c>
      <c r="D805" s="24" t="s">
        <v>545</v>
      </c>
      <c r="E805" s="23" t="s">
        <v>18</v>
      </c>
      <c r="F805" s="23" t="s">
        <v>393</v>
      </c>
      <c r="G805" s="25">
        <v>41000</v>
      </c>
      <c r="H805" s="25">
        <v>583.79</v>
      </c>
      <c r="I805" s="25">
        <v>25</v>
      </c>
      <c r="J805" s="25">
        <f t="shared" si="341"/>
        <v>1176.7</v>
      </c>
      <c r="K805" s="19">
        <f t="shared" si="342"/>
        <v>2911</v>
      </c>
      <c r="L805" s="25">
        <f t="shared" si="343"/>
        <v>471.5</v>
      </c>
      <c r="M805" s="25">
        <f t="shared" si="344"/>
        <v>1246.4000000000001</v>
      </c>
      <c r="N805" s="19">
        <f t="shared" si="345"/>
        <v>2906.9</v>
      </c>
      <c r="O805" s="25">
        <f t="shared" si="346"/>
        <v>8712.5</v>
      </c>
      <c r="P805" s="25">
        <f>I805</f>
        <v>25</v>
      </c>
      <c r="Q805" s="25">
        <f t="shared" si="348"/>
        <v>3031.89</v>
      </c>
      <c r="R805" s="25">
        <f t="shared" si="349"/>
        <v>6289.4</v>
      </c>
      <c r="S805" s="84">
        <f t="shared" si="350"/>
        <v>37968.11</v>
      </c>
      <c r="T805" s="18"/>
      <c r="U805" s="110"/>
    </row>
    <row r="806" spans="2:21" s="7" customFormat="1" ht="24.95" customHeight="1" x14ac:dyDescent="0.25">
      <c r="B806" s="98">
        <v>736</v>
      </c>
      <c r="C806" s="31" t="s">
        <v>805</v>
      </c>
      <c r="D806" s="24" t="s">
        <v>251</v>
      </c>
      <c r="E806" s="23" t="s">
        <v>18</v>
      </c>
      <c r="F806" s="23" t="s">
        <v>394</v>
      </c>
      <c r="G806" s="25">
        <v>41000</v>
      </c>
      <c r="H806" s="25">
        <v>583.79</v>
      </c>
      <c r="I806" s="25">
        <v>25</v>
      </c>
      <c r="J806" s="25">
        <f t="shared" si="341"/>
        <v>1176.7</v>
      </c>
      <c r="K806" s="19">
        <f t="shared" si="342"/>
        <v>2911</v>
      </c>
      <c r="L806" s="25">
        <f t="shared" si="343"/>
        <v>471.5</v>
      </c>
      <c r="M806" s="25">
        <f t="shared" si="344"/>
        <v>1246.4000000000001</v>
      </c>
      <c r="N806" s="19">
        <f t="shared" si="345"/>
        <v>2906.9</v>
      </c>
      <c r="O806" s="25">
        <f t="shared" si="346"/>
        <v>8712.5</v>
      </c>
      <c r="P806" s="25">
        <v>5111</v>
      </c>
      <c r="Q806" s="25">
        <f t="shared" si="348"/>
        <v>8117.89</v>
      </c>
      <c r="R806" s="25">
        <f t="shared" si="349"/>
        <v>6289.4</v>
      </c>
      <c r="S806" s="84">
        <f t="shared" si="350"/>
        <v>32882.11</v>
      </c>
      <c r="T806" s="18"/>
      <c r="U806" s="110"/>
    </row>
    <row r="807" spans="2:21" s="7" customFormat="1" ht="24.95" customHeight="1" x14ac:dyDescent="0.25">
      <c r="B807" s="98">
        <v>737</v>
      </c>
      <c r="C807" s="31" t="s">
        <v>828</v>
      </c>
      <c r="D807" s="24" t="s">
        <v>251</v>
      </c>
      <c r="E807" s="23" t="s">
        <v>18</v>
      </c>
      <c r="F807" s="23" t="s">
        <v>393</v>
      </c>
      <c r="G807" s="25">
        <v>41000</v>
      </c>
      <c r="H807" s="25">
        <v>583.79</v>
      </c>
      <c r="I807" s="25">
        <v>25</v>
      </c>
      <c r="J807" s="25">
        <f t="shared" si="341"/>
        <v>1176.7</v>
      </c>
      <c r="K807" s="19">
        <f t="shared" si="342"/>
        <v>2911</v>
      </c>
      <c r="L807" s="25">
        <f t="shared" si="343"/>
        <v>471.5</v>
      </c>
      <c r="M807" s="25">
        <f t="shared" si="344"/>
        <v>1246.4000000000001</v>
      </c>
      <c r="N807" s="19">
        <f t="shared" si="345"/>
        <v>2906.9</v>
      </c>
      <c r="O807" s="25">
        <f t="shared" ref="O807" si="351">J807+K807+L807+M807+N807</f>
        <v>8712.5</v>
      </c>
      <c r="P807" s="25">
        <v>25</v>
      </c>
      <c r="Q807" s="25">
        <f t="shared" si="348"/>
        <v>3031.89</v>
      </c>
      <c r="R807" s="25">
        <f t="shared" si="349"/>
        <v>6289.4</v>
      </c>
      <c r="S807" s="84">
        <f t="shared" si="350"/>
        <v>37968.11</v>
      </c>
      <c r="T807" s="18"/>
      <c r="U807" s="110"/>
    </row>
    <row r="808" spans="2:21" s="7" customFormat="1" ht="24.95" customHeight="1" x14ac:dyDescent="0.3">
      <c r="B808" s="85" t="s">
        <v>548</v>
      </c>
      <c r="C808" s="21"/>
      <c r="D808" s="21"/>
      <c r="E808" s="21"/>
      <c r="F808" s="21"/>
      <c r="G808" s="22"/>
      <c r="H808" s="22"/>
      <c r="I808" s="22"/>
      <c r="J808" s="22"/>
      <c r="K808" s="22"/>
      <c r="L808" s="22"/>
      <c r="M808" s="22"/>
      <c r="N808" s="22"/>
      <c r="O808" s="30"/>
      <c r="P808" s="30"/>
      <c r="Q808" s="30"/>
      <c r="R808" s="30"/>
      <c r="S808" s="86"/>
      <c r="T808" s="18"/>
      <c r="U808" s="110"/>
    </row>
    <row r="809" spans="2:21" s="7" customFormat="1" ht="24.95" customHeight="1" x14ac:dyDescent="0.25">
      <c r="B809" s="98">
        <v>738</v>
      </c>
      <c r="C809" s="31" t="s">
        <v>728</v>
      </c>
      <c r="D809" s="24" t="s">
        <v>545</v>
      </c>
      <c r="E809" s="23" t="s">
        <v>18</v>
      </c>
      <c r="F809" s="23" t="s">
        <v>394</v>
      </c>
      <c r="G809" s="25">
        <v>41000</v>
      </c>
      <c r="H809" s="25">
        <v>583.79</v>
      </c>
      <c r="I809" s="25">
        <v>25</v>
      </c>
      <c r="J809" s="25">
        <v>1176.7</v>
      </c>
      <c r="K809" s="25">
        <f t="shared" ref="K809:K825" si="352">G809*7.1%</f>
        <v>2911</v>
      </c>
      <c r="L809" s="25">
        <f t="shared" ref="L809:L825" si="353">G809*1.15%</f>
        <v>471.5</v>
      </c>
      <c r="M809" s="25">
        <v>1246.4000000000001</v>
      </c>
      <c r="N809" s="25">
        <f t="shared" ref="N809:N825" si="354">G809*7.09%</f>
        <v>2906.9</v>
      </c>
      <c r="O809" s="25">
        <f t="shared" ref="O809:O824" si="355">J809+K809+L809+M809+N809</f>
        <v>8712.5</v>
      </c>
      <c r="P809" s="25">
        <f t="shared" ref="P809:P816" si="356">I809</f>
        <v>25</v>
      </c>
      <c r="Q809" s="25">
        <f t="shared" ref="Q809:Q825" si="357">H809+J809+M809+P809</f>
        <v>3031.89</v>
      </c>
      <c r="R809" s="25">
        <f t="shared" ref="R809:R825" si="358">K809+L809+N809</f>
        <v>6289.4</v>
      </c>
      <c r="S809" s="84">
        <f t="shared" ref="S809:S825" si="359">G809-Q809</f>
        <v>37968.11</v>
      </c>
      <c r="T809" s="18"/>
      <c r="U809" s="110"/>
    </row>
    <row r="810" spans="2:21" s="7" customFormat="1" ht="24.95" customHeight="1" x14ac:dyDescent="0.25">
      <c r="B810" s="98">
        <v>739</v>
      </c>
      <c r="C810" s="31" t="s">
        <v>583</v>
      </c>
      <c r="D810" s="24" t="s">
        <v>545</v>
      </c>
      <c r="E810" s="23" t="s">
        <v>18</v>
      </c>
      <c r="F810" s="23" t="s">
        <v>393</v>
      </c>
      <c r="G810" s="25">
        <v>41000</v>
      </c>
      <c r="H810" s="25">
        <v>583.79</v>
      </c>
      <c r="I810" s="25">
        <v>25</v>
      </c>
      <c r="J810" s="25">
        <v>1176.7</v>
      </c>
      <c r="K810" s="25">
        <f t="shared" si="352"/>
        <v>2911</v>
      </c>
      <c r="L810" s="25">
        <f t="shared" si="353"/>
        <v>471.5</v>
      </c>
      <c r="M810" s="25">
        <v>1246.4000000000001</v>
      </c>
      <c r="N810" s="25">
        <f t="shared" si="354"/>
        <v>2906.9</v>
      </c>
      <c r="O810" s="25">
        <f t="shared" si="355"/>
        <v>8712.5</v>
      </c>
      <c r="P810" s="25">
        <f t="shared" si="356"/>
        <v>25</v>
      </c>
      <c r="Q810" s="25">
        <f t="shared" si="357"/>
        <v>3031.89</v>
      </c>
      <c r="R810" s="25">
        <f t="shared" si="358"/>
        <v>6289.4</v>
      </c>
      <c r="S810" s="84">
        <f t="shared" si="359"/>
        <v>37968.11</v>
      </c>
      <c r="T810" s="18"/>
      <c r="U810" s="110"/>
    </row>
    <row r="811" spans="2:21" s="7" customFormat="1" ht="24.95" customHeight="1" x14ac:dyDescent="0.25">
      <c r="B811" s="98">
        <v>740</v>
      </c>
      <c r="C811" s="31" t="s">
        <v>584</v>
      </c>
      <c r="D811" s="24" t="s">
        <v>545</v>
      </c>
      <c r="E811" s="23" t="s">
        <v>18</v>
      </c>
      <c r="F811" s="23" t="s">
        <v>393</v>
      </c>
      <c r="G811" s="25">
        <v>41000</v>
      </c>
      <c r="H811" s="25">
        <v>583.79</v>
      </c>
      <c r="I811" s="25">
        <v>25</v>
      </c>
      <c r="J811" s="25">
        <v>1176.7</v>
      </c>
      <c r="K811" s="25">
        <f t="shared" si="352"/>
        <v>2911</v>
      </c>
      <c r="L811" s="25">
        <f t="shared" si="353"/>
        <v>471.5</v>
      </c>
      <c r="M811" s="25">
        <v>1246.4000000000001</v>
      </c>
      <c r="N811" s="25">
        <f t="shared" si="354"/>
        <v>2906.9</v>
      </c>
      <c r="O811" s="25">
        <f t="shared" si="355"/>
        <v>8712.5</v>
      </c>
      <c r="P811" s="25">
        <f t="shared" si="356"/>
        <v>25</v>
      </c>
      <c r="Q811" s="25">
        <f t="shared" si="357"/>
        <v>3031.89</v>
      </c>
      <c r="R811" s="25">
        <f t="shared" si="358"/>
        <v>6289.4</v>
      </c>
      <c r="S811" s="84">
        <f t="shared" si="359"/>
        <v>37968.11</v>
      </c>
      <c r="T811" s="18"/>
      <c r="U811" s="110"/>
    </row>
    <row r="812" spans="2:21" s="7" customFormat="1" ht="24.95" customHeight="1" x14ac:dyDescent="0.25">
      <c r="B812" s="98">
        <v>741</v>
      </c>
      <c r="C812" s="31" t="s">
        <v>585</v>
      </c>
      <c r="D812" s="24" t="s">
        <v>545</v>
      </c>
      <c r="E812" s="23" t="s">
        <v>18</v>
      </c>
      <c r="F812" s="23" t="s">
        <v>394</v>
      </c>
      <c r="G812" s="25">
        <v>41000</v>
      </c>
      <c r="H812" s="25">
        <v>583.79</v>
      </c>
      <c r="I812" s="25">
        <v>25</v>
      </c>
      <c r="J812" s="25">
        <v>1176.7</v>
      </c>
      <c r="K812" s="25">
        <f t="shared" si="352"/>
        <v>2911</v>
      </c>
      <c r="L812" s="25">
        <f t="shared" si="353"/>
        <v>471.5</v>
      </c>
      <c r="M812" s="25">
        <v>1246.4000000000001</v>
      </c>
      <c r="N812" s="25">
        <f t="shared" si="354"/>
        <v>2906.9</v>
      </c>
      <c r="O812" s="25">
        <f t="shared" si="355"/>
        <v>8712.5</v>
      </c>
      <c r="P812" s="25">
        <f t="shared" si="356"/>
        <v>25</v>
      </c>
      <c r="Q812" s="25">
        <f t="shared" si="357"/>
        <v>3031.89</v>
      </c>
      <c r="R812" s="25">
        <f t="shared" si="358"/>
        <v>6289.4</v>
      </c>
      <c r="S812" s="84">
        <f t="shared" si="359"/>
        <v>37968.11</v>
      </c>
      <c r="T812" s="18"/>
      <c r="U812" s="110"/>
    </row>
    <row r="813" spans="2:21" s="7" customFormat="1" ht="24.95" customHeight="1" x14ac:dyDescent="0.25">
      <c r="B813" s="98">
        <v>742</v>
      </c>
      <c r="C813" s="31" t="s">
        <v>586</v>
      </c>
      <c r="D813" s="24" t="s">
        <v>545</v>
      </c>
      <c r="E813" s="23" t="s">
        <v>18</v>
      </c>
      <c r="F813" s="23" t="s">
        <v>394</v>
      </c>
      <c r="G813" s="25">
        <v>41000</v>
      </c>
      <c r="H813" s="25">
        <v>583.79</v>
      </c>
      <c r="I813" s="25">
        <v>25</v>
      </c>
      <c r="J813" s="25">
        <v>1176.7</v>
      </c>
      <c r="K813" s="25">
        <f t="shared" si="352"/>
        <v>2911</v>
      </c>
      <c r="L813" s="25">
        <f t="shared" si="353"/>
        <v>471.5</v>
      </c>
      <c r="M813" s="25">
        <v>1246.4000000000001</v>
      </c>
      <c r="N813" s="25">
        <f t="shared" si="354"/>
        <v>2906.9</v>
      </c>
      <c r="O813" s="25">
        <f t="shared" si="355"/>
        <v>8712.5</v>
      </c>
      <c r="P813" s="25">
        <f t="shared" si="356"/>
        <v>25</v>
      </c>
      <c r="Q813" s="25">
        <f t="shared" si="357"/>
        <v>3031.89</v>
      </c>
      <c r="R813" s="25">
        <f t="shared" si="358"/>
        <v>6289.4</v>
      </c>
      <c r="S813" s="84">
        <f t="shared" si="359"/>
        <v>37968.11</v>
      </c>
      <c r="T813" s="18"/>
      <c r="U813" s="110"/>
    </row>
    <row r="814" spans="2:21" s="7" customFormat="1" ht="24.95" customHeight="1" x14ac:dyDescent="0.25">
      <c r="B814" s="98">
        <v>743</v>
      </c>
      <c r="C814" s="31" t="s">
        <v>587</v>
      </c>
      <c r="D814" s="24" t="s">
        <v>545</v>
      </c>
      <c r="E814" s="23" t="s">
        <v>18</v>
      </c>
      <c r="F814" s="23" t="s">
        <v>394</v>
      </c>
      <c r="G814" s="25">
        <v>41000</v>
      </c>
      <c r="H814" s="25">
        <v>583.79</v>
      </c>
      <c r="I814" s="25">
        <v>25</v>
      </c>
      <c r="J814" s="25">
        <v>1176.7</v>
      </c>
      <c r="K814" s="25">
        <f t="shared" si="352"/>
        <v>2911</v>
      </c>
      <c r="L814" s="25">
        <f t="shared" si="353"/>
        <v>471.5</v>
      </c>
      <c r="M814" s="25">
        <v>1246.4000000000001</v>
      </c>
      <c r="N814" s="25">
        <f t="shared" si="354"/>
        <v>2906.9</v>
      </c>
      <c r="O814" s="25">
        <f t="shared" si="355"/>
        <v>8712.5</v>
      </c>
      <c r="P814" s="25">
        <f t="shared" si="356"/>
        <v>25</v>
      </c>
      <c r="Q814" s="25">
        <f t="shared" si="357"/>
        <v>3031.89</v>
      </c>
      <c r="R814" s="25">
        <f t="shared" si="358"/>
        <v>6289.4</v>
      </c>
      <c r="S814" s="84">
        <f t="shared" si="359"/>
        <v>37968.11</v>
      </c>
      <c r="T814" s="18"/>
      <c r="U814" s="110"/>
    </row>
    <row r="815" spans="2:21" s="7" customFormat="1" ht="24.95" customHeight="1" x14ac:dyDescent="0.25">
      <c r="B815" s="98">
        <v>744</v>
      </c>
      <c r="C815" s="31" t="s">
        <v>588</v>
      </c>
      <c r="D815" s="24" t="s">
        <v>545</v>
      </c>
      <c r="E815" s="23" t="s">
        <v>18</v>
      </c>
      <c r="F815" s="23" t="s">
        <v>394</v>
      </c>
      <c r="G815" s="25">
        <v>41000</v>
      </c>
      <c r="H815" s="25">
        <v>69.150000000000006</v>
      </c>
      <c r="I815" s="25">
        <v>25</v>
      </c>
      <c r="J815" s="25">
        <v>1176.7</v>
      </c>
      <c r="K815" s="25">
        <f t="shared" si="352"/>
        <v>2911</v>
      </c>
      <c r="L815" s="25">
        <f t="shared" si="353"/>
        <v>471.5</v>
      </c>
      <c r="M815" s="25">
        <v>1246.4000000000001</v>
      </c>
      <c r="N815" s="25">
        <f t="shared" si="354"/>
        <v>2906.9</v>
      </c>
      <c r="O815" s="25">
        <f t="shared" si="355"/>
        <v>8712.5</v>
      </c>
      <c r="P815" s="25">
        <v>3455.92</v>
      </c>
      <c r="Q815" s="25">
        <f t="shared" si="357"/>
        <v>5948.17</v>
      </c>
      <c r="R815" s="25">
        <f t="shared" si="358"/>
        <v>6289.4</v>
      </c>
      <c r="S815" s="84">
        <f t="shared" si="359"/>
        <v>35051.83</v>
      </c>
      <c r="T815" s="18"/>
      <c r="U815" s="110"/>
    </row>
    <row r="816" spans="2:21" s="7" customFormat="1" ht="24.95" customHeight="1" x14ac:dyDescent="0.25">
      <c r="B816" s="98">
        <v>745</v>
      </c>
      <c r="C816" s="31" t="s">
        <v>589</v>
      </c>
      <c r="D816" s="24" t="s">
        <v>545</v>
      </c>
      <c r="E816" s="23" t="s">
        <v>18</v>
      </c>
      <c r="F816" s="23" t="s">
        <v>393</v>
      </c>
      <c r="G816" s="25">
        <v>41000</v>
      </c>
      <c r="H816" s="25">
        <v>583.79</v>
      </c>
      <c r="I816" s="25">
        <v>25</v>
      </c>
      <c r="J816" s="25">
        <v>1176.7</v>
      </c>
      <c r="K816" s="25">
        <f t="shared" si="352"/>
        <v>2911</v>
      </c>
      <c r="L816" s="25">
        <f t="shared" si="353"/>
        <v>471.5</v>
      </c>
      <c r="M816" s="25">
        <v>1246.4000000000001</v>
      </c>
      <c r="N816" s="25">
        <f t="shared" si="354"/>
        <v>2906.9</v>
      </c>
      <c r="O816" s="25">
        <f t="shared" si="355"/>
        <v>8712.5</v>
      </c>
      <c r="P816" s="25">
        <f t="shared" si="356"/>
        <v>25</v>
      </c>
      <c r="Q816" s="25">
        <f t="shared" si="357"/>
        <v>3031.89</v>
      </c>
      <c r="R816" s="25">
        <f t="shared" si="358"/>
        <v>6289.4</v>
      </c>
      <c r="S816" s="84">
        <f t="shared" si="359"/>
        <v>37968.11</v>
      </c>
      <c r="T816" s="18"/>
      <c r="U816" s="110"/>
    </row>
    <row r="817" spans="2:21" s="7" customFormat="1" ht="24.95" customHeight="1" x14ac:dyDescent="0.25">
      <c r="B817" s="98">
        <v>746</v>
      </c>
      <c r="C817" s="31" t="s">
        <v>590</v>
      </c>
      <c r="D817" s="24" t="s">
        <v>545</v>
      </c>
      <c r="E817" s="23" t="s">
        <v>18</v>
      </c>
      <c r="F817" s="23" t="s">
        <v>393</v>
      </c>
      <c r="G817" s="25">
        <v>41000</v>
      </c>
      <c r="H817" s="25">
        <v>583.79</v>
      </c>
      <c r="I817" s="25">
        <v>25</v>
      </c>
      <c r="J817" s="25">
        <v>1176.7</v>
      </c>
      <c r="K817" s="25">
        <f t="shared" si="352"/>
        <v>2911</v>
      </c>
      <c r="L817" s="25">
        <f t="shared" si="353"/>
        <v>471.5</v>
      </c>
      <c r="M817" s="25">
        <v>1246.4000000000001</v>
      </c>
      <c r="N817" s="25">
        <f t="shared" si="354"/>
        <v>2906.9</v>
      </c>
      <c r="O817" s="25">
        <f t="shared" si="355"/>
        <v>8712.5</v>
      </c>
      <c r="P817" s="25">
        <v>8136.51</v>
      </c>
      <c r="Q817" s="25">
        <f t="shared" si="357"/>
        <v>11143.4</v>
      </c>
      <c r="R817" s="25">
        <f t="shared" si="358"/>
        <v>6289.4</v>
      </c>
      <c r="S817" s="84">
        <f t="shared" si="359"/>
        <v>29856.6</v>
      </c>
      <c r="T817" s="18"/>
      <c r="U817" s="110"/>
    </row>
    <row r="818" spans="2:21" s="7" customFormat="1" ht="24.95" customHeight="1" x14ac:dyDescent="0.25">
      <c r="B818" s="98">
        <v>747</v>
      </c>
      <c r="C818" s="31" t="s">
        <v>591</v>
      </c>
      <c r="D818" s="24" t="s">
        <v>545</v>
      </c>
      <c r="E818" s="23" t="s">
        <v>18</v>
      </c>
      <c r="F818" s="23" t="s">
        <v>393</v>
      </c>
      <c r="G818" s="25">
        <v>41000</v>
      </c>
      <c r="H818" s="25">
        <v>583.79</v>
      </c>
      <c r="I818" s="25">
        <v>25</v>
      </c>
      <c r="J818" s="25">
        <v>1176.7</v>
      </c>
      <c r="K818" s="25">
        <f t="shared" si="352"/>
        <v>2911</v>
      </c>
      <c r="L818" s="25">
        <f t="shared" si="353"/>
        <v>471.5</v>
      </c>
      <c r="M818" s="25">
        <v>1246.4000000000001</v>
      </c>
      <c r="N818" s="25">
        <f t="shared" si="354"/>
        <v>2906.9</v>
      </c>
      <c r="O818" s="25">
        <f t="shared" si="355"/>
        <v>8712.5</v>
      </c>
      <c r="P818" s="25">
        <v>20679.43</v>
      </c>
      <c r="Q818" s="25">
        <f t="shared" si="357"/>
        <v>23686.32</v>
      </c>
      <c r="R818" s="25">
        <f t="shared" si="358"/>
        <v>6289.4</v>
      </c>
      <c r="S818" s="84">
        <f t="shared" si="359"/>
        <v>17313.68</v>
      </c>
      <c r="T818" s="18"/>
      <c r="U818" s="110"/>
    </row>
    <row r="819" spans="2:21" s="7" customFormat="1" ht="24.95" customHeight="1" x14ac:dyDescent="0.25">
      <c r="B819" s="98">
        <v>748</v>
      </c>
      <c r="C819" s="31" t="s">
        <v>592</v>
      </c>
      <c r="D819" s="24" t="s">
        <v>545</v>
      </c>
      <c r="E819" s="23" t="s">
        <v>18</v>
      </c>
      <c r="F819" s="23" t="s">
        <v>393</v>
      </c>
      <c r="G819" s="25">
        <v>41000</v>
      </c>
      <c r="H819" s="25">
        <v>583.79</v>
      </c>
      <c r="I819" s="25">
        <v>25</v>
      </c>
      <c r="J819" s="25">
        <v>1176.7</v>
      </c>
      <c r="K819" s="25">
        <f t="shared" si="352"/>
        <v>2911</v>
      </c>
      <c r="L819" s="25">
        <f t="shared" si="353"/>
        <v>471.5</v>
      </c>
      <c r="M819" s="25">
        <v>1246.4000000000001</v>
      </c>
      <c r="N819" s="25">
        <f t="shared" si="354"/>
        <v>2906.9</v>
      </c>
      <c r="O819" s="25">
        <f t="shared" si="355"/>
        <v>8712.5</v>
      </c>
      <c r="P819" s="25">
        <f>I819</f>
        <v>25</v>
      </c>
      <c r="Q819" s="25">
        <f t="shared" si="357"/>
        <v>3031.89</v>
      </c>
      <c r="R819" s="25">
        <f t="shared" si="358"/>
        <v>6289.4</v>
      </c>
      <c r="S819" s="84">
        <f t="shared" si="359"/>
        <v>37968.11</v>
      </c>
      <c r="T819" s="18"/>
      <c r="U819" s="110"/>
    </row>
    <row r="820" spans="2:21" s="7" customFormat="1" ht="24.95" customHeight="1" x14ac:dyDescent="0.25">
      <c r="B820" s="98">
        <v>749</v>
      </c>
      <c r="C820" s="31" t="s">
        <v>593</v>
      </c>
      <c r="D820" s="24" t="s">
        <v>545</v>
      </c>
      <c r="E820" s="23" t="s">
        <v>18</v>
      </c>
      <c r="F820" s="23" t="s">
        <v>394</v>
      </c>
      <c r="G820" s="25">
        <v>41000</v>
      </c>
      <c r="H820" s="25">
        <v>583.79</v>
      </c>
      <c r="I820" s="25">
        <v>25</v>
      </c>
      <c r="J820" s="25">
        <v>1176.7</v>
      </c>
      <c r="K820" s="25">
        <f t="shared" si="352"/>
        <v>2911</v>
      </c>
      <c r="L820" s="25">
        <f t="shared" si="353"/>
        <v>471.5</v>
      </c>
      <c r="M820" s="25">
        <v>1246.4000000000001</v>
      </c>
      <c r="N820" s="25">
        <f t="shared" si="354"/>
        <v>2906.9</v>
      </c>
      <c r="O820" s="25">
        <f t="shared" si="355"/>
        <v>8712.5</v>
      </c>
      <c r="P820" s="25">
        <f>I820</f>
        <v>25</v>
      </c>
      <c r="Q820" s="25">
        <f t="shared" si="357"/>
        <v>3031.89</v>
      </c>
      <c r="R820" s="25">
        <f t="shared" si="358"/>
        <v>6289.4</v>
      </c>
      <c r="S820" s="84">
        <f t="shared" si="359"/>
        <v>37968.11</v>
      </c>
      <c r="T820" s="18"/>
      <c r="U820" s="110"/>
    </row>
    <row r="821" spans="2:21" s="7" customFormat="1" ht="24.95" customHeight="1" x14ac:dyDescent="0.25">
      <c r="B821" s="98">
        <v>750</v>
      </c>
      <c r="C821" s="31" t="s">
        <v>594</v>
      </c>
      <c r="D821" s="24" t="s">
        <v>439</v>
      </c>
      <c r="E821" s="23" t="s">
        <v>18</v>
      </c>
      <c r="F821" s="23" t="s">
        <v>393</v>
      </c>
      <c r="G821" s="25">
        <v>36000</v>
      </c>
      <c r="H821" s="25">
        <v>0</v>
      </c>
      <c r="I821" s="25">
        <v>25</v>
      </c>
      <c r="J821" s="25">
        <v>1033.2</v>
      </c>
      <c r="K821" s="25">
        <f t="shared" si="352"/>
        <v>2556</v>
      </c>
      <c r="L821" s="25">
        <f t="shared" si="353"/>
        <v>414</v>
      </c>
      <c r="M821" s="25">
        <v>1094.4000000000001</v>
      </c>
      <c r="N821" s="25">
        <f t="shared" si="354"/>
        <v>2552.4</v>
      </c>
      <c r="O821" s="25">
        <f t="shared" si="355"/>
        <v>7650</v>
      </c>
      <c r="P821" s="25">
        <f>I821</f>
        <v>25</v>
      </c>
      <c r="Q821" s="25">
        <f t="shared" si="357"/>
        <v>2152.6</v>
      </c>
      <c r="R821" s="25">
        <f t="shared" si="358"/>
        <v>5522.4</v>
      </c>
      <c r="S821" s="84">
        <f t="shared" si="359"/>
        <v>33847.4</v>
      </c>
      <c r="T821" s="18"/>
      <c r="U821" s="110"/>
    </row>
    <row r="822" spans="2:21" s="7" customFormat="1" ht="24.95" customHeight="1" x14ac:dyDescent="0.25">
      <c r="B822" s="98">
        <v>751</v>
      </c>
      <c r="C822" s="31" t="s">
        <v>595</v>
      </c>
      <c r="D822" s="24" t="s">
        <v>545</v>
      </c>
      <c r="E822" s="23" t="s">
        <v>18</v>
      </c>
      <c r="F822" s="23" t="s">
        <v>394</v>
      </c>
      <c r="G822" s="25">
        <v>41000</v>
      </c>
      <c r="H822" s="25">
        <v>583.79</v>
      </c>
      <c r="I822" s="25">
        <v>25</v>
      </c>
      <c r="J822" s="25">
        <v>1176.7</v>
      </c>
      <c r="K822" s="25">
        <f t="shared" si="352"/>
        <v>2911</v>
      </c>
      <c r="L822" s="25">
        <f t="shared" si="353"/>
        <v>471.5</v>
      </c>
      <c r="M822" s="25">
        <v>1246.4000000000001</v>
      </c>
      <c r="N822" s="25">
        <f t="shared" si="354"/>
        <v>2906.9</v>
      </c>
      <c r="O822" s="25">
        <f t="shared" si="355"/>
        <v>8712.5</v>
      </c>
      <c r="P822" s="25">
        <v>18074.560000000001</v>
      </c>
      <c r="Q822" s="25">
        <f t="shared" si="357"/>
        <v>21081.45</v>
      </c>
      <c r="R822" s="25">
        <f t="shared" si="358"/>
        <v>6289.4</v>
      </c>
      <c r="S822" s="84">
        <f t="shared" si="359"/>
        <v>19918.55</v>
      </c>
      <c r="T822" s="18"/>
      <c r="U822" s="110"/>
    </row>
    <row r="823" spans="2:21" s="7" customFormat="1" ht="24.95" customHeight="1" x14ac:dyDescent="0.25">
      <c r="B823" s="98">
        <v>752</v>
      </c>
      <c r="C823" s="31" t="s">
        <v>596</v>
      </c>
      <c r="D823" s="24" t="s">
        <v>545</v>
      </c>
      <c r="E823" s="23" t="s">
        <v>18</v>
      </c>
      <c r="F823" s="23" t="s">
        <v>393</v>
      </c>
      <c r="G823" s="25">
        <v>41000</v>
      </c>
      <c r="H823" s="25">
        <v>583.79</v>
      </c>
      <c r="I823" s="25">
        <v>25</v>
      </c>
      <c r="J823" s="25">
        <v>1176.7</v>
      </c>
      <c r="K823" s="25">
        <f t="shared" si="352"/>
        <v>2911</v>
      </c>
      <c r="L823" s="25">
        <f t="shared" si="353"/>
        <v>471.5</v>
      </c>
      <c r="M823" s="25">
        <v>1246.4000000000001</v>
      </c>
      <c r="N823" s="25">
        <f t="shared" si="354"/>
        <v>2906.9</v>
      </c>
      <c r="O823" s="25">
        <f t="shared" si="355"/>
        <v>8712.5</v>
      </c>
      <c r="P823" s="25">
        <f>I823</f>
        <v>25</v>
      </c>
      <c r="Q823" s="25">
        <f t="shared" si="357"/>
        <v>3031.89</v>
      </c>
      <c r="R823" s="25">
        <f t="shared" si="358"/>
        <v>6289.4</v>
      </c>
      <c r="S823" s="84">
        <f t="shared" si="359"/>
        <v>37968.11</v>
      </c>
      <c r="T823" s="18"/>
      <c r="U823" s="110"/>
    </row>
    <row r="824" spans="2:21" s="7" customFormat="1" ht="24.95" customHeight="1" x14ac:dyDescent="0.25">
      <c r="B824" s="98">
        <v>753</v>
      </c>
      <c r="C824" s="31" t="s">
        <v>655</v>
      </c>
      <c r="D824" s="24" t="s">
        <v>545</v>
      </c>
      <c r="E824" s="23" t="s">
        <v>18</v>
      </c>
      <c r="F824" s="23" t="s">
        <v>393</v>
      </c>
      <c r="G824" s="25">
        <v>35000</v>
      </c>
      <c r="H824" s="25">
        <v>0</v>
      </c>
      <c r="I824" s="25">
        <v>25</v>
      </c>
      <c r="J824" s="25">
        <v>1004.5</v>
      </c>
      <c r="K824" s="25">
        <f t="shared" si="352"/>
        <v>2485</v>
      </c>
      <c r="L824" s="25">
        <f t="shared" si="353"/>
        <v>402.5</v>
      </c>
      <c r="M824" s="25">
        <v>1064</v>
      </c>
      <c r="N824" s="25">
        <f t="shared" si="354"/>
        <v>2481.5</v>
      </c>
      <c r="O824" s="25">
        <f t="shared" si="355"/>
        <v>7437.5</v>
      </c>
      <c r="P824" s="25">
        <v>10091</v>
      </c>
      <c r="Q824" s="25">
        <f t="shared" si="357"/>
        <v>12159.5</v>
      </c>
      <c r="R824" s="25">
        <f t="shared" si="358"/>
        <v>5369</v>
      </c>
      <c r="S824" s="84">
        <f t="shared" si="359"/>
        <v>22840.5</v>
      </c>
      <c r="T824" s="18"/>
      <c r="U824" s="110"/>
    </row>
    <row r="825" spans="2:21" s="7" customFormat="1" ht="24.95" customHeight="1" x14ac:dyDescent="0.25">
      <c r="B825" s="98">
        <v>754</v>
      </c>
      <c r="C825" s="12" t="s">
        <v>827</v>
      </c>
      <c r="D825" s="15" t="s">
        <v>545</v>
      </c>
      <c r="E825" s="16" t="s">
        <v>18</v>
      </c>
      <c r="F825" s="16" t="s">
        <v>393</v>
      </c>
      <c r="G825" s="19">
        <v>41000</v>
      </c>
      <c r="H825" s="19">
        <v>326.47000000000003</v>
      </c>
      <c r="I825" s="19">
        <v>25</v>
      </c>
      <c r="J825" s="19">
        <v>1176.7</v>
      </c>
      <c r="K825" s="19">
        <f t="shared" si="352"/>
        <v>2911</v>
      </c>
      <c r="L825" s="25">
        <f t="shared" si="353"/>
        <v>471.5</v>
      </c>
      <c r="M825" s="19">
        <v>1246.4000000000001</v>
      </c>
      <c r="N825" s="19">
        <f t="shared" si="354"/>
        <v>2906.9</v>
      </c>
      <c r="O825" s="19">
        <f t="shared" ref="O825" si="360">J825+K825+L825+M825+N825</f>
        <v>8712.5</v>
      </c>
      <c r="P825" s="19">
        <v>1740.46</v>
      </c>
      <c r="Q825" s="19">
        <f t="shared" si="357"/>
        <v>4490.03</v>
      </c>
      <c r="R825" s="19">
        <f t="shared" si="358"/>
        <v>6289.4</v>
      </c>
      <c r="S825" s="87">
        <f t="shared" si="359"/>
        <v>36509.97</v>
      </c>
      <c r="T825" s="18"/>
      <c r="U825" s="110"/>
    </row>
    <row r="826" spans="2:21" s="7" customFormat="1" ht="24.95" customHeight="1" x14ac:dyDescent="0.3">
      <c r="B826" s="85" t="s">
        <v>550</v>
      </c>
      <c r="C826" s="21"/>
      <c r="D826" s="21"/>
      <c r="E826" s="21"/>
      <c r="F826" s="21"/>
      <c r="G826" s="22"/>
      <c r="H826" s="22"/>
      <c r="I826" s="22"/>
      <c r="J826" s="22"/>
      <c r="K826" s="22"/>
      <c r="L826" s="22"/>
      <c r="M826" s="22"/>
      <c r="N826" s="22"/>
      <c r="O826" s="30"/>
      <c r="P826" s="30"/>
      <c r="Q826" s="30"/>
      <c r="R826" s="30"/>
      <c r="S826" s="86"/>
      <c r="T826" s="18"/>
      <c r="U826" s="110"/>
    </row>
    <row r="827" spans="2:21" s="7" customFormat="1" ht="24.95" customHeight="1" x14ac:dyDescent="0.25">
      <c r="B827" s="98">
        <v>755</v>
      </c>
      <c r="C827" s="12" t="s">
        <v>555</v>
      </c>
      <c r="D827" s="15" t="s">
        <v>545</v>
      </c>
      <c r="E827" s="16" t="s">
        <v>18</v>
      </c>
      <c r="F827" s="16" t="s">
        <v>393</v>
      </c>
      <c r="G827" s="19">
        <v>41000</v>
      </c>
      <c r="H827" s="19">
        <v>583.79</v>
      </c>
      <c r="I827" s="19">
        <v>25</v>
      </c>
      <c r="J827" s="19">
        <v>1176.7</v>
      </c>
      <c r="K827" s="19">
        <f t="shared" ref="K827:K845" si="361">G827*7.1%</f>
        <v>2911</v>
      </c>
      <c r="L827" s="25">
        <f t="shared" ref="L827:L845" si="362">G827*1.15%</f>
        <v>471.5</v>
      </c>
      <c r="M827" s="19">
        <v>1246.4000000000001</v>
      </c>
      <c r="N827" s="19">
        <f t="shared" ref="N827:N845" si="363">G827*7.09%</f>
        <v>2906.9</v>
      </c>
      <c r="O827" s="19">
        <f t="shared" ref="O827:O844" si="364">J827+K827+L827+M827+N827</f>
        <v>8712.5</v>
      </c>
      <c r="P827" s="19">
        <f t="shared" ref="P827:P836" si="365">I827</f>
        <v>25</v>
      </c>
      <c r="Q827" s="19">
        <f t="shared" ref="Q827:Q845" si="366">H827+J827+M827+P827</f>
        <v>3031.89</v>
      </c>
      <c r="R827" s="19">
        <f t="shared" ref="R827:R845" si="367">K827+L827+N827</f>
        <v>6289.4</v>
      </c>
      <c r="S827" s="87">
        <f t="shared" ref="S827:S845" si="368">G827-Q827</f>
        <v>37968.11</v>
      </c>
      <c r="T827" s="18"/>
      <c r="U827" s="110"/>
    </row>
    <row r="828" spans="2:21" s="7" customFormat="1" ht="24.95" customHeight="1" x14ac:dyDescent="0.25">
      <c r="B828" s="98">
        <v>756</v>
      </c>
      <c r="C828" s="12" t="s">
        <v>558</v>
      </c>
      <c r="D828" s="15" t="s">
        <v>545</v>
      </c>
      <c r="E828" s="16" t="s">
        <v>18</v>
      </c>
      <c r="F828" s="16" t="s">
        <v>393</v>
      </c>
      <c r="G828" s="19">
        <v>41000</v>
      </c>
      <c r="H828" s="19">
        <v>583.79</v>
      </c>
      <c r="I828" s="19">
        <v>25</v>
      </c>
      <c r="J828" s="19">
        <v>1176.7</v>
      </c>
      <c r="K828" s="19">
        <f t="shared" si="361"/>
        <v>2911</v>
      </c>
      <c r="L828" s="25">
        <f t="shared" si="362"/>
        <v>471.5</v>
      </c>
      <c r="M828" s="19">
        <v>1246.4000000000001</v>
      </c>
      <c r="N828" s="19">
        <f t="shared" si="363"/>
        <v>2906.9</v>
      </c>
      <c r="O828" s="19">
        <f t="shared" si="364"/>
        <v>8712.5</v>
      </c>
      <c r="P828" s="19">
        <f t="shared" si="365"/>
        <v>25</v>
      </c>
      <c r="Q828" s="19">
        <f t="shared" si="366"/>
        <v>3031.89</v>
      </c>
      <c r="R828" s="19">
        <f t="shared" si="367"/>
        <v>6289.4</v>
      </c>
      <c r="S828" s="87">
        <f t="shared" si="368"/>
        <v>37968.11</v>
      </c>
      <c r="T828" s="18"/>
      <c r="U828" s="110"/>
    </row>
    <row r="829" spans="2:21" s="7" customFormat="1" ht="24.95" customHeight="1" x14ac:dyDescent="0.25">
      <c r="B829" s="98">
        <v>757</v>
      </c>
      <c r="C829" s="12" t="s">
        <v>559</v>
      </c>
      <c r="D829" s="15" t="s">
        <v>545</v>
      </c>
      <c r="E829" s="16" t="s">
        <v>18</v>
      </c>
      <c r="F829" s="16" t="s">
        <v>393</v>
      </c>
      <c r="G829" s="19">
        <v>41000</v>
      </c>
      <c r="H829" s="19">
        <v>583.79</v>
      </c>
      <c r="I829" s="19">
        <v>25</v>
      </c>
      <c r="J829" s="19">
        <v>1176.7</v>
      </c>
      <c r="K829" s="19">
        <f t="shared" si="361"/>
        <v>2911</v>
      </c>
      <c r="L829" s="25">
        <f t="shared" si="362"/>
        <v>471.5</v>
      </c>
      <c r="M829" s="19">
        <v>1246.4000000000001</v>
      </c>
      <c r="N829" s="19">
        <f t="shared" si="363"/>
        <v>2906.9</v>
      </c>
      <c r="O829" s="19">
        <f t="shared" si="364"/>
        <v>8712.5</v>
      </c>
      <c r="P829" s="19">
        <v>1591</v>
      </c>
      <c r="Q829" s="19">
        <f t="shared" si="366"/>
        <v>4597.8900000000003</v>
      </c>
      <c r="R829" s="19">
        <f t="shared" si="367"/>
        <v>6289.4</v>
      </c>
      <c r="S829" s="87">
        <f t="shared" si="368"/>
        <v>36402.11</v>
      </c>
      <c r="T829" s="18"/>
      <c r="U829" s="110"/>
    </row>
    <row r="830" spans="2:21" s="7" customFormat="1" ht="24.95" customHeight="1" x14ac:dyDescent="0.25">
      <c r="B830" s="98">
        <v>758</v>
      </c>
      <c r="C830" s="12" t="s">
        <v>579</v>
      </c>
      <c r="D830" s="15" t="s">
        <v>545</v>
      </c>
      <c r="E830" s="16" t="s">
        <v>18</v>
      </c>
      <c r="F830" s="16" t="s">
        <v>393</v>
      </c>
      <c r="G830" s="19">
        <v>41000</v>
      </c>
      <c r="H830" s="19">
        <v>583.79</v>
      </c>
      <c r="I830" s="19">
        <v>25</v>
      </c>
      <c r="J830" s="19">
        <v>1176.7</v>
      </c>
      <c r="K830" s="19">
        <f t="shared" si="361"/>
        <v>2911</v>
      </c>
      <c r="L830" s="25">
        <f t="shared" si="362"/>
        <v>471.5</v>
      </c>
      <c r="M830" s="19">
        <v>1246.4000000000001</v>
      </c>
      <c r="N830" s="19">
        <f t="shared" si="363"/>
        <v>2906.9</v>
      </c>
      <c r="O830" s="19">
        <f t="shared" si="364"/>
        <v>8712.5</v>
      </c>
      <c r="P830" s="19">
        <f t="shared" si="365"/>
        <v>25</v>
      </c>
      <c r="Q830" s="19">
        <f t="shared" si="366"/>
        <v>3031.89</v>
      </c>
      <c r="R830" s="19">
        <f t="shared" si="367"/>
        <v>6289.4</v>
      </c>
      <c r="S830" s="87">
        <f t="shared" si="368"/>
        <v>37968.11</v>
      </c>
      <c r="T830" s="18"/>
      <c r="U830" s="110"/>
    </row>
    <row r="831" spans="2:21" s="7" customFormat="1" ht="24.95" customHeight="1" x14ac:dyDescent="0.25">
      <c r="B831" s="98">
        <v>759</v>
      </c>
      <c r="C831" s="12" t="s">
        <v>582</v>
      </c>
      <c r="D831" s="15" t="s">
        <v>545</v>
      </c>
      <c r="E831" s="16" t="s">
        <v>18</v>
      </c>
      <c r="F831" s="16" t="s">
        <v>394</v>
      </c>
      <c r="G831" s="19">
        <v>41000</v>
      </c>
      <c r="H831" s="19">
        <v>583.79</v>
      </c>
      <c r="I831" s="19">
        <v>25</v>
      </c>
      <c r="J831" s="19">
        <v>1176.7</v>
      </c>
      <c r="K831" s="19">
        <f t="shared" si="361"/>
        <v>2911</v>
      </c>
      <c r="L831" s="25">
        <f t="shared" si="362"/>
        <v>471.5</v>
      </c>
      <c r="M831" s="19">
        <v>1246.4000000000001</v>
      </c>
      <c r="N831" s="19">
        <f t="shared" si="363"/>
        <v>2906.9</v>
      </c>
      <c r="O831" s="19">
        <f t="shared" si="364"/>
        <v>8712.5</v>
      </c>
      <c r="P831" s="19">
        <f t="shared" si="365"/>
        <v>25</v>
      </c>
      <c r="Q831" s="19">
        <f t="shared" si="366"/>
        <v>3031.89</v>
      </c>
      <c r="R831" s="19">
        <f t="shared" si="367"/>
        <v>6289.4</v>
      </c>
      <c r="S831" s="87">
        <f t="shared" si="368"/>
        <v>37968.11</v>
      </c>
      <c r="T831" s="18"/>
      <c r="U831" s="110"/>
    </row>
    <row r="832" spans="2:21" s="7" customFormat="1" ht="24.95" customHeight="1" x14ac:dyDescent="0.25">
      <c r="B832" s="98">
        <v>760</v>
      </c>
      <c r="C832" s="31" t="s">
        <v>623</v>
      </c>
      <c r="D832" s="24" t="s">
        <v>439</v>
      </c>
      <c r="E832" s="23" t="s">
        <v>18</v>
      </c>
      <c r="F832" s="23" t="s">
        <v>394</v>
      </c>
      <c r="G832" s="25">
        <v>36000</v>
      </c>
      <c r="H832" s="25">
        <v>0</v>
      </c>
      <c r="I832" s="25">
        <v>25</v>
      </c>
      <c r="J832" s="25">
        <v>1033.2</v>
      </c>
      <c r="K832" s="25">
        <f t="shared" si="361"/>
        <v>2556</v>
      </c>
      <c r="L832" s="25">
        <f t="shared" si="362"/>
        <v>414</v>
      </c>
      <c r="M832" s="25">
        <v>1094.4000000000001</v>
      </c>
      <c r="N832" s="25">
        <f t="shared" si="363"/>
        <v>2552.4</v>
      </c>
      <c r="O832" s="25">
        <f t="shared" si="364"/>
        <v>7650</v>
      </c>
      <c r="P832" s="25">
        <f t="shared" si="365"/>
        <v>25</v>
      </c>
      <c r="Q832" s="25">
        <f t="shared" si="366"/>
        <v>2152.6</v>
      </c>
      <c r="R832" s="25">
        <f t="shared" si="367"/>
        <v>5522.4</v>
      </c>
      <c r="S832" s="84">
        <f t="shared" si="368"/>
        <v>33847.4</v>
      </c>
      <c r="T832" s="18"/>
      <c r="U832" s="110"/>
    </row>
    <row r="833" spans="2:21" s="7" customFormat="1" ht="24.95" customHeight="1" x14ac:dyDescent="0.25">
      <c r="B833" s="98">
        <v>761</v>
      </c>
      <c r="C833" s="31" t="s">
        <v>624</v>
      </c>
      <c r="D833" s="24" t="s">
        <v>545</v>
      </c>
      <c r="E833" s="23" t="s">
        <v>18</v>
      </c>
      <c r="F833" s="23" t="s">
        <v>394</v>
      </c>
      <c r="G833" s="25">
        <v>41000</v>
      </c>
      <c r="H833" s="25">
        <v>326.47000000000003</v>
      </c>
      <c r="I833" s="25">
        <v>25</v>
      </c>
      <c r="J833" s="25">
        <v>1176.7</v>
      </c>
      <c r="K833" s="25">
        <f t="shared" si="361"/>
        <v>2911</v>
      </c>
      <c r="L833" s="25">
        <f t="shared" si="362"/>
        <v>471.5</v>
      </c>
      <c r="M833" s="25">
        <v>1246.4000000000001</v>
      </c>
      <c r="N833" s="25">
        <f t="shared" si="363"/>
        <v>2906.9</v>
      </c>
      <c r="O833" s="25">
        <f t="shared" si="364"/>
        <v>8712.5</v>
      </c>
      <c r="P833" s="25">
        <v>1740.46</v>
      </c>
      <c r="Q833" s="25">
        <f t="shared" si="366"/>
        <v>4490.03</v>
      </c>
      <c r="R833" s="25">
        <f t="shared" si="367"/>
        <v>6289.4</v>
      </c>
      <c r="S833" s="84">
        <f t="shared" si="368"/>
        <v>36509.97</v>
      </c>
      <c r="T833" s="18"/>
      <c r="U833" s="110"/>
    </row>
    <row r="834" spans="2:21" s="7" customFormat="1" ht="24.95" customHeight="1" x14ac:dyDescent="0.25">
      <c r="B834" s="98">
        <v>762</v>
      </c>
      <c r="C834" s="31" t="s">
        <v>625</v>
      </c>
      <c r="D834" s="24" t="s">
        <v>545</v>
      </c>
      <c r="E834" s="23" t="s">
        <v>18</v>
      </c>
      <c r="F834" s="23" t="s">
        <v>394</v>
      </c>
      <c r="G834" s="25">
        <v>41000</v>
      </c>
      <c r="H834" s="25">
        <v>583.79</v>
      </c>
      <c r="I834" s="25">
        <v>25</v>
      </c>
      <c r="J834" s="25">
        <v>1176.7</v>
      </c>
      <c r="K834" s="25">
        <f t="shared" si="361"/>
        <v>2911</v>
      </c>
      <c r="L834" s="25">
        <f t="shared" si="362"/>
        <v>471.5</v>
      </c>
      <c r="M834" s="25">
        <v>1246.4000000000001</v>
      </c>
      <c r="N834" s="25">
        <f t="shared" si="363"/>
        <v>2906.9</v>
      </c>
      <c r="O834" s="25">
        <f t="shared" si="364"/>
        <v>8712.5</v>
      </c>
      <c r="P834" s="25">
        <f t="shared" si="365"/>
        <v>25</v>
      </c>
      <c r="Q834" s="25">
        <f t="shared" si="366"/>
        <v>3031.89</v>
      </c>
      <c r="R834" s="25">
        <f t="shared" si="367"/>
        <v>6289.4</v>
      </c>
      <c r="S834" s="84">
        <f t="shared" si="368"/>
        <v>37968.11</v>
      </c>
      <c r="T834" s="18"/>
      <c r="U834" s="110"/>
    </row>
    <row r="835" spans="2:21" s="7" customFormat="1" ht="24.95" customHeight="1" x14ac:dyDescent="0.25">
      <c r="B835" s="98">
        <v>763</v>
      </c>
      <c r="C835" s="31" t="s">
        <v>626</v>
      </c>
      <c r="D835" s="24" t="s">
        <v>545</v>
      </c>
      <c r="E835" s="23" t="s">
        <v>18</v>
      </c>
      <c r="F835" s="23" t="s">
        <v>393</v>
      </c>
      <c r="G835" s="25">
        <v>41000</v>
      </c>
      <c r="H835" s="25">
        <v>583.79</v>
      </c>
      <c r="I835" s="25">
        <v>25</v>
      </c>
      <c r="J835" s="25">
        <v>1176.7</v>
      </c>
      <c r="K835" s="25">
        <f t="shared" si="361"/>
        <v>2911</v>
      </c>
      <c r="L835" s="25">
        <f t="shared" si="362"/>
        <v>471.5</v>
      </c>
      <c r="M835" s="25">
        <v>1246.4000000000001</v>
      </c>
      <c r="N835" s="25">
        <f t="shared" si="363"/>
        <v>2906.9</v>
      </c>
      <c r="O835" s="25">
        <f t="shared" si="364"/>
        <v>8712.5</v>
      </c>
      <c r="P835" s="25">
        <f t="shared" si="365"/>
        <v>25</v>
      </c>
      <c r="Q835" s="25">
        <f t="shared" si="366"/>
        <v>3031.89</v>
      </c>
      <c r="R835" s="25">
        <f t="shared" si="367"/>
        <v>6289.4</v>
      </c>
      <c r="S835" s="84">
        <f t="shared" si="368"/>
        <v>37968.11</v>
      </c>
      <c r="T835" s="18"/>
      <c r="U835" s="110"/>
    </row>
    <row r="836" spans="2:21" s="7" customFormat="1" ht="24.95" customHeight="1" x14ac:dyDescent="0.25">
      <c r="B836" s="98">
        <v>764</v>
      </c>
      <c r="C836" s="31" t="s">
        <v>627</v>
      </c>
      <c r="D836" s="24" t="s">
        <v>545</v>
      </c>
      <c r="E836" s="23" t="s">
        <v>18</v>
      </c>
      <c r="F836" s="23" t="s">
        <v>394</v>
      </c>
      <c r="G836" s="25">
        <v>41000</v>
      </c>
      <c r="H836" s="25">
        <v>583.79</v>
      </c>
      <c r="I836" s="25">
        <v>25</v>
      </c>
      <c r="J836" s="25">
        <v>1176.7</v>
      </c>
      <c r="K836" s="25">
        <f t="shared" si="361"/>
        <v>2911</v>
      </c>
      <c r="L836" s="25">
        <f t="shared" si="362"/>
        <v>471.5</v>
      </c>
      <c r="M836" s="25">
        <v>1246.4000000000001</v>
      </c>
      <c r="N836" s="25">
        <f t="shared" si="363"/>
        <v>2906.9</v>
      </c>
      <c r="O836" s="25">
        <f t="shared" si="364"/>
        <v>8712.5</v>
      </c>
      <c r="P836" s="25">
        <f t="shared" si="365"/>
        <v>25</v>
      </c>
      <c r="Q836" s="25">
        <f t="shared" si="366"/>
        <v>3031.89</v>
      </c>
      <c r="R836" s="25">
        <f t="shared" si="367"/>
        <v>6289.4</v>
      </c>
      <c r="S836" s="84">
        <f t="shared" si="368"/>
        <v>37968.11</v>
      </c>
      <c r="T836" s="18"/>
      <c r="U836" s="110"/>
    </row>
    <row r="837" spans="2:21" s="7" customFormat="1" ht="24.95" customHeight="1" x14ac:dyDescent="0.25">
      <c r="B837" s="98">
        <v>765</v>
      </c>
      <c r="C837" s="31" t="s">
        <v>628</v>
      </c>
      <c r="D837" s="24" t="s">
        <v>545</v>
      </c>
      <c r="E837" s="23" t="s">
        <v>18</v>
      </c>
      <c r="F837" s="23" t="s">
        <v>394</v>
      </c>
      <c r="G837" s="25">
        <v>41000</v>
      </c>
      <c r="H837" s="25">
        <v>583.79</v>
      </c>
      <c r="I837" s="25">
        <v>25</v>
      </c>
      <c r="J837" s="25">
        <v>1176.7</v>
      </c>
      <c r="K837" s="25">
        <f t="shared" si="361"/>
        <v>2911</v>
      </c>
      <c r="L837" s="25">
        <f t="shared" si="362"/>
        <v>471.5</v>
      </c>
      <c r="M837" s="25">
        <v>1246.4000000000001</v>
      </c>
      <c r="N837" s="25">
        <f t="shared" si="363"/>
        <v>2906.9</v>
      </c>
      <c r="O837" s="25">
        <f t="shared" si="364"/>
        <v>8712.5</v>
      </c>
      <c r="P837" s="25">
        <v>10091</v>
      </c>
      <c r="Q837" s="25">
        <f t="shared" si="366"/>
        <v>13097.89</v>
      </c>
      <c r="R837" s="25">
        <f t="shared" si="367"/>
        <v>6289.4</v>
      </c>
      <c r="S837" s="84">
        <f t="shared" si="368"/>
        <v>27902.11</v>
      </c>
      <c r="T837" s="18"/>
      <c r="U837" s="110"/>
    </row>
    <row r="838" spans="2:21" s="7" customFormat="1" ht="24.95" customHeight="1" x14ac:dyDescent="0.25">
      <c r="B838" s="98">
        <v>766</v>
      </c>
      <c r="C838" s="31" t="s">
        <v>629</v>
      </c>
      <c r="D838" s="24" t="s">
        <v>545</v>
      </c>
      <c r="E838" s="23" t="s">
        <v>18</v>
      </c>
      <c r="F838" s="23" t="s">
        <v>393</v>
      </c>
      <c r="G838" s="25">
        <v>41000</v>
      </c>
      <c r="H838" s="25">
        <v>583.79</v>
      </c>
      <c r="I838" s="25">
        <v>25</v>
      </c>
      <c r="J838" s="25">
        <v>1176.7</v>
      </c>
      <c r="K838" s="25">
        <f t="shared" si="361"/>
        <v>2911</v>
      </c>
      <c r="L838" s="25">
        <f t="shared" si="362"/>
        <v>471.5</v>
      </c>
      <c r="M838" s="25">
        <v>1246.4000000000001</v>
      </c>
      <c r="N838" s="25">
        <f t="shared" si="363"/>
        <v>2906.9</v>
      </c>
      <c r="O838" s="25">
        <f t="shared" si="364"/>
        <v>8712.5</v>
      </c>
      <c r="P838" s="25">
        <f>I838</f>
        <v>25</v>
      </c>
      <c r="Q838" s="25">
        <f t="shared" si="366"/>
        <v>3031.89</v>
      </c>
      <c r="R838" s="25">
        <f t="shared" si="367"/>
        <v>6289.4</v>
      </c>
      <c r="S838" s="84">
        <f t="shared" si="368"/>
        <v>37968.11</v>
      </c>
      <c r="T838" s="18"/>
      <c r="U838" s="110"/>
    </row>
    <row r="839" spans="2:21" s="7" customFormat="1" ht="24.95" customHeight="1" x14ac:dyDescent="0.25">
      <c r="B839" s="98">
        <v>767</v>
      </c>
      <c r="C839" s="31" t="s">
        <v>630</v>
      </c>
      <c r="D839" s="24" t="s">
        <v>545</v>
      </c>
      <c r="E839" s="23" t="s">
        <v>18</v>
      </c>
      <c r="F839" s="23" t="s">
        <v>394</v>
      </c>
      <c r="G839" s="25">
        <v>41000</v>
      </c>
      <c r="H839" s="25">
        <v>583.79</v>
      </c>
      <c r="I839" s="25">
        <v>25</v>
      </c>
      <c r="J839" s="25">
        <v>1176.7</v>
      </c>
      <c r="K839" s="25">
        <f t="shared" si="361"/>
        <v>2911</v>
      </c>
      <c r="L839" s="25">
        <f t="shared" si="362"/>
        <v>471.5</v>
      </c>
      <c r="M839" s="25">
        <v>1246.4000000000001</v>
      </c>
      <c r="N839" s="25">
        <f t="shared" si="363"/>
        <v>2906.9</v>
      </c>
      <c r="O839" s="25">
        <f t="shared" si="364"/>
        <v>8712.5</v>
      </c>
      <c r="P839" s="25">
        <f>I839</f>
        <v>25</v>
      </c>
      <c r="Q839" s="25">
        <f t="shared" si="366"/>
        <v>3031.89</v>
      </c>
      <c r="R839" s="25">
        <f t="shared" si="367"/>
        <v>6289.4</v>
      </c>
      <c r="S839" s="84">
        <f t="shared" si="368"/>
        <v>37968.11</v>
      </c>
      <c r="T839" s="18"/>
      <c r="U839" s="110"/>
    </row>
    <row r="840" spans="2:21" s="7" customFormat="1" ht="24.95" customHeight="1" x14ac:dyDescent="0.25">
      <c r="B840" s="98">
        <v>768</v>
      </c>
      <c r="C840" s="31" t="s">
        <v>631</v>
      </c>
      <c r="D840" s="24" t="s">
        <v>439</v>
      </c>
      <c r="E840" s="23" t="s">
        <v>18</v>
      </c>
      <c r="F840" s="23" t="s">
        <v>394</v>
      </c>
      <c r="G840" s="25">
        <v>36000</v>
      </c>
      <c r="H840" s="25">
        <v>0</v>
      </c>
      <c r="I840" s="25">
        <v>25</v>
      </c>
      <c r="J840" s="25">
        <v>1033.2</v>
      </c>
      <c r="K840" s="25">
        <f t="shared" si="361"/>
        <v>2556</v>
      </c>
      <c r="L840" s="25">
        <f t="shared" si="362"/>
        <v>414</v>
      </c>
      <c r="M840" s="25">
        <v>1094.4000000000001</v>
      </c>
      <c r="N840" s="25">
        <f t="shared" si="363"/>
        <v>2552.4</v>
      </c>
      <c r="O840" s="25">
        <f t="shared" si="364"/>
        <v>7650</v>
      </c>
      <c r="P840" s="25">
        <v>6091</v>
      </c>
      <c r="Q840" s="25">
        <f t="shared" si="366"/>
        <v>8218.6</v>
      </c>
      <c r="R840" s="25">
        <f t="shared" si="367"/>
        <v>5522.4</v>
      </c>
      <c r="S840" s="84">
        <f t="shared" si="368"/>
        <v>27781.4</v>
      </c>
      <c r="T840" s="18"/>
      <c r="U840" s="110"/>
    </row>
    <row r="841" spans="2:21" s="7" customFormat="1" ht="24.95" customHeight="1" x14ac:dyDescent="0.25">
      <c r="B841" s="98">
        <v>769</v>
      </c>
      <c r="C841" s="31" t="s">
        <v>632</v>
      </c>
      <c r="D841" s="24" t="s">
        <v>552</v>
      </c>
      <c r="E841" s="23" t="s">
        <v>18</v>
      </c>
      <c r="F841" s="23" t="s">
        <v>394</v>
      </c>
      <c r="G841" s="25">
        <v>36000</v>
      </c>
      <c r="H841" s="25">
        <v>0</v>
      </c>
      <c r="I841" s="25">
        <v>25</v>
      </c>
      <c r="J841" s="25">
        <v>1033.2</v>
      </c>
      <c r="K841" s="25">
        <f t="shared" si="361"/>
        <v>2556</v>
      </c>
      <c r="L841" s="25">
        <f t="shared" si="362"/>
        <v>414</v>
      </c>
      <c r="M841" s="25">
        <v>1094.4000000000001</v>
      </c>
      <c r="N841" s="25">
        <f t="shared" si="363"/>
        <v>2552.4</v>
      </c>
      <c r="O841" s="25">
        <f t="shared" si="364"/>
        <v>7650</v>
      </c>
      <c r="P841" s="25">
        <v>11276.45</v>
      </c>
      <c r="Q841" s="25">
        <f t="shared" si="366"/>
        <v>13404.05</v>
      </c>
      <c r="R841" s="25">
        <f t="shared" si="367"/>
        <v>5522.4</v>
      </c>
      <c r="S841" s="84">
        <f t="shared" si="368"/>
        <v>22595.95</v>
      </c>
      <c r="T841" s="18"/>
      <c r="U841" s="110"/>
    </row>
    <row r="842" spans="2:21" s="7" customFormat="1" ht="24.95" customHeight="1" x14ac:dyDescent="0.25">
      <c r="B842" s="98">
        <v>770</v>
      </c>
      <c r="C842" s="31" t="s">
        <v>633</v>
      </c>
      <c r="D842" s="24" t="s">
        <v>545</v>
      </c>
      <c r="E842" s="23" t="s">
        <v>18</v>
      </c>
      <c r="F842" s="23" t="s">
        <v>394</v>
      </c>
      <c r="G842" s="25">
        <v>41000</v>
      </c>
      <c r="H842" s="25">
        <v>583.79</v>
      </c>
      <c r="I842" s="25">
        <v>25</v>
      </c>
      <c r="J842" s="25">
        <v>1176.7</v>
      </c>
      <c r="K842" s="25">
        <f t="shared" si="361"/>
        <v>2911</v>
      </c>
      <c r="L842" s="25">
        <f t="shared" si="362"/>
        <v>471.5</v>
      </c>
      <c r="M842" s="25">
        <v>1246.4000000000001</v>
      </c>
      <c r="N842" s="25">
        <f t="shared" si="363"/>
        <v>2906.9</v>
      </c>
      <c r="O842" s="25">
        <f t="shared" si="364"/>
        <v>8712.5</v>
      </c>
      <c r="P842" s="25">
        <v>5051</v>
      </c>
      <c r="Q842" s="25">
        <f t="shared" si="366"/>
        <v>8057.89</v>
      </c>
      <c r="R842" s="25">
        <f t="shared" si="367"/>
        <v>6289.4</v>
      </c>
      <c r="S842" s="84">
        <f t="shared" si="368"/>
        <v>32942.11</v>
      </c>
      <c r="T842" s="18"/>
      <c r="U842" s="110"/>
    </row>
    <row r="843" spans="2:21" s="7" customFormat="1" ht="24.95" customHeight="1" x14ac:dyDescent="0.25">
      <c r="B843" s="98">
        <v>771</v>
      </c>
      <c r="C843" s="31" t="s">
        <v>634</v>
      </c>
      <c r="D843" s="24" t="s">
        <v>545</v>
      </c>
      <c r="E843" s="23" t="s">
        <v>18</v>
      </c>
      <c r="F843" s="23" t="s">
        <v>394</v>
      </c>
      <c r="G843" s="25">
        <v>41000</v>
      </c>
      <c r="H843" s="25">
        <v>583.79</v>
      </c>
      <c r="I843" s="25">
        <v>25</v>
      </c>
      <c r="J843" s="25">
        <v>1176.7</v>
      </c>
      <c r="K843" s="25">
        <f t="shared" si="361"/>
        <v>2911</v>
      </c>
      <c r="L843" s="25">
        <f t="shared" si="362"/>
        <v>471.5</v>
      </c>
      <c r="M843" s="25">
        <v>1246.4000000000001</v>
      </c>
      <c r="N843" s="25">
        <f t="shared" si="363"/>
        <v>2906.9</v>
      </c>
      <c r="O843" s="25">
        <f t="shared" si="364"/>
        <v>8712.5</v>
      </c>
      <c r="P843" s="25">
        <f>I843</f>
        <v>25</v>
      </c>
      <c r="Q843" s="25">
        <f t="shared" si="366"/>
        <v>3031.89</v>
      </c>
      <c r="R843" s="25">
        <f t="shared" si="367"/>
        <v>6289.4</v>
      </c>
      <c r="S843" s="84">
        <f t="shared" si="368"/>
        <v>37968.11</v>
      </c>
      <c r="T843" s="18"/>
      <c r="U843" s="110"/>
    </row>
    <row r="844" spans="2:21" s="7" customFormat="1" ht="24.95" customHeight="1" x14ac:dyDescent="0.25">
      <c r="B844" s="98">
        <v>772</v>
      </c>
      <c r="C844" s="12" t="s">
        <v>560</v>
      </c>
      <c r="D844" s="15" t="s">
        <v>28</v>
      </c>
      <c r="E844" s="16" t="s">
        <v>18</v>
      </c>
      <c r="F844" s="16" t="s">
        <v>394</v>
      </c>
      <c r="G844" s="19">
        <v>36000</v>
      </c>
      <c r="H844" s="19">
        <v>0</v>
      </c>
      <c r="I844" s="19">
        <v>25</v>
      </c>
      <c r="J844" s="19">
        <v>1033.2</v>
      </c>
      <c r="K844" s="19">
        <f t="shared" si="361"/>
        <v>2556</v>
      </c>
      <c r="L844" s="25">
        <f t="shared" si="362"/>
        <v>414</v>
      </c>
      <c r="M844" s="19">
        <v>1094.4000000000001</v>
      </c>
      <c r="N844" s="19">
        <f t="shared" si="363"/>
        <v>2552.4</v>
      </c>
      <c r="O844" s="19">
        <f t="shared" si="364"/>
        <v>7650</v>
      </c>
      <c r="P844" s="19">
        <f>I844</f>
        <v>25</v>
      </c>
      <c r="Q844" s="19">
        <f t="shared" si="366"/>
        <v>2152.6</v>
      </c>
      <c r="R844" s="19">
        <f t="shared" si="367"/>
        <v>5522.4</v>
      </c>
      <c r="S844" s="87">
        <f t="shared" si="368"/>
        <v>33847.4</v>
      </c>
      <c r="T844" s="18"/>
      <c r="U844" s="110"/>
    </row>
    <row r="845" spans="2:21" s="18" customFormat="1" ht="24.95" customHeight="1" x14ac:dyDescent="0.25">
      <c r="B845" s="98">
        <v>773</v>
      </c>
      <c r="C845" s="31" t="s">
        <v>967</v>
      </c>
      <c r="D845" s="24" t="s">
        <v>545</v>
      </c>
      <c r="E845" s="23" t="s">
        <v>18</v>
      </c>
      <c r="F845" s="23" t="s">
        <v>394</v>
      </c>
      <c r="G845" s="25">
        <v>41000</v>
      </c>
      <c r="H845" s="25">
        <v>583.79</v>
      </c>
      <c r="I845" s="25">
        <v>25</v>
      </c>
      <c r="J845" s="25">
        <v>1176.7</v>
      </c>
      <c r="K845" s="25">
        <f t="shared" si="361"/>
        <v>2911</v>
      </c>
      <c r="L845" s="25">
        <f t="shared" si="362"/>
        <v>471.5</v>
      </c>
      <c r="M845" s="25">
        <v>1246.4000000000001</v>
      </c>
      <c r="N845" s="25">
        <f t="shared" si="363"/>
        <v>2906.9</v>
      </c>
      <c r="O845" s="25">
        <f t="shared" ref="O845" si="369">J845+K845+L845+M845+N845</f>
        <v>8712.5</v>
      </c>
      <c r="P845" s="25">
        <f>I845</f>
        <v>25</v>
      </c>
      <c r="Q845" s="25">
        <f t="shared" si="366"/>
        <v>3031.89</v>
      </c>
      <c r="R845" s="25">
        <f t="shared" si="367"/>
        <v>6289.4</v>
      </c>
      <c r="S845" s="84">
        <f t="shared" si="368"/>
        <v>37968.11</v>
      </c>
      <c r="U845" s="110"/>
    </row>
    <row r="846" spans="2:21" s="7" customFormat="1" ht="24.95" customHeight="1" x14ac:dyDescent="0.3">
      <c r="B846" s="85" t="s">
        <v>551</v>
      </c>
      <c r="C846" s="21"/>
      <c r="D846" s="21"/>
      <c r="E846" s="21"/>
      <c r="F846" s="21"/>
      <c r="G846" s="22"/>
      <c r="H846" s="22"/>
      <c r="I846" s="22"/>
      <c r="J846" s="22"/>
      <c r="K846" s="22"/>
      <c r="L846" s="22"/>
      <c r="M846" s="22"/>
      <c r="N846" s="22"/>
      <c r="O846" s="30"/>
      <c r="P846" s="30"/>
      <c r="Q846" s="30"/>
      <c r="R846" s="30"/>
      <c r="S846" s="86"/>
      <c r="T846" s="18"/>
      <c r="U846" s="110"/>
    </row>
    <row r="847" spans="2:21" s="7" customFormat="1" ht="24.95" customHeight="1" x14ac:dyDescent="0.25">
      <c r="B847" s="98">
        <v>774</v>
      </c>
      <c r="C847" s="31" t="s">
        <v>666</v>
      </c>
      <c r="D847" s="24" t="s">
        <v>439</v>
      </c>
      <c r="E847" s="23" t="s">
        <v>18</v>
      </c>
      <c r="F847" s="23" t="s">
        <v>393</v>
      </c>
      <c r="G847" s="25">
        <v>36000</v>
      </c>
      <c r="H847" s="25">
        <v>0</v>
      </c>
      <c r="I847" s="25">
        <v>25</v>
      </c>
      <c r="J847" s="25">
        <v>1033.2</v>
      </c>
      <c r="K847" s="25">
        <f t="shared" ref="K847:K854" si="370">G847*7.1%</f>
        <v>2556</v>
      </c>
      <c r="L847" s="25">
        <f t="shared" ref="L847:L854" si="371">G847*1.15%</f>
        <v>414</v>
      </c>
      <c r="M847" s="25">
        <v>1094.4000000000001</v>
      </c>
      <c r="N847" s="25">
        <f t="shared" ref="N847:N854" si="372">G847*7.09%</f>
        <v>2552.4</v>
      </c>
      <c r="O847" s="25">
        <f t="shared" ref="O847:O851" si="373">J847+K847+L847+M847+N847</f>
        <v>7650</v>
      </c>
      <c r="P847" s="25">
        <v>1740.46</v>
      </c>
      <c r="Q847" s="25">
        <f t="shared" ref="Q847:Q854" si="374">H847+J847+M847+P847</f>
        <v>3868.06</v>
      </c>
      <c r="R847" s="25">
        <f t="shared" ref="R847:R853" si="375">K847+L847+N847</f>
        <v>5522.4</v>
      </c>
      <c r="S847" s="84">
        <f t="shared" ref="S847:S854" si="376">G847-Q847</f>
        <v>32131.94</v>
      </c>
      <c r="T847" s="18"/>
      <c r="U847" s="110"/>
    </row>
    <row r="848" spans="2:21" s="7" customFormat="1" ht="24.95" customHeight="1" x14ac:dyDescent="0.25">
      <c r="B848" s="98">
        <v>775</v>
      </c>
      <c r="C848" s="31" t="s">
        <v>667</v>
      </c>
      <c r="D848" s="24" t="s">
        <v>28</v>
      </c>
      <c r="E848" s="23" t="s">
        <v>18</v>
      </c>
      <c r="F848" s="23" t="s">
        <v>394</v>
      </c>
      <c r="G848" s="25">
        <v>36000</v>
      </c>
      <c r="H848" s="25">
        <v>0</v>
      </c>
      <c r="I848" s="25">
        <v>25</v>
      </c>
      <c r="J848" s="25">
        <v>1033.2</v>
      </c>
      <c r="K848" s="25">
        <f t="shared" si="370"/>
        <v>2556</v>
      </c>
      <c r="L848" s="25">
        <f t="shared" si="371"/>
        <v>414</v>
      </c>
      <c r="M848" s="25">
        <v>1094.4000000000001</v>
      </c>
      <c r="N848" s="25">
        <f t="shared" si="372"/>
        <v>2552.4</v>
      </c>
      <c r="O848" s="25">
        <f t="shared" si="373"/>
        <v>7650</v>
      </c>
      <c r="P848" s="25">
        <f t="shared" ref="P848:P850" si="377">I848</f>
        <v>25</v>
      </c>
      <c r="Q848" s="25">
        <f t="shared" si="374"/>
        <v>2152.6</v>
      </c>
      <c r="R848" s="25">
        <f t="shared" si="375"/>
        <v>5522.4</v>
      </c>
      <c r="S848" s="84">
        <f t="shared" si="376"/>
        <v>33847.4</v>
      </c>
      <c r="T848" s="18"/>
      <c r="U848" s="110"/>
    </row>
    <row r="849" spans="2:21" s="7" customFormat="1" ht="24.95" customHeight="1" x14ac:dyDescent="0.25">
      <c r="B849" s="98">
        <v>776</v>
      </c>
      <c r="C849" s="31" t="s">
        <v>668</v>
      </c>
      <c r="D849" s="24" t="s">
        <v>545</v>
      </c>
      <c r="E849" s="23" t="s">
        <v>18</v>
      </c>
      <c r="F849" s="23" t="s">
        <v>393</v>
      </c>
      <c r="G849" s="25">
        <v>41000</v>
      </c>
      <c r="H849" s="25">
        <v>583.79</v>
      </c>
      <c r="I849" s="25">
        <v>25</v>
      </c>
      <c r="J849" s="25">
        <v>1176.7</v>
      </c>
      <c r="K849" s="25">
        <f t="shared" si="370"/>
        <v>2911</v>
      </c>
      <c r="L849" s="25">
        <f t="shared" si="371"/>
        <v>471.5</v>
      </c>
      <c r="M849" s="25">
        <v>1246.4000000000001</v>
      </c>
      <c r="N849" s="25">
        <f t="shared" si="372"/>
        <v>2906.9</v>
      </c>
      <c r="O849" s="25">
        <f t="shared" si="373"/>
        <v>8712.5</v>
      </c>
      <c r="P849" s="25">
        <f t="shared" si="377"/>
        <v>25</v>
      </c>
      <c r="Q849" s="25">
        <f t="shared" si="374"/>
        <v>3031.89</v>
      </c>
      <c r="R849" s="25">
        <f t="shared" si="375"/>
        <v>6289.4</v>
      </c>
      <c r="S849" s="84">
        <f t="shared" si="376"/>
        <v>37968.11</v>
      </c>
      <c r="T849" s="18"/>
      <c r="U849" s="110"/>
    </row>
    <row r="850" spans="2:21" s="7" customFormat="1" ht="24.95" customHeight="1" x14ac:dyDescent="0.25">
      <c r="B850" s="98">
        <v>777</v>
      </c>
      <c r="C850" s="31" t="s">
        <v>669</v>
      </c>
      <c r="D850" s="24" t="s">
        <v>545</v>
      </c>
      <c r="E850" s="23" t="s">
        <v>18</v>
      </c>
      <c r="F850" s="23" t="s">
        <v>393</v>
      </c>
      <c r="G850" s="25">
        <v>41000</v>
      </c>
      <c r="H850" s="25">
        <v>583.79</v>
      </c>
      <c r="I850" s="25">
        <v>25</v>
      </c>
      <c r="J850" s="25">
        <v>1176.7</v>
      </c>
      <c r="K850" s="25">
        <f t="shared" si="370"/>
        <v>2911</v>
      </c>
      <c r="L850" s="25">
        <f t="shared" si="371"/>
        <v>471.5</v>
      </c>
      <c r="M850" s="25">
        <v>1246.4000000000001</v>
      </c>
      <c r="N850" s="25">
        <f t="shared" si="372"/>
        <v>2906.9</v>
      </c>
      <c r="O850" s="25">
        <f t="shared" si="373"/>
        <v>8712.5</v>
      </c>
      <c r="P850" s="25">
        <f t="shared" si="377"/>
        <v>25</v>
      </c>
      <c r="Q850" s="25">
        <f t="shared" si="374"/>
        <v>3031.89</v>
      </c>
      <c r="R850" s="25">
        <f t="shared" si="375"/>
        <v>6289.4</v>
      </c>
      <c r="S850" s="84">
        <f t="shared" si="376"/>
        <v>37968.11</v>
      </c>
      <c r="T850" s="18"/>
      <c r="U850" s="110"/>
    </row>
    <row r="851" spans="2:21" s="7" customFormat="1" ht="24.95" customHeight="1" x14ac:dyDescent="0.25">
      <c r="B851" s="98">
        <v>778</v>
      </c>
      <c r="C851" s="12" t="s">
        <v>554</v>
      </c>
      <c r="D851" s="15" t="s">
        <v>545</v>
      </c>
      <c r="E851" s="16" t="s">
        <v>18</v>
      </c>
      <c r="F851" s="16" t="s">
        <v>394</v>
      </c>
      <c r="G851" s="19">
        <v>41000</v>
      </c>
      <c r="H851" s="19">
        <v>583.79</v>
      </c>
      <c r="I851" s="19">
        <v>25</v>
      </c>
      <c r="J851" s="19">
        <v>1176.7</v>
      </c>
      <c r="K851" s="19">
        <f t="shared" si="370"/>
        <v>2911</v>
      </c>
      <c r="L851" s="25">
        <f t="shared" si="371"/>
        <v>471.5</v>
      </c>
      <c r="M851" s="19">
        <v>1246.4000000000001</v>
      </c>
      <c r="N851" s="19">
        <f t="shared" si="372"/>
        <v>2906.9</v>
      </c>
      <c r="O851" s="19">
        <f t="shared" si="373"/>
        <v>8712.5</v>
      </c>
      <c r="P851" s="19">
        <v>3321</v>
      </c>
      <c r="Q851" s="19">
        <f t="shared" si="374"/>
        <v>6327.89</v>
      </c>
      <c r="R851" s="19">
        <f t="shared" si="375"/>
        <v>6289.4</v>
      </c>
      <c r="S851" s="87">
        <f t="shared" si="376"/>
        <v>34672.11</v>
      </c>
      <c r="T851" s="18"/>
      <c r="U851" s="110"/>
    </row>
    <row r="852" spans="2:21" s="7" customFormat="1" ht="24.95" customHeight="1" x14ac:dyDescent="0.25">
      <c r="B852" s="98">
        <v>779</v>
      </c>
      <c r="C852" s="12" t="s">
        <v>825</v>
      </c>
      <c r="D852" s="15" t="s">
        <v>545</v>
      </c>
      <c r="E852" s="16" t="s">
        <v>18</v>
      </c>
      <c r="F852" s="23" t="s">
        <v>393</v>
      </c>
      <c r="G852" s="19">
        <v>41000</v>
      </c>
      <c r="H852" s="19">
        <v>583.79</v>
      </c>
      <c r="I852" s="19">
        <v>25</v>
      </c>
      <c r="J852" s="19">
        <v>1176.7</v>
      </c>
      <c r="K852" s="19">
        <f t="shared" si="370"/>
        <v>2911</v>
      </c>
      <c r="L852" s="25">
        <f t="shared" si="371"/>
        <v>471.5</v>
      </c>
      <c r="M852" s="19">
        <v>1246.4000000000001</v>
      </c>
      <c r="N852" s="19">
        <f t="shared" si="372"/>
        <v>2906.9</v>
      </c>
      <c r="O852" s="19">
        <f t="shared" ref="O852" si="378">J852+K852+L852+M852+N852</f>
        <v>8712.5</v>
      </c>
      <c r="P852" s="19">
        <f t="shared" ref="P852" si="379">I852</f>
        <v>25</v>
      </c>
      <c r="Q852" s="19">
        <f t="shared" si="374"/>
        <v>3031.89</v>
      </c>
      <c r="R852" s="19">
        <f t="shared" si="375"/>
        <v>6289.4</v>
      </c>
      <c r="S852" s="87">
        <f t="shared" si="376"/>
        <v>37968.11</v>
      </c>
      <c r="T852" s="18"/>
      <c r="U852" s="110"/>
    </row>
    <row r="853" spans="2:21" s="7" customFormat="1" ht="24.95" customHeight="1" x14ac:dyDescent="0.25">
      <c r="B853" s="98">
        <v>780</v>
      </c>
      <c r="C853" s="12" t="s">
        <v>982</v>
      </c>
      <c r="D853" s="15" t="s">
        <v>545</v>
      </c>
      <c r="E853" s="16" t="s">
        <v>18</v>
      </c>
      <c r="F853" s="23" t="s">
        <v>393</v>
      </c>
      <c r="G853" s="19">
        <v>41000</v>
      </c>
      <c r="H853" s="19">
        <v>583.79</v>
      </c>
      <c r="I853" s="19">
        <v>25</v>
      </c>
      <c r="J853" s="25">
        <f>G853*2.87%</f>
        <v>1176.7</v>
      </c>
      <c r="K853" s="19">
        <f t="shared" si="370"/>
        <v>2911</v>
      </c>
      <c r="L853" s="25">
        <f t="shared" si="371"/>
        <v>471.5</v>
      </c>
      <c r="M853" s="25">
        <f>G853*3.04%</f>
        <v>1246.4000000000001</v>
      </c>
      <c r="N853" s="19">
        <f t="shared" si="372"/>
        <v>2906.9</v>
      </c>
      <c r="O853" s="19">
        <f t="shared" ref="O853" si="380">J853+K853+L853+M853+N853</f>
        <v>8712.5</v>
      </c>
      <c r="P853" s="19">
        <f t="shared" ref="P853" si="381">I853</f>
        <v>25</v>
      </c>
      <c r="Q853" s="19">
        <f t="shared" si="374"/>
        <v>3031.89</v>
      </c>
      <c r="R853" s="19">
        <f t="shared" si="375"/>
        <v>6289.4</v>
      </c>
      <c r="S853" s="19">
        <f t="shared" si="376"/>
        <v>37968.11</v>
      </c>
      <c r="T853" s="18"/>
      <c r="U853" s="110"/>
    </row>
    <row r="854" spans="2:21" s="137" customFormat="1" ht="24.95" customHeight="1" x14ac:dyDescent="0.25">
      <c r="B854" s="147">
        <v>781</v>
      </c>
      <c r="C854" s="134" t="s">
        <v>1002</v>
      </c>
      <c r="D854" s="135" t="s">
        <v>545</v>
      </c>
      <c r="E854" s="133" t="s">
        <v>18</v>
      </c>
      <c r="F854" s="133" t="s">
        <v>394</v>
      </c>
      <c r="G854" s="136">
        <v>41000</v>
      </c>
      <c r="H854" s="136">
        <v>583.79</v>
      </c>
      <c r="I854" s="136">
        <v>25</v>
      </c>
      <c r="J854" s="136">
        <f>G854*2.87%</f>
        <v>1176.7</v>
      </c>
      <c r="K854" s="136">
        <f t="shared" si="370"/>
        <v>2911</v>
      </c>
      <c r="L854" s="136">
        <f t="shared" si="371"/>
        <v>471.5</v>
      </c>
      <c r="M854" s="136">
        <f>G854*3.04%</f>
        <v>1246.4000000000001</v>
      </c>
      <c r="N854" s="136">
        <f t="shared" si="372"/>
        <v>2906.9</v>
      </c>
      <c r="O854" s="136">
        <f t="shared" ref="O854" si="382">J854+K854+L854+M854+N854</f>
        <v>8712.5</v>
      </c>
      <c r="P854" s="136">
        <f t="shared" ref="P854" si="383">I854</f>
        <v>25</v>
      </c>
      <c r="Q854" s="136">
        <f t="shared" si="374"/>
        <v>3031.89</v>
      </c>
      <c r="R854" s="136">
        <f t="shared" ref="R854" si="384">K854+L854+N854</f>
        <v>6289.4</v>
      </c>
      <c r="S854" s="136">
        <f t="shared" si="376"/>
        <v>37968.11</v>
      </c>
      <c r="U854" s="138"/>
    </row>
    <row r="855" spans="2:21" s="7" customFormat="1" ht="24.95" customHeight="1" x14ac:dyDescent="0.3">
      <c r="B855" s="85" t="s">
        <v>556</v>
      </c>
      <c r="C855" s="21"/>
      <c r="D855" s="21"/>
      <c r="E855" s="21"/>
      <c r="F855" s="21"/>
      <c r="G855" s="22"/>
      <c r="H855" s="22"/>
      <c r="I855" s="22"/>
      <c r="J855" s="22"/>
      <c r="K855" s="22"/>
      <c r="L855" s="22"/>
      <c r="M855" s="22"/>
      <c r="N855" s="22"/>
      <c r="O855" s="30"/>
      <c r="P855" s="30"/>
      <c r="Q855" s="30"/>
      <c r="R855" s="30"/>
      <c r="S855" s="86"/>
      <c r="T855" s="18"/>
      <c r="U855" s="110"/>
    </row>
    <row r="856" spans="2:21" s="7" customFormat="1" ht="24.95" customHeight="1" x14ac:dyDescent="0.25">
      <c r="B856" s="98">
        <v>782</v>
      </c>
      <c r="C856" s="31" t="s">
        <v>670</v>
      </c>
      <c r="D856" s="24" t="s">
        <v>545</v>
      </c>
      <c r="E856" s="23" t="s">
        <v>18</v>
      </c>
      <c r="F856" s="23" t="s">
        <v>394</v>
      </c>
      <c r="G856" s="25">
        <v>41000</v>
      </c>
      <c r="H856" s="25">
        <v>583.79</v>
      </c>
      <c r="I856" s="25">
        <v>25</v>
      </c>
      <c r="J856" s="25">
        <v>1176.7</v>
      </c>
      <c r="K856" s="25">
        <f t="shared" ref="K856:K861" si="385">G856*7.1%</f>
        <v>2911</v>
      </c>
      <c r="L856" s="25">
        <f t="shared" ref="L856:L861" si="386">G856*1.15%</f>
        <v>471.5</v>
      </c>
      <c r="M856" s="25">
        <v>1246.4000000000001</v>
      </c>
      <c r="N856" s="25">
        <f t="shared" ref="N856:N861" si="387">G856*7.09%</f>
        <v>2906.9</v>
      </c>
      <c r="O856" s="25">
        <f t="shared" ref="O856:O861" si="388">J856+K856+L856+M856+N856</f>
        <v>8712.5</v>
      </c>
      <c r="P856" s="25">
        <f t="shared" ref="P856:P861" si="389">I856</f>
        <v>25</v>
      </c>
      <c r="Q856" s="25">
        <f t="shared" ref="Q856:Q861" si="390">H856+J856+M856+P856</f>
        <v>3031.89</v>
      </c>
      <c r="R856" s="25">
        <f t="shared" ref="R856:R861" si="391">K856+L856+N856</f>
        <v>6289.4</v>
      </c>
      <c r="S856" s="84">
        <f t="shared" ref="S856:S861" si="392">G856-Q856</f>
        <v>37968.11</v>
      </c>
      <c r="T856" s="18"/>
      <c r="U856" s="110"/>
    </row>
    <row r="857" spans="2:21" s="7" customFormat="1" ht="24.95" customHeight="1" x14ac:dyDescent="0.25">
      <c r="B857" s="98">
        <v>783</v>
      </c>
      <c r="C857" s="31" t="s">
        <v>671</v>
      </c>
      <c r="D857" s="24" t="s">
        <v>545</v>
      </c>
      <c r="E857" s="23" t="s">
        <v>18</v>
      </c>
      <c r="F857" s="23" t="s">
        <v>394</v>
      </c>
      <c r="G857" s="25">
        <v>41000</v>
      </c>
      <c r="H857" s="25">
        <v>583.79</v>
      </c>
      <c r="I857" s="25">
        <v>25</v>
      </c>
      <c r="J857" s="25">
        <v>1176.7</v>
      </c>
      <c r="K857" s="25">
        <f t="shared" si="385"/>
        <v>2911</v>
      </c>
      <c r="L857" s="25">
        <f t="shared" si="386"/>
        <v>471.5</v>
      </c>
      <c r="M857" s="25">
        <v>1246.4000000000001</v>
      </c>
      <c r="N857" s="25">
        <f t="shared" si="387"/>
        <v>2906.9</v>
      </c>
      <c r="O857" s="25">
        <f t="shared" si="388"/>
        <v>8712.5</v>
      </c>
      <c r="P857" s="25">
        <f t="shared" si="389"/>
        <v>25</v>
      </c>
      <c r="Q857" s="25">
        <f t="shared" si="390"/>
        <v>3031.89</v>
      </c>
      <c r="R857" s="25">
        <f t="shared" si="391"/>
        <v>6289.4</v>
      </c>
      <c r="S857" s="84">
        <f t="shared" si="392"/>
        <v>37968.11</v>
      </c>
      <c r="T857" s="18"/>
      <c r="U857" s="110"/>
    </row>
    <row r="858" spans="2:21" s="7" customFormat="1" ht="24.95" customHeight="1" x14ac:dyDescent="0.25">
      <c r="B858" s="98">
        <v>784</v>
      </c>
      <c r="C858" s="31" t="s">
        <v>672</v>
      </c>
      <c r="D858" s="24" t="s">
        <v>545</v>
      </c>
      <c r="E858" s="23" t="s">
        <v>18</v>
      </c>
      <c r="F858" s="23" t="s">
        <v>394</v>
      </c>
      <c r="G858" s="25">
        <v>41000</v>
      </c>
      <c r="H858" s="25">
        <v>583.79</v>
      </c>
      <c r="I858" s="25">
        <v>25</v>
      </c>
      <c r="J858" s="25">
        <v>1176.7</v>
      </c>
      <c r="K858" s="25">
        <f t="shared" si="385"/>
        <v>2911</v>
      </c>
      <c r="L858" s="25">
        <f t="shared" si="386"/>
        <v>471.5</v>
      </c>
      <c r="M858" s="25">
        <v>1246.4000000000001</v>
      </c>
      <c r="N858" s="25">
        <f t="shared" si="387"/>
        <v>2906.9</v>
      </c>
      <c r="O858" s="25">
        <f t="shared" si="388"/>
        <v>8712.5</v>
      </c>
      <c r="P858" s="25">
        <f t="shared" si="389"/>
        <v>25</v>
      </c>
      <c r="Q858" s="25">
        <f t="shared" si="390"/>
        <v>3031.89</v>
      </c>
      <c r="R858" s="25">
        <f t="shared" si="391"/>
        <v>6289.4</v>
      </c>
      <c r="S858" s="84">
        <f t="shared" si="392"/>
        <v>37968.11</v>
      </c>
      <c r="T858" s="18"/>
      <c r="U858" s="110"/>
    </row>
    <row r="859" spans="2:21" s="7" customFormat="1" ht="24.95" customHeight="1" x14ac:dyDescent="0.25">
      <c r="B859" s="98">
        <v>785</v>
      </c>
      <c r="C859" s="31" t="s">
        <v>673</v>
      </c>
      <c r="D859" s="24" t="s">
        <v>545</v>
      </c>
      <c r="E859" s="23" t="s">
        <v>18</v>
      </c>
      <c r="F859" s="23" t="s">
        <v>393</v>
      </c>
      <c r="G859" s="25">
        <v>41000</v>
      </c>
      <c r="H859" s="25">
        <v>583.79</v>
      </c>
      <c r="I859" s="25">
        <v>25</v>
      </c>
      <c r="J859" s="25">
        <v>1176.7</v>
      </c>
      <c r="K859" s="25">
        <f t="shared" si="385"/>
        <v>2911</v>
      </c>
      <c r="L859" s="25">
        <f t="shared" si="386"/>
        <v>471.5</v>
      </c>
      <c r="M859" s="25">
        <v>1246.4000000000001</v>
      </c>
      <c r="N859" s="25">
        <f t="shared" si="387"/>
        <v>2906.9</v>
      </c>
      <c r="O859" s="25">
        <f t="shared" si="388"/>
        <v>8712.5</v>
      </c>
      <c r="P859" s="25">
        <f t="shared" si="389"/>
        <v>25</v>
      </c>
      <c r="Q859" s="25">
        <f t="shared" si="390"/>
        <v>3031.89</v>
      </c>
      <c r="R859" s="25">
        <f t="shared" si="391"/>
        <v>6289.4</v>
      </c>
      <c r="S859" s="84">
        <f t="shared" si="392"/>
        <v>37968.11</v>
      </c>
      <c r="T859" s="18"/>
      <c r="U859" s="110"/>
    </row>
    <row r="860" spans="2:21" s="7" customFormat="1" ht="24.95" customHeight="1" x14ac:dyDescent="0.25">
      <c r="B860" s="98">
        <v>786</v>
      </c>
      <c r="C860" s="31" t="s">
        <v>674</v>
      </c>
      <c r="D860" s="24" t="s">
        <v>545</v>
      </c>
      <c r="E860" s="23" t="s">
        <v>18</v>
      </c>
      <c r="F860" s="23" t="s">
        <v>393</v>
      </c>
      <c r="G860" s="25">
        <v>41000</v>
      </c>
      <c r="H860" s="25">
        <v>583.79</v>
      </c>
      <c r="I860" s="25">
        <v>25</v>
      </c>
      <c r="J860" s="25">
        <v>1176.7</v>
      </c>
      <c r="K860" s="25">
        <f t="shared" si="385"/>
        <v>2911</v>
      </c>
      <c r="L860" s="25">
        <f t="shared" si="386"/>
        <v>471.5</v>
      </c>
      <c r="M860" s="25">
        <v>1246.4000000000001</v>
      </c>
      <c r="N860" s="25">
        <f t="shared" si="387"/>
        <v>2906.9</v>
      </c>
      <c r="O860" s="25">
        <f t="shared" si="388"/>
        <v>8712.5</v>
      </c>
      <c r="P860" s="25">
        <f t="shared" si="389"/>
        <v>25</v>
      </c>
      <c r="Q860" s="25">
        <f t="shared" si="390"/>
        <v>3031.89</v>
      </c>
      <c r="R860" s="25">
        <f t="shared" si="391"/>
        <v>6289.4</v>
      </c>
      <c r="S860" s="84">
        <f t="shared" si="392"/>
        <v>37968.11</v>
      </c>
      <c r="T860" s="18"/>
      <c r="U860" s="110"/>
    </row>
    <row r="861" spans="2:21" s="7" customFormat="1" ht="24.95" customHeight="1" x14ac:dyDescent="0.25">
      <c r="B861" s="98">
        <v>787</v>
      </c>
      <c r="C861" s="12" t="s">
        <v>557</v>
      </c>
      <c r="D861" s="15" t="s">
        <v>28</v>
      </c>
      <c r="E861" s="16" t="s">
        <v>18</v>
      </c>
      <c r="F861" s="16" t="s">
        <v>394</v>
      </c>
      <c r="G861" s="19">
        <v>36000</v>
      </c>
      <c r="H861" s="19">
        <v>0</v>
      </c>
      <c r="I861" s="19">
        <v>25</v>
      </c>
      <c r="J861" s="19">
        <v>1033.2</v>
      </c>
      <c r="K861" s="19">
        <f t="shared" si="385"/>
        <v>2556</v>
      </c>
      <c r="L861" s="25">
        <f t="shared" si="386"/>
        <v>414</v>
      </c>
      <c r="M861" s="19">
        <v>1094.4000000000001</v>
      </c>
      <c r="N861" s="19">
        <f t="shared" si="387"/>
        <v>2552.4</v>
      </c>
      <c r="O861" s="19">
        <f t="shared" si="388"/>
        <v>7650</v>
      </c>
      <c r="P861" s="19">
        <f t="shared" si="389"/>
        <v>25</v>
      </c>
      <c r="Q861" s="19">
        <f t="shared" si="390"/>
        <v>2152.6</v>
      </c>
      <c r="R861" s="19">
        <f t="shared" si="391"/>
        <v>5522.4</v>
      </c>
      <c r="S861" s="87">
        <f t="shared" si="392"/>
        <v>33847.4</v>
      </c>
      <c r="T861" s="18"/>
      <c r="U861" s="110"/>
    </row>
    <row r="862" spans="2:21" s="7" customFormat="1" ht="24.95" customHeight="1" x14ac:dyDescent="0.3">
      <c r="B862" s="85" t="s">
        <v>567</v>
      </c>
      <c r="C862" s="21"/>
      <c r="D862" s="21"/>
      <c r="E862" s="21"/>
      <c r="F862" s="21"/>
      <c r="G862" s="22"/>
      <c r="H862" s="22"/>
      <c r="I862" s="22"/>
      <c r="J862" s="22"/>
      <c r="K862" s="22"/>
      <c r="L862" s="22"/>
      <c r="M862" s="22"/>
      <c r="N862" s="22"/>
      <c r="O862" s="30"/>
      <c r="P862" s="30"/>
      <c r="Q862" s="30"/>
      <c r="R862" s="30"/>
      <c r="S862" s="86"/>
      <c r="T862" s="18"/>
      <c r="U862" s="110"/>
    </row>
    <row r="863" spans="2:21" s="7" customFormat="1" ht="24.95" customHeight="1" x14ac:dyDescent="0.25">
      <c r="B863" s="98">
        <v>788</v>
      </c>
      <c r="C863" s="12" t="s">
        <v>553</v>
      </c>
      <c r="D863" s="15" t="s">
        <v>545</v>
      </c>
      <c r="E863" s="16" t="s">
        <v>18</v>
      </c>
      <c r="F863" s="16" t="s">
        <v>393</v>
      </c>
      <c r="G863" s="19">
        <v>41000</v>
      </c>
      <c r="H863" s="19">
        <v>583.79</v>
      </c>
      <c r="I863" s="19">
        <v>25</v>
      </c>
      <c r="J863" s="19">
        <v>1176.7</v>
      </c>
      <c r="K863" s="19">
        <f t="shared" ref="K863:K871" si="393">G863*7.1%</f>
        <v>2911</v>
      </c>
      <c r="L863" s="25">
        <f t="shared" ref="L863:L871" si="394">G863*1.15%</f>
        <v>471.5</v>
      </c>
      <c r="M863" s="19">
        <v>1246.4000000000001</v>
      </c>
      <c r="N863" s="19">
        <f t="shared" ref="N863:N871" si="395">G863*7.09%</f>
        <v>2906.9</v>
      </c>
      <c r="O863" s="19">
        <f>J863+K863+L863+M863+N863</f>
        <v>8712.5</v>
      </c>
      <c r="P863" s="19">
        <f>I863</f>
        <v>25</v>
      </c>
      <c r="Q863" s="19">
        <f t="shared" ref="Q863:Q871" si="396">H863+J863+M863+P863</f>
        <v>3031.89</v>
      </c>
      <c r="R863" s="19">
        <f>K863+L863+N863</f>
        <v>6289.4</v>
      </c>
      <c r="S863" s="87">
        <f t="shared" ref="S863:S871" si="397">G863-Q863</f>
        <v>37968.11</v>
      </c>
      <c r="T863" s="18"/>
      <c r="U863" s="110"/>
    </row>
    <row r="864" spans="2:21" s="7" customFormat="1" ht="24.95" customHeight="1" x14ac:dyDescent="0.25">
      <c r="B864" s="98">
        <v>789</v>
      </c>
      <c r="C864" s="31" t="s">
        <v>649</v>
      </c>
      <c r="D864" s="24" t="s">
        <v>545</v>
      </c>
      <c r="E864" s="23" t="s">
        <v>18</v>
      </c>
      <c r="F864" s="23" t="s">
        <v>394</v>
      </c>
      <c r="G864" s="25">
        <v>41000</v>
      </c>
      <c r="H864" s="25">
        <v>326.47000000000003</v>
      </c>
      <c r="I864" s="25">
        <v>25</v>
      </c>
      <c r="J864" s="25">
        <v>1176.7</v>
      </c>
      <c r="K864" s="25">
        <f t="shared" si="393"/>
        <v>2911</v>
      </c>
      <c r="L864" s="25">
        <f t="shared" si="394"/>
        <v>471.5</v>
      </c>
      <c r="M864" s="25">
        <v>1246.4000000000001</v>
      </c>
      <c r="N864" s="25">
        <f t="shared" si="395"/>
        <v>2906.9</v>
      </c>
      <c r="O864" s="25">
        <f t="shared" ref="O864:O871" si="398">J864+K864+L864+M864+N864</f>
        <v>8712.5</v>
      </c>
      <c r="P864" s="25">
        <v>1740.46</v>
      </c>
      <c r="Q864" s="25">
        <f t="shared" si="396"/>
        <v>4490.03</v>
      </c>
      <c r="R864" s="25">
        <f t="shared" ref="R864:R871" si="399">K864+L864+N864</f>
        <v>6289.4</v>
      </c>
      <c r="S864" s="84">
        <f t="shared" si="397"/>
        <v>36509.97</v>
      </c>
      <c r="T864" s="18"/>
      <c r="U864" s="110"/>
    </row>
    <row r="865" spans="2:21" s="7" customFormat="1" ht="24.95" customHeight="1" x14ac:dyDescent="0.25">
      <c r="B865" s="98">
        <v>790</v>
      </c>
      <c r="C865" s="31" t="s">
        <v>650</v>
      </c>
      <c r="D865" s="24" t="s">
        <v>545</v>
      </c>
      <c r="E865" s="23" t="s">
        <v>18</v>
      </c>
      <c r="F865" s="23" t="s">
        <v>394</v>
      </c>
      <c r="G865" s="25">
        <v>41000</v>
      </c>
      <c r="H865" s="25">
        <v>583.79</v>
      </c>
      <c r="I865" s="25">
        <v>25</v>
      </c>
      <c r="J865" s="25">
        <v>1176.7</v>
      </c>
      <c r="K865" s="25">
        <f t="shared" si="393"/>
        <v>2911</v>
      </c>
      <c r="L865" s="25">
        <f t="shared" si="394"/>
        <v>471.5</v>
      </c>
      <c r="M865" s="25">
        <v>1246.4000000000001</v>
      </c>
      <c r="N865" s="25">
        <f t="shared" si="395"/>
        <v>2906.9</v>
      </c>
      <c r="O865" s="25">
        <f t="shared" si="398"/>
        <v>8712.5</v>
      </c>
      <c r="P865" s="25">
        <f>I865</f>
        <v>25</v>
      </c>
      <c r="Q865" s="25">
        <f t="shared" si="396"/>
        <v>3031.89</v>
      </c>
      <c r="R865" s="25">
        <f t="shared" si="399"/>
        <v>6289.4</v>
      </c>
      <c r="S865" s="84">
        <f t="shared" si="397"/>
        <v>37968.11</v>
      </c>
      <c r="T865" s="18"/>
      <c r="U865" s="110"/>
    </row>
    <row r="866" spans="2:21" s="7" customFormat="1" ht="24.95" customHeight="1" x14ac:dyDescent="0.25">
      <c r="B866" s="98">
        <v>791</v>
      </c>
      <c r="C866" s="31" t="s">
        <v>651</v>
      </c>
      <c r="D866" s="24" t="s">
        <v>545</v>
      </c>
      <c r="E866" s="23" t="s">
        <v>18</v>
      </c>
      <c r="F866" s="23" t="s">
        <v>394</v>
      </c>
      <c r="G866" s="25">
        <v>41000</v>
      </c>
      <c r="H866" s="25">
        <v>583.79</v>
      </c>
      <c r="I866" s="25">
        <v>25</v>
      </c>
      <c r="J866" s="25">
        <v>1176.7</v>
      </c>
      <c r="K866" s="25">
        <f t="shared" si="393"/>
        <v>2911</v>
      </c>
      <c r="L866" s="25">
        <f t="shared" si="394"/>
        <v>471.5</v>
      </c>
      <c r="M866" s="25">
        <v>1246.4000000000001</v>
      </c>
      <c r="N866" s="25">
        <f t="shared" si="395"/>
        <v>2906.9</v>
      </c>
      <c r="O866" s="25">
        <f t="shared" si="398"/>
        <v>8712.5</v>
      </c>
      <c r="P866" s="25">
        <f>I866</f>
        <v>25</v>
      </c>
      <c r="Q866" s="25">
        <f t="shared" si="396"/>
        <v>3031.89</v>
      </c>
      <c r="R866" s="25">
        <f t="shared" si="399"/>
        <v>6289.4</v>
      </c>
      <c r="S866" s="84">
        <f t="shared" si="397"/>
        <v>37968.11</v>
      </c>
      <c r="T866" s="18"/>
      <c r="U866" s="110"/>
    </row>
    <row r="867" spans="2:21" s="7" customFormat="1" ht="24.95" customHeight="1" x14ac:dyDescent="0.25">
      <c r="B867" s="98">
        <v>792</v>
      </c>
      <c r="C867" s="31" t="s">
        <v>652</v>
      </c>
      <c r="D867" s="24" t="s">
        <v>28</v>
      </c>
      <c r="E867" s="23" t="s">
        <v>18</v>
      </c>
      <c r="F867" s="23" t="s">
        <v>394</v>
      </c>
      <c r="G867" s="25">
        <v>36000</v>
      </c>
      <c r="H867" s="25">
        <v>0</v>
      </c>
      <c r="I867" s="25">
        <v>25</v>
      </c>
      <c r="J867" s="25">
        <v>1033.2</v>
      </c>
      <c r="K867" s="25">
        <f t="shared" si="393"/>
        <v>2556</v>
      </c>
      <c r="L867" s="25">
        <f t="shared" si="394"/>
        <v>414</v>
      </c>
      <c r="M867" s="25">
        <v>1094.4000000000001</v>
      </c>
      <c r="N867" s="25">
        <f t="shared" si="395"/>
        <v>2552.4</v>
      </c>
      <c r="O867" s="25">
        <f t="shared" si="398"/>
        <v>7650</v>
      </c>
      <c r="P867" s="25">
        <v>3455.92</v>
      </c>
      <c r="Q867" s="25">
        <f t="shared" si="396"/>
        <v>5583.52</v>
      </c>
      <c r="R867" s="25">
        <f t="shared" si="399"/>
        <v>5522.4</v>
      </c>
      <c r="S867" s="84">
        <f t="shared" si="397"/>
        <v>30416.48</v>
      </c>
      <c r="T867" s="18"/>
      <c r="U867" s="110"/>
    </row>
    <row r="868" spans="2:21" s="7" customFormat="1" ht="24.95" customHeight="1" x14ac:dyDescent="0.25">
      <c r="B868" s="98">
        <v>793</v>
      </c>
      <c r="C868" s="31" t="s">
        <v>653</v>
      </c>
      <c r="D868" s="24" t="s">
        <v>545</v>
      </c>
      <c r="E868" s="23" t="s">
        <v>18</v>
      </c>
      <c r="F868" s="23" t="s">
        <v>394</v>
      </c>
      <c r="G868" s="25">
        <v>41000</v>
      </c>
      <c r="H868" s="25">
        <v>583.79</v>
      </c>
      <c r="I868" s="25">
        <v>25</v>
      </c>
      <c r="J868" s="25">
        <v>1176.7</v>
      </c>
      <c r="K868" s="25">
        <f t="shared" si="393"/>
        <v>2911</v>
      </c>
      <c r="L868" s="25">
        <f t="shared" si="394"/>
        <v>471.5</v>
      </c>
      <c r="M868" s="25">
        <v>1246.4000000000001</v>
      </c>
      <c r="N868" s="25">
        <f t="shared" si="395"/>
        <v>2906.9</v>
      </c>
      <c r="O868" s="25">
        <f t="shared" si="398"/>
        <v>8712.5</v>
      </c>
      <c r="P868" s="25">
        <f>I868</f>
        <v>25</v>
      </c>
      <c r="Q868" s="25">
        <f t="shared" si="396"/>
        <v>3031.89</v>
      </c>
      <c r="R868" s="25">
        <f t="shared" si="399"/>
        <v>6289.4</v>
      </c>
      <c r="S868" s="84">
        <f t="shared" si="397"/>
        <v>37968.11</v>
      </c>
      <c r="T868" s="18"/>
      <c r="U868" s="110"/>
    </row>
    <row r="869" spans="2:21" s="7" customFormat="1" ht="24.95" customHeight="1" x14ac:dyDescent="0.25">
      <c r="B869" s="98">
        <v>794</v>
      </c>
      <c r="C869" s="31" t="s">
        <v>727</v>
      </c>
      <c r="D869" s="24" t="s">
        <v>545</v>
      </c>
      <c r="E869" s="23" t="s">
        <v>18</v>
      </c>
      <c r="F869" s="23" t="s">
        <v>394</v>
      </c>
      <c r="G869" s="25">
        <v>41000</v>
      </c>
      <c r="H869" s="25">
        <v>583.79</v>
      </c>
      <c r="I869" s="25">
        <v>25</v>
      </c>
      <c r="J869" s="25">
        <v>1176.7</v>
      </c>
      <c r="K869" s="25">
        <f t="shared" si="393"/>
        <v>2911</v>
      </c>
      <c r="L869" s="25">
        <f t="shared" si="394"/>
        <v>471.5</v>
      </c>
      <c r="M869" s="25">
        <v>1246.4000000000001</v>
      </c>
      <c r="N869" s="25">
        <f t="shared" si="395"/>
        <v>2906.9</v>
      </c>
      <c r="O869" s="25">
        <f t="shared" si="398"/>
        <v>8712.5</v>
      </c>
      <c r="P869" s="25">
        <f>I869</f>
        <v>25</v>
      </c>
      <c r="Q869" s="25">
        <f t="shared" si="396"/>
        <v>3031.89</v>
      </c>
      <c r="R869" s="25">
        <f t="shared" si="399"/>
        <v>6289.4</v>
      </c>
      <c r="S869" s="84">
        <f t="shared" si="397"/>
        <v>37968.11</v>
      </c>
      <c r="T869" s="18"/>
      <c r="U869" s="110"/>
    </row>
    <row r="870" spans="2:21" s="7" customFormat="1" ht="24.95" customHeight="1" x14ac:dyDescent="0.25">
      <c r="B870" s="98">
        <v>795</v>
      </c>
      <c r="C870" s="31" t="s">
        <v>654</v>
      </c>
      <c r="D870" s="24" t="s">
        <v>545</v>
      </c>
      <c r="E870" s="23" t="s">
        <v>18</v>
      </c>
      <c r="F870" s="23" t="s">
        <v>393</v>
      </c>
      <c r="G870" s="25">
        <v>41000</v>
      </c>
      <c r="H870" s="25">
        <v>583.79</v>
      </c>
      <c r="I870" s="25">
        <v>25</v>
      </c>
      <c r="J870" s="25">
        <v>1176.7</v>
      </c>
      <c r="K870" s="25">
        <f t="shared" si="393"/>
        <v>2911</v>
      </c>
      <c r="L870" s="25">
        <f t="shared" si="394"/>
        <v>471.5</v>
      </c>
      <c r="M870" s="25">
        <v>1246.4000000000001</v>
      </c>
      <c r="N870" s="25">
        <f t="shared" si="395"/>
        <v>2906.9</v>
      </c>
      <c r="O870" s="25">
        <f t="shared" si="398"/>
        <v>8712.5</v>
      </c>
      <c r="P870" s="25">
        <f>I870</f>
        <v>25</v>
      </c>
      <c r="Q870" s="25">
        <f t="shared" si="396"/>
        <v>3031.89</v>
      </c>
      <c r="R870" s="25">
        <f t="shared" si="399"/>
        <v>6289.4</v>
      </c>
      <c r="S870" s="84">
        <f t="shared" si="397"/>
        <v>37968.11</v>
      </c>
      <c r="T870" s="18"/>
      <c r="U870" s="110"/>
    </row>
    <row r="871" spans="2:21" s="7" customFormat="1" ht="24.95" customHeight="1" x14ac:dyDescent="0.25">
      <c r="B871" s="98">
        <v>796</v>
      </c>
      <c r="C871" s="12" t="s">
        <v>578</v>
      </c>
      <c r="D871" s="15" t="s">
        <v>545</v>
      </c>
      <c r="E871" s="16" t="s">
        <v>18</v>
      </c>
      <c r="F871" s="16" t="s">
        <v>394</v>
      </c>
      <c r="G871" s="19">
        <v>41000</v>
      </c>
      <c r="H871" s="19">
        <v>583.79</v>
      </c>
      <c r="I871" s="19">
        <v>25</v>
      </c>
      <c r="J871" s="19">
        <v>1176.7</v>
      </c>
      <c r="K871" s="19">
        <f t="shared" si="393"/>
        <v>2911</v>
      </c>
      <c r="L871" s="25">
        <f t="shared" si="394"/>
        <v>471.5</v>
      </c>
      <c r="M871" s="19">
        <v>1246.4000000000001</v>
      </c>
      <c r="N871" s="19">
        <f t="shared" si="395"/>
        <v>2906.9</v>
      </c>
      <c r="O871" s="19">
        <f t="shared" si="398"/>
        <v>8712.5</v>
      </c>
      <c r="P871" s="19">
        <f>I871</f>
        <v>25</v>
      </c>
      <c r="Q871" s="19">
        <f t="shared" si="396"/>
        <v>3031.89</v>
      </c>
      <c r="R871" s="19">
        <f t="shared" si="399"/>
        <v>6289.4</v>
      </c>
      <c r="S871" s="87">
        <f t="shared" si="397"/>
        <v>37968.11</v>
      </c>
      <c r="T871" s="18"/>
      <c r="U871" s="110"/>
    </row>
    <row r="872" spans="2:21" s="7" customFormat="1" ht="24.95" customHeight="1" x14ac:dyDescent="0.3">
      <c r="B872" s="85" t="s">
        <v>574</v>
      </c>
      <c r="C872" s="21"/>
      <c r="D872" s="21"/>
      <c r="E872" s="21"/>
      <c r="F872" s="21"/>
      <c r="G872" s="22"/>
      <c r="H872" s="22"/>
      <c r="I872" s="22"/>
      <c r="J872" s="22"/>
      <c r="K872" s="22"/>
      <c r="L872" s="22"/>
      <c r="M872" s="22"/>
      <c r="N872" s="22"/>
      <c r="O872" s="30"/>
      <c r="P872" s="30"/>
      <c r="Q872" s="30"/>
      <c r="R872" s="30"/>
      <c r="S872" s="86"/>
      <c r="T872" s="18"/>
      <c r="U872" s="110"/>
    </row>
    <row r="873" spans="2:21" s="7" customFormat="1" ht="24.95" customHeight="1" x14ac:dyDescent="0.25">
      <c r="B873" s="83">
        <v>797</v>
      </c>
      <c r="C873" s="12" t="s">
        <v>575</v>
      </c>
      <c r="D873" s="15" t="s">
        <v>545</v>
      </c>
      <c r="E873" s="16" t="s">
        <v>18</v>
      </c>
      <c r="F873" s="16" t="s">
        <v>394</v>
      </c>
      <c r="G873" s="19">
        <v>41000</v>
      </c>
      <c r="H873" s="19">
        <v>583.79</v>
      </c>
      <c r="I873" s="19">
        <v>25</v>
      </c>
      <c r="J873" s="19">
        <v>1176.7</v>
      </c>
      <c r="K873" s="19">
        <f t="shared" ref="K873:K881" si="400">G873*7.1%</f>
        <v>2911</v>
      </c>
      <c r="L873" s="25">
        <f t="shared" ref="L873:L881" si="401">G873*1.15%</f>
        <v>471.5</v>
      </c>
      <c r="M873" s="19">
        <v>1246.4000000000001</v>
      </c>
      <c r="N873" s="19">
        <f t="shared" ref="N873:N881" si="402">G873*7.09%</f>
        <v>2906.9</v>
      </c>
      <c r="O873" s="19">
        <f t="shared" ref="O873:O881" si="403">J873+K873+L873+M873+N873</f>
        <v>8712.5</v>
      </c>
      <c r="P873" s="19">
        <f>I873</f>
        <v>25</v>
      </c>
      <c r="Q873" s="19">
        <f t="shared" ref="Q873:Q881" si="404">H873+J873+M873+P873</f>
        <v>3031.89</v>
      </c>
      <c r="R873" s="19">
        <f t="shared" ref="R873:R881" si="405">K873+L873+N873</f>
        <v>6289.4</v>
      </c>
      <c r="S873" s="87">
        <f t="shared" ref="S873:S881" si="406">G873-Q873</f>
        <v>37968.11</v>
      </c>
      <c r="T873" s="18"/>
      <c r="U873" s="110"/>
    </row>
    <row r="874" spans="2:21" s="7" customFormat="1" ht="24.95" customHeight="1" x14ac:dyDescent="0.25">
      <c r="B874" s="83">
        <v>798</v>
      </c>
      <c r="C874" s="31" t="s">
        <v>640</v>
      </c>
      <c r="D874" s="24" t="s">
        <v>28</v>
      </c>
      <c r="E874" s="23" t="s">
        <v>18</v>
      </c>
      <c r="F874" s="23" t="s">
        <v>394</v>
      </c>
      <c r="G874" s="25">
        <v>36000</v>
      </c>
      <c r="H874" s="25">
        <v>0</v>
      </c>
      <c r="I874" s="25">
        <v>25</v>
      </c>
      <c r="J874" s="25">
        <v>1033.2</v>
      </c>
      <c r="K874" s="25">
        <f t="shared" si="400"/>
        <v>2556</v>
      </c>
      <c r="L874" s="25">
        <f t="shared" si="401"/>
        <v>414</v>
      </c>
      <c r="M874" s="25">
        <v>1094.4000000000001</v>
      </c>
      <c r="N874" s="25">
        <f t="shared" si="402"/>
        <v>2552.4</v>
      </c>
      <c r="O874" s="25">
        <f t="shared" si="403"/>
        <v>7650</v>
      </c>
      <c r="P874" s="25">
        <f>I874</f>
        <v>25</v>
      </c>
      <c r="Q874" s="25">
        <f t="shared" si="404"/>
        <v>2152.6</v>
      </c>
      <c r="R874" s="25">
        <f t="shared" si="405"/>
        <v>5522.4</v>
      </c>
      <c r="S874" s="84">
        <f t="shared" si="406"/>
        <v>33847.4</v>
      </c>
      <c r="T874" s="18"/>
      <c r="U874" s="110"/>
    </row>
    <row r="875" spans="2:21" s="7" customFormat="1" ht="24.95" customHeight="1" x14ac:dyDescent="0.25">
      <c r="B875" s="83">
        <v>799</v>
      </c>
      <c r="C875" s="31" t="s">
        <v>641</v>
      </c>
      <c r="D875" s="24" t="s">
        <v>545</v>
      </c>
      <c r="E875" s="23" t="s">
        <v>18</v>
      </c>
      <c r="F875" s="23" t="s">
        <v>393</v>
      </c>
      <c r="G875" s="25">
        <v>41000</v>
      </c>
      <c r="H875" s="25">
        <v>583.79</v>
      </c>
      <c r="I875" s="25">
        <v>25</v>
      </c>
      <c r="J875" s="25">
        <v>1176.7</v>
      </c>
      <c r="K875" s="25">
        <f t="shared" si="400"/>
        <v>2911</v>
      </c>
      <c r="L875" s="25">
        <f t="shared" si="401"/>
        <v>471.5</v>
      </c>
      <c r="M875" s="25">
        <v>1246.4000000000001</v>
      </c>
      <c r="N875" s="25">
        <f t="shared" si="402"/>
        <v>2906.9</v>
      </c>
      <c r="O875" s="25">
        <f t="shared" si="403"/>
        <v>8712.5</v>
      </c>
      <c r="P875" s="25">
        <f>I875</f>
        <v>25</v>
      </c>
      <c r="Q875" s="25">
        <f t="shared" si="404"/>
        <v>3031.89</v>
      </c>
      <c r="R875" s="25">
        <f t="shared" si="405"/>
        <v>6289.4</v>
      </c>
      <c r="S875" s="84">
        <f t="shared" si="406"/>
        <v>37968.11</v>
      </c>
      <c r="T875" s="18"/>
      <c r="U875" s="110"/>
    </row>
    <row r="876" spans="2:21" s="7" customFormat="1" ht="24.95" customHeight="1" x14ac:dyDescent="0.25">
      <c r="B876" s="83">
        <v>800</v>
      </c>
      <c r="C876" s="31" t="s">
        <v>679</v>
      </c>
      <c r="D876" s="24" t="s">
        <v>545</v>
      </c>
      <c r="E876" s="23" t="s">
        <v>18</v>
      </c>
      <c r="F876" s="23" t="s">
        <v>394</v>
      </c>
      <c r="G876" s="25">
        <v>41000</v>
      </c>
      <c r="H876" s="25">
        <v>583.79</v>
      </c>
      <c r="I876" s="25">
        <v>25</v>
      </c>
      <c r="J876" s="25">
        <v>1176.7</v>
      </c>
      <c r="K876" s="25">
        <f t="shared" si="400"/>
        <v>2911</v>
      </c>
      <c r="L876" s="25">
        <f t="shared" si="401"/>
        <v>471.5</v>
      </c>
      <c r="M876" s="25">
        <v>1246.4000000000001</v>
      </c>
      <c r="N876" s="25">
        <f t="shared" si="402"/>
        <v>2906.9</v>
      </c>
      <c r="O876" s="25">
        <f t="shared" si="403"/>
        <v>8712.5</v>
      </c>
      <c r="P876" s="25">
        <f>I876</f>
        <v>25</v>
      </c>
      <c r="Q876" s="25">
        <f t="shared" si="404"/>
        <v>3031.89</v>
      </c>
      <c r="R876" s="25">
        <f t="shared" si="405"/>
        <v>6289.4</v>
      </c>
      <c r="S876" s="84">
        <f t="shared" si="406"/>
        <v>37968.11</v>
      </c>
      <c r="T876" s="18"/>
      <c r="U876" s="110"/>
    </row>
    <row r="877" spans="2:21" s="7" customFormat="1" ht="24.95" customHeight="1" x14ac:dyDescent="0.25">
      <c r="B877" s="83">
        <v>801</v>
      </c>
      <c r="C877" s="31" t="s">
        <v>619</v>
      </c>
      <c r="D877" s="24" t="s">
        <v>545</v>
      </c>
      <c r="E877" s="23" t="s">
        <v>18</v>
      </c>
      <c r="F877" s="23" t="s">
        <v>393</v>
      </c>
      <c r="G877" s="25">
        <v>41000</v>
      </c>
      <c r="H877" s="25">
        <v>583.79</v>
      </c>
      <c r="I877" s="25">
        <v>25</v>
      </c>
      <c r="J877" s="25">
        <v>1176.7</v>
      </c>
      <c r="K877" s="25">
        <f t="shared" si="400"/>
        <v>2911</v>
      </c>
      <c r="L877" s="25">
        <f t="shared" si="401"/>
        <v>471.5</v>
      </c>
      <c r="M877" s="25">
        <v>1246.4000000000001</v>
      </c>
      <c r="N877" s="25">
        <f t="shared" si="402"/>
        <v>2906.9</v>
      </c>
      <c r="O877" s="25">
        <f t="shared" si="403"/>
        <v>8712.5</v>
      </c>
      <c r="P877" s="25">
        <v>5321</v>
      </c>
      <c r="Q877" s="25">
        <f t="shared" si="404"/>
        <v>8327.89</v>
      </c>
      <c r="R877" s="25">
        <f t="shared" si="405"/>
        <v>6289.4</v>
      </c>
      <c r="S877" s="84">
        <f t="shared" si="406"/>
        <v>32672.11</v>
      </c>
      <c r="T877" s="18"/>
      <c r="U877" s="110"/>
    </row>
    <row r="878" spans="2:21" s="7" customFormat="1" ht="24.95" customHeight="1" x14ac:dyDescent="0.25">
      <c r="B878" s="83">
        <v>802</v>
      </c>
      <c r="C878" s="31" t="s">
        <v>819</v>
      </c>
      <c r="D878" s="24" t="s">
        <v>545</v>
      </c>
      <c r="E878" s="23" t="s">
        <v>18</v>
      </c>
      <c r="F878" s="23" t="s">
        <v>393</v>
      </c>
      <c r="G878" s="25">
        <v>41000</v>
      </c>
      <c r="H878" s="25">
        <v>583.79</v>
      </c>
      <c r="I878" s="25">
        <v>25</v>
      </c>
      <c r="J878" s="25">
        <v>1176.7</v>
      </c>
      <c r="K878" s="25">
        <f t="shared" si="400"/>
        <v>2911</v>
      </c>
      <c r="L878" s="25">
        <f t="shared" si="401"/>
        <v>471.5</v>
      </c>
      <c r="M878" s="25">
        <v>1246.4000000000001</v>
      </c>
      <c r="N878" s="25">
        <f t="shared" si="402"/>
        <v>2906.9</v>
      </c>
      <c r="O878" s="25">
        <f t="shared" si="403"/>
        <v>8712.5</v>
      </c>
      <c r="P878" s="25">
        <v>11000.39</v>
      </c>
      <c r="Q878" s="25">
        <f t="shared" si="404"/>
        <v>14007.28</v>
      </c>
      <c r="R878" s="25">
        <f t="shared" si="405"/>
        <v>6289.4</v>
      </c>
      <c r="S878" s="84">
        <f t="shared" si="406"/>
        <v>26992.720000000001</v>
      </c>
      <c r="T878" s="18"/>
      <c r="U878" s="110"/>
    </row>
    <row r="879" spans="2:21" s="7" customFormat="1" ht="24.95" customHeight="1" x14ac:dyDescent="0.25">
      <c r="B879" s="83">
        <v>803</v>
      </c>
      <c r="C879" s="31" t="s">
        <v>820</v>
      </c>
      <c r="D879" s="24" t="s">
        <v>545</v>
      </c>
      <c r="E879" s="23" t="s">
        <v>18</v>
      </c>
      <c r="F879" s="23" t="s">
        <v>394</v>
      </c>
      <c r="G879" s="25">
        <v>41000</v>
      </c>
      <c r="H879" s="25">
        <v>583.79</v>
      </c>
      <c r="I879" s="25">
        <v>25</v>
      </c>
      <c r="J879" s="25">
        <v>1176.7</v>
      </c>
      <c r="K879" s="25">
        <f t="shared" si="400"/>
        <v>2911</v>
      </c>
      <c r="L879" s="25">
        <f t="shared" si="401"/>
        <v>471.5</v>
      </c>
      <c r="M879" s="25">
        <v>1246.4000000000001</v>
      </c>
      <c r="N879" s="25">
        <f t="shared" si="402"/>
        <v>2906.9</v>
      </c>
      <c r="O879" s="25">
        <f t="shared" si="403"/>
        <v>8712.5</v>
      </c>
      <c r="P879" s="25">
        <v>7591</v>
      </c>
      <c r="Q879" s="25">
        <f t="shared" si="404"/>
        <v>10597.89</v>
      </c>
      <c r="R879" s="25">
        <f t="shared" si="405"/>
        <v>6289.4</v>
      </c>
      <c r="S879" s="84">
        <f t="shared" si="406"/>
        <v>30402.11</v>
      </c>
      <c r="T879" s="18"/>
      <c r="U879" s="110"/>
    </row>
    <row r="880" spans="2:21" s="7" customFormat="1" ht="24.95" customHeight="1" x14ac:dyDescent="0.25">
      <c r="B880" s="83">
        <v>804</v>
      </c>
      <c r="C880" s="31" t="s">
        <v>821</v>
      </c>
      <c r="D880" s="24" t="s">
        <v>545</v>
      </c>
      <c r="E880" s="23" t="s">
        <v>18</v>
      </c>
      <c r="F880" s="23" t="s">
        <v>393</v>
      </c>
      <c r="G880" s="25">
        <v>41000</v>
      </c>
      <c r="H880" s="25">
        <v>583.79</v>
      </c>
      <c r="I880" s="25">
        <v>25</v>
      </c>
      <c r="J880" s="25">
        <v>1176.7</v>
      </c>
      <c r="K880" s="25">
        <f t="shared" si="400"/>
        <v>2911</v>
      </c>
      <c r="L880" s="25">
        <f t="shared" si="401"/>
        <v>471.5</v>
      </c>
      <c r="M880" s="25">
        <v>1246.4000000000001</v>
      </c>
      <c r="N880" s="25">
        <f t="shared" si="402"/>
        <v>2906.9</v>
      </c>
      <c r="O880" s="25">
        <f t="shared" si="403"/>
        <v>8712.5</v>
      </c>
      <c r="P880" s="25">
        <v>25</v>
      </c>
      <c r="Q880" s="25">
        <f t="shared" si="404"/>
        <v>3031.89</v>
      </c>
      <c r="R880" s="25">
        <f t="shared" si="405"/>
        <v>6289.4</v>
      </c>
      <c r="S880" s="84">
        <f t="shared" si="406"/>
        <v>37968.11</v>
      </c>
      <c r="T880" s="18"/>
      <c r="U880" s="110"/>
    </row>
    <row r="881" spans="2:21" s="7" customFormat="1" ht="24.95" customHeight="1" x14ac:dyDescent="0.25">
      <c r="B881" s="83">
        <v>805</v>
      </c>
      <c r="C881" s="31" t="s">
        <v>822</v>
      </c>
      <c r="D881" s="24" t="s">
        <v>545</v>
      </c>
      <c r="E881" s="23" t="s">
        <v>18</v>
      </c>
      <c r="F881" s="23" t="s">
        <v>393</v>
      </c>
      <c r="G881" s="25">
        <v>41000</v>
      </c>
      <c r="H881" s="25">
        <v>583.79</v>
      </c>
      <c r="I881" s="25">
        <v>25</v>
      </c>
      <c r="J881" s="25">
        <v>1176.7</v>
      </c>
      <c r="K881" s="25">
        <f t="shared" si="400"/>
        <v>2911</v>
      </c>
      <c r="L881" s="25">
        <f t="shared" si="401"/>
        <v>471.5</v>
      </c>
      <c r="M881" s="25">
        <v>1246.4000000000001</v>
      </c>
      <c r="N881" s="25">
        <f t="shared" si="402"/>
        <v>2906.9</v>
      </c>
      <c r="O881" s="25">
        <f t="shared" si="403"/>
        <v>8712.5</v>
      </c>
      <c r="P881" s="25">
        <v>12291</v>
      </c>
      <c r="Q881" s="25">
        <f t="shared" si="404"/>
        <v>15297.89</v>
      </c>
      <c r="R881" s="25">
        <f t="shared" si="405"/>
        <v>6289.4</v>
      </c>
      <c r="S881" s="84">
        <f t="shared" si="406"/>
        <v>25702.11</v>
      </c>
      <c r="T881" s="18"/>
      <c r="U881" s="110"/>
    </row>
    <row r="882" spans="2:21" s="7" customFormat="1" ht="24.95" customHeight="1" x14ac:dyDescent="0.3">
      <c r="B882" s="85" t="s">
        <v>635</v>
      </c>
      <c r="C882" s="21"/>
      <c r="D882" s="21"/>
      <c r="E882" s="21"/>
      <c r="F882" s="21"/>
      <c r="G882" s="22"/>
      <c r="H882" s="22"/>
      <c r="I882" s="22"/>
      <c r="J882" s="22"/>
      <c r="K882" s="22"/>
      <c r="L882" s="22"/>
      <c r="M882" s="22"/>
      <c r="N882" s="22"/>
      <c r="O882" s="30"/>
      <c r="P882" s="30"/>
      <c r="Q882" s="30"/>
      <c r="R882" s="30"/>
      <c r="S882" s="86"/>
      <c r="T882" s="18"/>
      <c r="U882" s="110"/>
    </row>
    <row r="883" spans="2:21" s="7" customFormat="1" ht="24.95" customHeight="1" x14ac:dyDescent="0.25">
      <c r="B883" s="98">
        <v>806</v>
      </c>
      <c r="C883" s="31" t="s">
        <v>636</v>
      </c>
      <c r="D883" s="24" t="s">
        <v>439</v>
      </c>
      <c r="E883" s="23" t="s">
        <v>18</v>
      </c>
      <c r="F883" s="23" t="s">
        <v>394</v>
      </c>
      <c r="G883" s="25">
        <v>41000</v>
      </c>
      <c r="H883" s="25">
        <v>583.79</v>
      </c>
      <c r="I883" s="25">
        <v>25</v>
      </c>
      <c r="J883" s="25">
        <v>1176.7</v>
      </c>
      <c r="K883" s="25">
        <f t="shared" ref="K883:K888" si="407">G883*7.1%</f>
        <v>2911</v>
      </c>
      <c r="L883" s="25">
        <f t="shared" ref="L883:L888" si="408">G883*1.15%</f>
        <v>471.5</v>
      </c>
      <c r="M883" s="25">
        <v>1246.4000000000001</v>
      </c>
      <c r="N883" s="25">
        <f t="shared" ref="N883:N888" si="409">G883*7.09%</f>
        <v>2906.9</v>
      </c>
      <c r="O883" s="25">
        <f t="shared" ref="O883:O888" si="410">J883+K883+L883+M883+N883</f>
        <v>8712.5</v>
      </c>
      <c r="P883" s="25">
        <f t="shared" ref="P883:P888" si="411">I883</f>
        <v>25</v>
      </c>
      <c r="Q883" s="25">
        <f t="shared" ref="Q883:Q888" si="412">H883+J883+M883+P883</f>
        <v>3031.89</v>
      </c>
      <c r="R883" s="25">
        <f t="shared" ref="R883:R888" si="413">K883+L883+N883</f>
        <v>6289.4</v>
      </c>
      <c r="S883" s="84">
        <f t="shared" ref="S883:S888" si="414">G883-Q883</f>
        <v>37968.11</v>
      </c>
      <c r="T883" s="18"/>
      <c r="U883" s="110"/>
    </row>
    <row r="884" spans="2:21" s="7" customFormat="1" ht="24.95" customHeight="1" x14ac:dyDescent="0.25">
      <c r="B884" s="98">
        <v>807</v>
      </c>
      <c r="C884" s="31" t="s">
        <v>637</v>
      </c>
      <c r="D884" s="24" t="s">
        <v>545</v>
      </c>
      <c r="E884" s="23" t="s">
        <v>18</v>
      </c>
      <c r="F884" s="23" t="s">
        <v>393</v>
      </c>
      <c r="G884" s="25">
        <v>41000</v>
      </c>
      <c r="H884" s="25">
        <v>583.79</v>
      </c>
      <c r="I884" s="25">
        <v>25</v>
      </c>
      <c r="J884" s="25">
        <v>1176.7</v>
      </c>
      <c r="K884" s="25">
        <f t="shared" si="407"/>
        <v>2911</v>
      </c>
      <c r="L884" s="25">
        <f t="shared" si="408"/>
        <v>471.5</v>
      </c>
      <c r="M884" s="25">
        <v>1246.4000000000001</v>
      </c>
      <c r="N884" s="25">
        <f t="shared" si="409"/>
        <v>2906.9</v>
      </c>
      <c r="O884" s="25">
        <f t="shared" si="410"/>
        <v>8712.5</v>
      </c>
      <c r="P884" s="25">
        <f t="shared" si="411"/>
        <v>25</v>
      </c>
      <c r="Q884" s="25">
        <f t="shared" si="412"/>
        <v>3031.89</v>
      </c>
      <c r="R884" s="25">
        <f t="shared" si="413"/>
        <v>6289.4</v>
      </c>
      <c r="S884" s="84">
        <f t="shared" si="414"/>
        <v>37968.11</v>
      </c>
      <c r="T884" s="18"/>
      <c r="U884" s="110"/>
    </row>
    <row r="885" spans="2:21" s="7" customFormat="1" ht="24.95" customHeight="1" x14ac:dyDescent="0.25">
      <c r="B885" s="98">
        <v>808</v>
      </c>
      <c r="C885" s="31" t="s">
        <v>638</v>
      </c>
      <c r="D885" s="24" t="s">
        <v>439</v>
      </c>
      <c r="E885" s="23" t="s">
        <v>18</v>
      </c>
      <c r="F885" s="23" t="s">
        <v>393</v>
      </c>
      <c r="G885" s="25">
        <v>36000</v>
      </c>
      <c r="H885" s="25">
        <v>0</v>
      </c>
      <c r="I885" s="25">
        <v>25</v>
      </c>
      <c r="J885" s="25">
        <v>1033.2</v>
      </c>
      <c r="K885" s="25">
        <f t="shared" si="407"/>
        <v>2556</v>
      </c>
      <c r="L885" s="25">
        <f t="shared" si="408"/>
        <v>414</v>
      </c>
      <c r="M885" s="25">
        <v>1094.4000000000001</v>
      </c>
      <c r="N885" s="25">
        <f t="shared" si="409"/>
        <v>2552.4</v>
      </c>
      <c r="O885" s="25">
        <f t="shared" si="410"/>
        <v>7650</v>
      </c>
      <c r="P885" s="25">
        <v>3455.92</v>
      </c>
      <c r="Q885" s="25">
        <f t="shared" si="412"/>
        <v>5583.52</v>
      </c>
      <c r="R885" s="25">
        <f t="shared" si="413"/>
        <v>5522.4</v>
      </c>
      <c r="S885" s="84">
        <f t="shared" si="414"/>
        <v>30416.48</v>
      </c>
      <c r="T885" s="18"/>
      <c r="U885" s="110"/>
    </row>
    <row r="886" spans="2:21" s="7" customFormat="1" ht="24.95" customHeight="1" x14ac:dyDescent="0.25">
      <c r="B886" s="98">
        <v>809</v>
      </c>
      <c r="C886" s="31" t="s">
        <v>680</v>
      </c>
      <c r="D886" s="24" t="s">
        <v>28</v>
      </c>
      <c r="E886" s="23" t="s">
        <v>18</v>
      </c>
      <c r="F886" s="23" t="s">
        <v>394</v>
      </c>
      <c r="G886" s="25">
        <v>36000</v>
      </c>
      <c r="H886" s="25">
        <v>0</v>
      </c>
      <c r="I886" s="25">
        <v>25</v>
      </c>
      <c r="J886" s="25">
        <v>1033.2</v>
      </c>
      <c r="K886" s="25">
        <f t="shared" si="407"/>
        <v>2556</v>
      </c>
      <c r="L886" s="25">
        <f t="shared" si="408"/>
        <v>414</v>
      </c>
      <c r="M886" s="25">
        <v>1094.4000000000001</v>
      </c>
      <c r="N886" s="25">
        <f t="shared" si="409"/>
        <v>2552.4</v>
      </c>
      <c r="O886" s="25">
        <f t="shared" si="410"/>
        <v>7650</v>
      </c>
      <c r="P886" s="25">
        <f t="shared" si="411"/>
        <v>25</v>
      </c>
      <c r="Q886" s="25">
        <f t="shared" si="412"/>
        <v>2152.6</v>
      </c>
      <c r="R886" s="25">
        <f t="shared" si="413"/>
        <v>5522.4</v>
      </c>
      <c r="S886" s="84">
        <f t="shared" si="414"/>
        <v>33847.4</v>
      </c>
      <c r="T886" s="18"/>
      <c r="U886" s="110"/>
    </row>
    <row r="887" spans="2:21" s="18" customFormat="1" ht="24.95" customHeight="1" x14ac:dyDescent="0.25">
      <c r="B887" s="98">
        <v>810</v>
      </c>
      <c r="C887" s="31" t="s">
        <v>684</v>
      </c>
      <c r="D887" s="24" t="s">
        <v>685</v>
      </c>
      <c r="E887" s="23" t="s">
        <v>18</v>
      </c>
      <c r="F887" s="23" t="s">
        <v>393</v>
      </c>
      <c r="G887" s="25">
        <v>41000</v>
      </c>
      <c r="H887" s="25">
        <v>583.79</v>
      </c>
      <c r="I887" s="25">
        <v>25</v>
      </c>
      <c r="J887" s="25">
        <v>1176.7</v>
      </c>
      <c r="K887" s="25">
        <f t="shared" si="407"/>
        <v>2911</v>
      </c>
      <c r="L887" s="25">
        <f t="shared" si="408"/>
        <v>471.5</v>
      </c>
      <c r="M887" s="25">
        <v>1246.4000000000001</v>
      </c>
      <c r="N887" s="25">
        <f t="shared" si="409"/>
        <v>2906.9</v>
      </c>
      <c r="O887" s="25">
        <f t="shared" si="410"/>
        <v>8712.5</v>
      </c>
      <c r="P887" s="25">
        <f t="shared" si="411"/>
        <v>25</v>
      </c>
      <c r="Q887" s="25">
        <f t="shared" si="412"/>
        <v>3031.89</v>
      </c>
      <c r="R887" s="25">
        <f t="shared" si="413"/>
        <v>6289.4</v>
      </c>
      <c r="S887" s="84">
        <f t="shared" si="414"/>
        <v>37968.11</v>
      </c>
      <c r="U887" s="110"/>
    </row>
    <row r="888" spans="2:21" s="7" customFormat="1" ht="24.95" customHeight="1" x14ac:dyDescent="0.25">
      <c r="B888" s="98">
        <v>811</v>
      </c>
      <c r="C888" s="31" t="s">
        <v>639</v>
      </c>
      <c r="D888" s="24" t="s">
        <v>545</v>
      </c>
      <c r="E888" s="23" t="s">
        <v>18</v>
      </c>
      <c r="F888" s="23" t="s">
        <v>393</v>
      </c>
      <c r="G888" s="25">
        <v>41000</v>
      </c>
      <c r="H888" s="25">
        <v>583.79</v>
      </c>
      <c r="I888" s="25">
        <v>25</v>
      </c>
      <c r="J888" s="25">
        <v>1176.7</v>
      </c>
      <c r="K888" s="25">
        <f t="shared" si="407"/>
        <v>2911</v>
      </c>
      <c r="L888" s="25">
        <f t="shared" si="408"/>
        <v>471.5</v>
      </c>
      <c r="M888" s="25">
        <v>1246.4000000000001</v>
      </c>
      <c r="N888" s="25">
        <f t="shared" si="409"/>
        <v>2906.9</v>
      </c>
      <c r="O888" s="25">
        <f t="shared" si="410"/>
        <v>8712.5</v>
      </c>
      <c r="P888" s="25">
        <f t="shared" si="411"/>
        <v>25</v>
      </c>
      <c r="Q888" s="25">
        <f t="shared" si="412"/>
        <v>3031.89</v>
      </c>
      <c r="R888" s="25">
        <f t="shared" si="413"/>
        <v>6289.4</v>
      </c>
      <c r="S888" s="84">
        <f t="shared" si="414"/>
        <v>37968.11</v>
      </c>
      <c r="T888" s="18"/>
      <c r="U888" s="110"/>
    </row>
    <row r="889" spans="2:21" s="7" customFormat="1" ht="25.5" customHeight="1" x14ac:dyDescent="0.3">
      <c r="B889" s="85" t="s">
        <v>675</v>
      </c>
      <c r="C889" s="21"/>
      <c r="D889" s="21"/>
      <c r="E889" s="21"/>
      <c r="F889" s="21"/>
      <c r="G889" s="22"/>
      <c r="H889" s="22"/>
      <c r="I889" s="22"/>
      <c r="J889" s="22"/>
      <c r="K889" s="22"/>
      <c r="L889" s="22"/>
      <c r="M889" s="22"/>
      <c r="N889" s="22"/>
      <c r="O889" s="30"/>
      <c r="P889" s="30"/>
      <c r="Q889" s="30"/>
      <c r="R889" s="30"/>
      <c r="S889" s="86"/>
      <c r="T889" s="18"/>
      <c r="U889" s="110"/>
    </row>
    <row r="890" spans="2:21" s="7" customFormat="1" ht="24.95" customHeight="1" x14ac:dyDescent="0.25">
      <c r="B890" s="98">
        <v>812</v>
      </c>
      <c r="C890" s="31" t="s">
        <v>676</v>
      </c>
      <c r="D890" s="24" t="s">
        <v>545</v>
      </c>
      <c r="E890" s="23" t="s">
        <v>18</v>
      </c>
      <c r="F890" s="23" t="s">
        <v>394</v>
      </c>
      <c r="G890" s="25">
        <v>41000</v>
      </c>
      <c r="H890" s="25">
        <v>583.79</v>
      </c>
      <c r="I890" s="25">
        <v>25</v>
      </c>
      <c r="J890" s="25">
        <v>1176.7</v>
      </c>
      <c r="K890" s="25">
        <f>G890*7.1%</f>
        <v>2911</v>
      </c>
      <c r="L890" s="25">
        <f>G890*1.15%</f>
        <v>471.5</v>
      </c>
      <c r="M890" s="25">
        <v>1246.4000000000001</v>
      </c>
      <c r="N890" s="25">
        <f>G890*7.09%</f>
        <v>2906.9</v>
      </c>
      <c r="O890" s="25">
        <f>J890+K890+L890+M890+N890</f>
        <v>8712.5</v>
      </c>
      <c r="P890" s="25">
        <f>I890</f>
        <v>25</v>
      </c>
      <c r="Q890" s="25">
        <f>H890+J890+M890+P890</f>
        <v>3031.89</v>
      </c>
      <c r="R890" s="25">
        <f>K890+L890+N890</f>
        <v>6289.4</v>
      </c>
      <c r="S890" s="84">
        <f>G890-Q890</f>
        <v>37968.11</v>
      </c>
      <c r="T890" s="18"/>
      <c r="U890" s="110"/>
    </row>
    <row r="891" spans="2:21" s="7" customFormat="1" ht="24.95" customHeight="1" x14ac:dyDescent="0.25">
      <c r="B891" s="98">
        <v>813</v>
      </c>
      <c r="C891" s="31" t="s">
        <v>677</v>
      </c>
      <c r="D891" s="24" t="s">
        <v>545</v>
      </c>
      <c r="E891" s="23" t="s">
        <v>18</v>
      </c>
      <c r="F891" s="23" t="s">
        <v>394</v>
      </c>
      <c r="G891" s="25">
        <v>41000</v>
      </c>
      <c r="H891" s="25">
        <v>583.79</v>
      </c>
      <c r="I891" s="25">
        <v>25</v>
      </c>
      <c r="J891" s="25">
        <v>1176.7</v>
      </c>
      <c r="K891" s="25">
        <f>G891*7.1%</f>
        <v>2911</v>
      </c>
      <c r="L891" s="25">
        <f>G891*1.15%</f>
        <v>471.5</v>
      </c>
      <c r="M891" s="25">
        <v>1246.4000000000001</v>
      </c>
      <c r="N891" s="25">
        <f>G891*7.09%</f>
        <v>2906.9</v>
      </c>
      <c r="O891" s="25">
        <f>J891+K891+L891+M891+N891</f>
        <v>8712.5</v>
      </c>
      <c r="P891" s="25">
        <f>I891</f>
        <v>25</v>
      </c>
      <c r="Q891" s="25">
        <f>H891+J891+M891+P891</f>
        <v>3031.89</v>
      </c>
      <c r="R891" s="25">
        <f>K891+L891+N891</f>
        <v>6289.4</v>
      </c>
      <c r="S891" s="84">
        <f>G891-Q891</f>
        <v>37968.11</v>
      </c>
      <c r="T891" s="18"/>
      <c r="U891" s="110"/>
    </row>
    <row r="892" spans="2:21" s="7" customFormat="1" ht="24.95" customHeight="1" x14ac:dyDescent="0.25">
      <c r="B892" s="98">
        <v>814</v>
      </c>
      <c r="C892" s="31" t="s">
        <v>678</v>
      </c>
      <c r="D892" s="24" t="s">
        <v>545</v>
      </c>
      <c r="E892" s="23" t="s">
        <v>18</v>
      </c>
      <c r="F892" s="23" t="s">
        <v>394</v>
      </c>
      <c r="G892" s="25">
        <v>41000</v>
      </c>
      <c r="H892" s="25">
        <v>583.79</v>
      </c>
      <c r="I892" s="25">
        <v>25</v>
      </c>
      <c r="J892" s="25">
        <v>1176.7</v>
      </c>
      <c r="K892" s="25">
        <f>G892*7.1%</f>
        <v>2911</v>
      </c>
      <c r="L892" s="25">
        <f>G892*1.15%</f>
        <v>471.5</v>
      </c>
      <c r="M892" s="25">
        <v>1246.4000000000001</v>
      </c>
      <c r="N892" s="25">
        <f>G892*7.09%</f>
        <v>2906.9</v>
      </c>
      <c r="O892" s="25">
        <f>J892+K892+L892+M892+N892</f>
        <v>8712.5</v>
      </c>
      <c r="P892" s="25">
        <f>I892</f>
        <v>25</v>
      </c>
      <c r="Q892" s="25">
        <f>H892+J892+M892+P892</f>
        <v>3031.89</v>
      </c>
      <c r="R892" s="25">
        <f>K892+L892+N892</f>
        <v>6289.4</v>
      </c>
      <c r="S892" s="84">
        <f>G892-Q892</f>
        <v>37968.11</v>
      </c>
      <c r="T892" s="18"/>
      <c r="U892" s="110"/>
    </row>
    <row r="893" spans="2:21" s="13" customFormat="1" ht="24.95" customHeight="1" x14ac:dyDescent="0.3">
      <c r="B893" s="85" t="s">
        <v>360</v>
      </c>
      <c r="C893" s="21"/>
      <c r="D893" s="21"/>
      <c r="E893" s="21"/>
      <c r="F893" s="21"/>
      <c r="G893" s="22"/>
      <c r="H893" s="22"/>
      <c r="I893" s="22"/>
      <c r="J893" s="22"/>
      <c r="K893" s="22"/>
      <c r="L893" s="22"/>
      <c r="M893" s="22"/>
      <c r="N893" s="22"/>
      <c r="O893" s="30"/>
      <c r="P893" s="30"/>
      <c r="Q893" s="30"/>
      <c r="R893" s="30"/>
      <c r="S893" s="86"/>
      <c r="T893" s="18"/>
      <c r="U893" s="110"/>
    </row>
    <row r="894" spans="2:21" s="7" customFormat="1" ht="24.95" customHeight="1" x14ac:dyDescent="0.25">
      <c r="B894" s="100">
        <v>815</v>
      </c>
      <c r="C894" s="12" t="s">
        <v>384</v>
      </c>
      <c r="D894" s="15" t="s">
        <v>385</v>
      </c>
      <c r="E894" s="16" t="s">
        <v>18</v>
      </c>
      <c r="F894" s="16" t="s">
        <v>393</v>
      </c>
      <c r="G894" s="19">
        <v>41000</v>
      </c>
      <c r="H894" s="19">
        <v>583.79</v>
      </c>
      <c r="I894" s="19">
        <v>25</v>
      </c>
      <c r="J894" s="19">
        <v>1176.7</v>
      </c>
      <c r="K894" s="25">
        <f t="shared" ref="K894:K902" si="415">G894*7.1%</f>
        <v>2911</v>
      </c>
      <c r="L894" s="25">
        <f t="shared" ref="L894:L902" si="416">G894*1.15%</f>
        <v>471.5</v>
      </c>
      <c r="M894" s="19">
        <v>1246.4000000000001</v>
      </c>
      <c r="N894" s="25">
        <f t="shared" ref="N894:N902" si="417">G894*7.09%</f>
        <v>2906.9</v>
      </c>
      <c r="O894" s="19">
        <f t="shared" ref="O894:O902" si="418">J894+K894+L894+M894+N894</f>
        <v>8712.5</v>
      </c>
      <c r="P894" s="19">
        <v>3679.72</v>
      </c>
      <c r="Q894" s="19">
        <f t="shared" ref="Q894:Q902" si="419">H894+J894+M894+P894</f>
        <v>6686.61</v>
      </c>
      <c r="R894" s="19">
        <f t="shared" ref="R894:R902" si="420">K894+L894+N894</f>
        <v>6289.4</v>
      </c>
      <c r="S894" s="87">
        <f t="shared" ref="S894:S902" si="421">G894-Q894</f>
        <v>34313.39</v>
      </c>
      <c r="T894" s="18"/>
      <c r="U894" s="110"/>
    </row>
    <row r="895" spans="2:21" s="7" customFormat="1" ht="25.5" customHeight="1" x14ac:dyDescent="0.25">
      <c r="B895" s="83">
        <v>816</v>
      </c>
      <c r="C895" s="12" t="s">
        <v>203</v>
      </c>
      <c r="D895" s="15" t="s">
        <v>142</v>
      </c>
      <c r="E895" s="16" t="s">
        <v>18</v>
      </c>
      <c r="F895" s="16" t="s">
        <v>394</v>
      </c>
      <c r="G895" s="19">
        <v>16500</v>
      </c>
      <c r="H895" s="19">
        <v>0</v>
      </c>
      <c r="I895" s="19">
        <v>25</v>
      </c>
      <c r="J895" s="19">
        <v>473.55</v>
      </c>
      <c r="K895" s="25">
        <f t="shared" si="415"/>
        <v>1171.5</v>
      </c>
      <c r="L895" s="25">
        <f t="shared" si="416"/>
        <v>189.75</v>
      </c>
      <c r="M895" s="19">
        <v>501.6</v>
      </c>
      <c r="N895" s="25">
        <f t="shared" si="417"/>
        <v>1169.8499999999999</v>
      </c>
      <c r="O895" s="19">
        <f t="shared" si="418"/>
        <v>3506.25</v>
      </c>
      <c r="P895" s="19">
        <f>I895</f>
        <v>25</v>
      </c>
      <c r="Q895" s="19">
        <f t="shared" si="419"/>
        <v>1000.15</v>
      </c>
      <c r="R895" s="19">
        <f t="shared" si="420"/>
        <v>2531.1</v>
      </c>
      <c r="S895" s="87">
        <f t="shared" si="421"/>
        <v>15499.85</v>
      </c>
      <c r="T895" s="18"/>
      <c r="U895" s="110"/>
    </row>
    <row r="896" spans="2:21" s="7" customFormat="1" ht="25.5" customHeight="1" x14ac:dyDescent="0.25">
      <c r="B896" s="100">
        <v>817</v>
      </c>
      <c r="C896" s="31" t="s">
        <v>656</v>
      </c>
      <c r="D896" s="24" t="s">
        <v>545</v>
      </c>
      <c r="E896" s="23" t="s">
        <v>18</v>
      </c>
      <c r="F896" s="23" t="s">
        <v>393</v>
      </c>
      <c r="G896" s="25">
        <v>41000</v>
      </c>
      <c r="H896" s="25">
        <v>583.79</v>
      </c>
      <c r="I896" s="25">
        <v>25</v>
      </c>
      <c r="J896" s="25">
        <v>1176.7</v>
      </c>
      <c r="K896" s="25">
        <f t="shared" si="415"/>
        <v>2911</v>
      </c>
      <c r="L896" s="25">
        <f t="shared" si="416"/>
        <v>471.5</v>
      </c>
      <c r="M896" s="25">
        <v>1246.4000000000001</v>
      </c>
      <c r="N896" s="25">
        <f t="shared" si="417"/>
        <v>2906.9</v>
      </c>
      <c r="O896" s="25">
        <f t="shared" si="418"/>
        <v>8712.5</v>
      </c>
      <c r="P896" s="25">
        <f>I896</f>
        <v>25</v>
      </c>
      <c r="Q896" s="25">
        <f t="shared" si="419"/>
        <v>3031.89</v>
      </c>
      <c r="R896" s="25">
        <f t="shared" si="420"/>
        <v>6289.4</v>
      </c>
      <c r="S896" s="84">
        <f t="shared" si="421"/>
        <v>37968.11</v>
      </c>
      <c r="T896" s="18"/>
      <c r="U896" s="110"/>
    </row>
    <row r="897" spans="1:21" s="7" customFormat="1" ht="25.5" customHeight="1" x14ac:dyDescent="0.25">
      <c r="B897" s="83">
        <v>818</v>
      </c>
      <c r="C897" s="31" t="s">
        <v>657</v>
      </c>
      <c r="D897" s="24" t="s">
        <v>545</v>
      </c>
      <c r="E897" s="23" t="s">
        <v>18</v>
      </c>
      <c r="F897" s="23" t="s">
        <v>394</v>
      </c>
      <c r="G897" s="25">
        <v>41000</v>
      </c>
      <c r="H897" s="25">
        <v>583.79</v>
      </c>
      <c r="I897" s="25">
        <v>25</v>
      </c>
      <c r="J897" s="25">
        <v>1176.7</v>
      </c>
      <c r="K897" s="25">
        <f t="shared" si="415"/>
        <v>2911</v>
      </c>
      <c r="L897" s="25">
        <f t="shared" si="416"/>
        <v>471.5</v>
      </c>
      <c r="M897" s="25">
        <v>1246.4000000000001</v>
      </c>
      <c r="N897" s="25">
        <f t="shared" si="417"/>
        <v>2906.9</v>
      </c>
      <c r="O897" s="25">
        <f t="shared" si="418"/>
        <v>8712.5</v>
      </c>
      <c r="P897" s="25">
        <f>I897</f>
        <v>25</v>
      </c>
      <c r="Q897" s="25">
        <f t="shared" si="419"/>
        <v>3031.89</v>
      </c>
      <c r="R897" s="25">
        <f t="shared" si="420"/>
        <v>6289.4</v>
      </c>
      <c r="S897" s="84">
        <f t="shared" si="421"/>
        <v>37968.11</v>
      </c>
      <c r="T897" s="18"/>
      <c r="U897" s="110"/>
    </row>
    <row r="898" spans="1:21" s="7" customFormat="1" ht="25.5" customHeight="1" x14ac:dyDescent="0.25">
      <c r="B898" s="100">
        <v>819</v>
      </c>
      <c r="C898" s="31" t="s">
        <v>658</v>
      </c>
      <c r="D898" s="24" t="s">
        <v>545</v>
      </c>
      <c r="E898" s="23" t="s">
        <v>18</v>
      </c>
      <c r="F898" s="23" t="s">
        <v>394</v>
      </c>
      <c r="G898" s="25">
        <v>41000</v>
      </c>
      <c r="H898" s="25">
        <v>583.79</v>
      </c>
      <c r="I898" s="25">
        <v>25</v>
      </c>
      <c r="J898" s="25">
        <v>1176.7</v>
      </c>
      <c r="K898" s="25">
        <f t="shared" si="415"/>
        <v>2911</v>
      </c>
      <c r="L898" s="25">
        <f t="shared" si="416"/>
        <v>471.5</v>
      </c>
      <c r="M898" s="25">
        <v>1246.4000000000001</v>
      </c>
      <c r="N898" s="25">
        <f t="shared" si="417"/>
        <v>2906.9</v>
      </c>
      <c r="O898" s="25">
        <f t="shared" si="418"/>
        <v>8712.5</v>
      </c>
      <c r="P898" s="25">
        <v>25</v>
      </c>
      <c r="Q898" s="25">
        <f t="shared" si="419"/>
        <v>3031.89</v>
      </c>
      <c r="R898" s="25">
        <f t="shared" si="420"/>
        <v>6289.4</v>
      </c>
      <c r="S898" s="84">
        <f t="shared" si="421"/>
        <v>37968.11</v>
      </c>
      <c r="T898" s="18"/>
      <c r="U898" s="110"/>
    </row>
    <row r="899" spans="1:21" s="7" customFormat="1" ht="25.5" customHeight="1" x14ac:dyDescent="0.25">
      <c r="B899" s="83">
        <v>820</v>
      </c>
      <c r="C899" s="31" t="s">
        <v>659</v>
      </c>
      <c r="D899" s="24" t="s">
        <v>545</v>
      </c>
      <c r="E899" s="23" t="s">
        <v>18</v>
      </c>
      <c r="F899" s="23" t="s">
        <v>394</v>
      </c>
      <c r="G899" s="25">
        <v>41000</v>
      </c>
      <c r="H899" s="25">
        <v>583.79</v>
      </c>
      <c r="I899" s="25">
        <v>25</v>
      </c>
      <c r="J899" s="25">
        <v>1176.7</v>
      </c>
      <c r="K899" s="25">
        <f t="shared" si="415"/>
        <v>2911</v>
      </c>
      <c r="L899" s="25">
        <f t="shared" si="416"/>
        <v>471.5</v>
      </c>
      <c r="M899" s="25">
        <v>1246.4000000000001</v>
      </c>
      <c r="N899" s="25">
        <f t="shared" si="417"/>
        <v>2906.9</v>
      </c>
      <c r="O899" s="25">
        <f t="shared" si="418"/>
        <v>8712.5</v>
      </c>
      <c r="P899" s="25">
        <f>I899</f>
        <v>25</v>
      </c>
      <c r="Q899" s="25">
        <f t="shared" si="419"/>
        <v>3031.89</v>
      </c>
      <c r="R899" s="25">
        <f t="shared" si="420"/>
        <v>6289.4</v>
      </c>
      <c r="S899" s="84">
        <f t="shared" si="421"/>
        <v>37968.11</v>
      </c>
      <c r="T899" s="18"/>
      <c r="U899" s="110"/>
    </row>
    <row r="900" spans="1:21" s="7" customFormat="1" ht="24.95" customHeight="1" x14ac:dyDescent="0.25">
      <c r="B900" s="100">
        <v>821</v>
      </c>
      <c r="C900" s="12" t="s">
        <v>341</v>
      </c>
      <c r="D900" s="15" t="s">
        <v>28</v>
      </c>
      <c r="E900" s="16" t="s">
        <v>18</v>
      </c>
      <c r="F900" s="16" t="s">
        <v>394</v>
      </c>
      <c r="G900" s="19">
        <v>35000</v>
      </c>
      <c r="H900" s="19">
        <v>0</v>
      </c>
      <c r="I900" s="19">
        <v>25</v>
      </c>
      <c r="J900" s="19">
        <v>1004.5</v>
      </c>
      <c r="K900" s="25">
        <f t="shared" si="415"/>
        <v>2485</v>
      </c>
      <c r="L900" s="25">
        <f t="shared" si="416"/>
        <v>402.5</v>
      </c>
      <c r="M900" s="19">
        <v>1064</v>
      </c>
      <c r="N900" s="25">
        <f t="shared" si="417"/>
        <v>2481.5</v>
      </c>
      <c r="O900" s="19">
        <f t="shared" si="418"/>
        <v>7437.5</v>
      </c>
      <c r="P900" s="19">
        <f>I900</f>
        <v>25</v>
      </c>
      <c r="Q900" s="19">
        <f t="shared" si="419"/>
        <v>2093.5</v>
      </c>
      <c r="R900" s="19">
        <f t="shared" si="420"/>
        <v>5369</v>
      </c>
      <c r="S900" s="87">
        <f t="shared" si="421"/>
        <v>32906.5</v>
      </c>
      <c r="T900" s="18"/>
      <c r="U900" s="110"/>
    </row>
    <row r="901" spans="1:21" s="7" customFormat="1" ht="24.95" customHeight="1" x14ac:dyDescent="0.25">
      <c r="B901" s="83">
        <v>822</v>
      </c>
      <c r="C901" s="12" t="s">
        <v>824</v>
      </c>
      <c r="D901" s="24" t="s">
        <v>545</v>
      </c>
      <c r="E901" s="16" t="s">
        <v>18</v>
      </c>
      <c r="F901" s="23" t="s">
        <v>393</v>
      </c>
      <c r="G901" s="25">
        <v>41000</v>
      </c>
      <c r="H901" s="25">
        <v>583.79</v>
      </c>
      <c r="I901" s="25">
        <v>25</v>
      </c>
      <c r="J901" s="25">
        <v>1176.7</v>
      </c>
      <c r="K901" s="25">
        <f t="shared" si="415"/>
        <v>2911</v>
      </c>
      <c r="L901" s="25">
        <f t="shared" si="416"/>
        <v>471.5</v>
      </c>
      <c r="M901" s="25">
        <v>1246.4000000000001</v>
      </c>
      <c r="N901" s="25">
        <f t="shared" si="417"/>
        <v>2906.9</v>
      </c>
      <c r="O901" s="25">
        <f t="shared" ref="O901" si="422">J901+K901+L901+M901+N901</f>
        <v>8712.5</v>
      </c>
      <c r="P901" s="19">
        <v>10091</v>
      </c>
      <c r="Q901" s="19">
        <f t="shared" si="419"/>
        <v>13097.89</v>
      </c>
      <c r="R901" s="19">
        <f t="shared" si="420"/>
        <v>6289.4</v>
      </c>
      <c r="S901" s="87">
        <f t="shared" si="421"/>
        <v>27902.11</v>
      </c>
      <c r="T901" s="18"/>
      <c r="U901" s="110"/>
    </row>
    <row r="902" spans="1:21" s="7" customFormat="1" ht="24.95" customHeight="1" x14ac:dyDescent="0.25">
      <c r="B902" s="100">
        <v>823</v>
      </c>
      <c r="C902" s="12" t="s">
        <v>823</v>
      </c>
      <c r="D902" s="24" t="s">
        <v>545</v>
      </c>
      <c r="E902" s="16" t="s">
        <v>18</v>
      </c>
      <c r="F902" s="23" t="s">
        <v>393</v>
      </c>
      <c r="G902" s="25">
        <v>41000</v>
      </c>
      <c r="H902" s="25">
        <v>583.79</v>
      </c>
      <c r="I902" s="25">
        <v>25</v>
      </c>
      <c r="J902" s="25">
        <v>1176.7</v>
      </c>
      <c r="K902" s="25">
        <f t="shared" si="415"/>
        <v>2911</v>
      </c>
      <c r="L902" s="25">
        <f t="shared" si="416"/>
        <v>471.5</v>
      </c>
      <c r="M902" s="25">
        <v>1246.4000000000001</v>
      </c>
      <c r="N902" s="25">
        <f t="shared" si="417"/>
        <v>2906.9</v>
      </c>
      <c r="O902" s="25">
        <f t="shared" si="418"/>
        <v>8712.5</v>
      </c>
      <c r="P902" s="19">
        <f>I902</f>
        <v>25</v>
      </c>
      <c r="Q902" s="19">
        <f t="shared" si="419"/>
        <v>3031.89</v>
      </c>
      <c r="R902" s="19">
        <f t="shared" si="420"/>
        <v>6289.4</v>
      </c>
      <c r="S902" s="87">
        <f t="shared" si="421"/>
        <v>37968.11</v>
      </c>
      <c r="T902" s="18"/>
      <c r="U902" s="110"/>
    </row>
    <row r="903" spans="1:21" ht="24.95" customHeight="1" thickBot="1" x14ac:dyDescent="0.3">
      <c r="A903" s="2" t="s">
        <v>760</v>
      </c>
      <c r="B903" s="112" t="s">
        <v>354</v>
      </c>
      <c r="C903" s="113"/>
      <c r="D903" s="113"/>
      <c r="E903" s="113"/>
      <c r="F903" s="114"/>
      <c r="G903" s="101">
        <f t="shared" ref="G903:S903" si="423">SUM(G18:G902)</f>
        <v>34019363.530000001</v>
      </c>
      <c r="H903" s="101">
        <f t="shared" si="423"/>
        <v>1164485.19</v>
      </c>
      <c r="I903" s="101">
        <f t="shared" si="423"/>
        <v>20550</v>
      </c>
      <c r="J903" s="101">
        <f t="shared" si="423"/>
        <v>976355.7</v>
      </c>
      <c r="K903" s="101">
        <f t="shared" si="423"/>
        <v>2415374.73</v>
      </c>
      <c r="L903" s="101">
        <f t="shared" si="423"/>
        <v>374175.13</v>
      </c>
      <c r="M903" s="101">
        <f t="shared" si="423"/>
        <v>1030271.6</v>
      </c>
      <c r="N903" s="101">
        <f t="shared" si="423"/>
        <v>2402837.39</v>
      </c>
      <c r="O903" s="101">
        <f t="shared" si="423"/>
        <v>7205329.0599999996</v>
      </c>
      <c r="P903" s="101">
        <f t="shared" si="423"/>
        <v>5565386.54</v>
      </c>
      <c r="Q903" s="101">
        <f t="shared" si="423"/>
        <v>8736499.0299999993</v>
      </c>
      <c r="R903" s="101">
        <f t="shared" si="423"/>
        <v>5192387.25</v>
      </c>
      <c r="S903" s="102">
        <f t="shared" si="423"/>
        <v>25282864.5</v>
      </c>
      <c r="U903" s="111"/>
    </row>
  </sheetData>
  <mergeCells count="24">
    <mergeCell ref="I14:I16"/>
    <mergeCell ref="D14:D16"/>
    <mergeCell ref="F14:F16"/>
    <mergeCell ref="B6:S7"/>
    <mergeCell ref="B9:S9"/>
    <mergeCell ref="B10:S10"/>
    <mergeCell ref="B12:S12"/>
    <mergeCell ref="B13:S13"/>
    <mergeCell ref="B903:F903"/>
    <mergeCell ref="B8:S8"/>
    <mergeCell ref="Q14:R14"/>
    <mergeCell ref="S14:S16"/>
    <mergeCell ref="J15:K15"/>
    <mergeCell ref="L15:L16"/>
    <mergeCell ref="M15:N15"/>
    <mergeCell ref="Q15:Q16"/>
    <mergeCell ref="R15:R16"/>
    <mergeCell ref="O15:O16"/>
    <mergeCell ref="J14:O14"/>
    <mergeCell ref="E14:E16"/>
    <mergeCell ref="G14:G16"/>
    <mergeCell ref="H14:H16"/>
    <mergeCell ref="B14:B16"/>
    <mergeCell ref="C14:C16"/>
  </mergeCells>
  <conditionalFormatting sqref="B1:B699 B701:B1048576">
    <cfRule type="duplicateValues" dxfId="6" priority="7"/>
  </conditionalFormatting>
  <conditionalFormatting sqref="B1:B1048576">
    <cfRule type="duplicateValues" dxfId="5" priority="1"/>
    <cfRule type="duplicateValues" dxfId="4" priority="2"/>
    <cfRule type="duplicateValues" dxfId="3" priority="5"/>
  </conditionalFormatting>
  <conditionalFormatting sqref="C892">
    <cfRule type="duplicateValues" dxfId="2" priority="3"/>
  </conditionalFormatting>
  <conditionalFormatting sqref="C906:C1048576 C1:C160 C520:C525 C527:C904 C162:C518">
    <cfRule type="duplicateValues" dxfId="1" priority="4"/>
  </conditionalFormatting>
  <conditionalFormatting sqref="C701:C902 C18:C160 C520:C525 C527:C699 C162:C518">
    <cfRule type="duplicateValues" dxfId="0" priority="273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38" fitToHeight="200" orientation="landscape" r:id="rId1"/>
  <headerFooter>
    <oddFooter>&amp;R&amp;"-,Bold"&amp;P - &amp;N</oddFooter>
  </headerFooter>
  <rowBreaks count="2" manualBreakCount="2">
    <brk id="854" min="1" max="18" man="1"/>
    <brk id="888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2024-11-25T21:18:15Z</cp:lastPrinted>
  <dcterms:created xsi:type="dcterms:W3CDTF">2017-09-27T15:04:47Z</dcterms:created>
  <dcterms:modified xsi:type="dcterms:W3CDTF">2024-12-03T22:58:45Z</dcterms:modified>
</cp:coreProperties>
</file>