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ofila.encarnacion.INABIE\Desktop\GESTIÓN 2023\NÓMINAS 2023\ENERO 2023\TRANSPARENCIA\"/>
    </mc:Choice>
  </mc:AlternateContent>
  <xr:revisionPtr revIDLastSave="0" documentId="13_ncr:1_{2550748E-5D06-44E2-B1A3-B12A14C969DF}" xr6:coauthVersionLast="47" xr6:coauthVersionMax="47" xr10:uidLastSave="{00000000-0000-0000-0000-000000000000}"/>
  <bookViews>
    <workbookView xWindow="-120" yWindow="-120" windowWidth="23040" windowHeight="10980" xr2:uid="{00000000-000D-0000-FFFF-FFFF00000000}"/>
  </bookViews>
  <sheets>
    <sheet name="Sheet1" sheetId="1" r:id="rId1"/>
  </sheets>
  <definedNames>
    <definedName name="_xlnm._FilterDatabase" localSheetId="0" hidden="1">Sheet1!$C$1:$C$668</definedName>
    <definedName name="_xlnm.Print_Area" localSheetId="0">Sheet1!$B$1:$S$624</definedName>
    <definedName name="DATOS">#REF!</definedName>
    <definedName name="DATOSS">#REF!</definedName>
    <definedName name="_xlnm.Print_Titles" localSheetId="0">Sheet1!$1:$16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01" i="1" l="1"/>
  <c r="S301" i="1" s="1"/>
  <c r="N301" i="1"/>
  <c r="L301" i="1"/>
  <c r="K301" i="1"/>
  <c r="R33" i="1"/>
  <c r="Q33" i="1"/>
  <c r="S33" i="1" s="1"/>
  <c r="O33" i="1"/>
  <c r="N279" i="1"/>
  <c r="M279" i="1"/>
  <c r="L279" i="1"/>
  <c r="K279" i="1"/>
  <c r="J279" i="1"/>
  <c r="Q62" i="1"/>
  <c r="S62" i="1" s="1"/>
  <c r="N62" i="1"/>
  <c r="L62" i="1"/>
  <c r="K62" i="1"/>
  <c r="P435" i="1"/>
  <c r="Q435" i="1" s="1"/>
  <c r="S435" i="1" s="1"/>
  <c r="N435" i="1"/>
  <c r="L435" i="1"/>
  <c r="K435" i="1"/>
  <c r="P434" i="1"/>
  <c r="Q434" i="1" s="1"/>
  <c r="S434" i="1" s="1"/>
  <c r="N434" i="1"/>
  <c r="L434" i="1"/>
  <c r="K434" i="1"/>
  <c r="P535" i="1"/>
  <c r="Q535" i="1" s="1"/>
  <c r="S535" i="1" s="1"/>
  <c r="N535" i="1"/>
  <c r="L535" i="1"/>
  <c r="K535" i="1"/>
  <c r="N593" i="1"/>
  <c r="M593" i="1"/>
  <c r="L593" i="1"/>
  <c r="K593" i="1"/>
  <c r="J593" i="1"/>
  <c r="N590" i="1"/>
  <c r="M590" i="1"/>
  <c r="L590" i="1"/>
  <c r="K590" i="1"/>
  <c r="J590" i="1"/>
  <c r="N566" i="1"/>
  <c r="M566" i="1"/>
  <c r="L566" i="1"/>
  <c r="K566" i="1"/>
  <c r="J566" i="1"/>
  <c r="P344" i="1"/>
  <c r="P432" i="1"/>
  <c r="Q432" i="1" s="1"/>
  <c r="S432" i="1" s="1"/>
  <c r="N432" i="1"/>
  <c r="L432" i="1"/>
  <c r="K432" i="1"/>
  <c r="N589" i="1"/>
  <c r="M589" i="1"/>
  <c r="L589" i="1"/>
  <c r="K589" i="1"/>
  <c r="J589" i="1"/>
  <c r="N581" i="1"/>
  <c r="M581" i="1"/>
  <c r="L581" i="1"/>
  <c r="K581" i="1"/>
  <c r="J581" i="1"/>
  <c r="N588" i="1"/>
  <c r="M588" i="1"/>
  <c r="L588" i="1"/>
  <c r="K588" i="1"/>
  <c r="J588" i="1"/>
  <c r="Q201" i="1"/>
  <c r="S201" i="1" s="1"/>
  <c r="N201" i="1"/>
  <c r="L201" i="1"/>
  <c r="K201" i="1"/>
  <c r="N580" i="1"/>
  <c r="M580" i="1"/>
  <c r="L580" i="1"/>
  <c r="K580" i="1"/>
  <c r="J580" i="1"/>
  <c r="N444" i="1"/>
  <c r="M444" i="1"/>
  <c r="L444" i="1"/>
  <c r="K444" i="1"/>
  <c r="J444" i="1"/>
  <c r="P522" i="1"/>
  <c r="N592" i="1"/>
  <c r="M592" i="1"/>
  <c r="L592" i="1"/>
  <c r="K592" i="1"/>
  <c r="J592" i="1"/>
  <c r="N149" i="1"/>
  <c r="M149" i="1"/>
  <c r="L149" i="1"/>
  <c r="K149" i="1"/>
  <c r="J149" i="1"/>
  <c r="N373" i="1"/>
  <c r="M373" i="1"/>
  <c r="K373" i="1"/>
  <c r="J373" i="1"/>
  <c r="Q49" i="1"/>
  <c r="S49" i="1" s="1"/>
  <c r="N49" i="1"/>
  <c r="L49" i="1"/>
  <c r="K49" i="1"/>
  <c r="R279" i="1" l="1"/>
  <c r="R62" i="1"/>
  <c r="Q592" i="1"/>
  <c r="S592" i="1" s="1"/>
  <c r="R301" i="1"/>
  <c r="O301" i="1"/>
  <c r="Q279" i="1"/>
  <c r="S279" i="1" s="1"/>
  <c r="O279" i="1"/>
  <c r="R435" i="1"/>
  <c r="O201" i="1"/>
  <c r="O62" i="1"/>
  <c r="R434" i="1"/>
  <c r="O49" i="1"/>
  <c r="R590" i="1"/>
  <c r="O435" i="1"/>
  <c r="O592" i="1"/>
  <c r="R566" i="1"/>
  <c r="R201" i="1"/>
  <c r="R432" i="1"/>
  <c r="Q588" i="1"/>
  <c r="S588" i="1" s="1"/>
  <c r="Q373" i="1"/>
  <c r="S373" i="1" s="1"/>
  <c r="O590" i="1"/>
  <c r="R535" i="1"/>
  <c r="O434" i="1"/>
  <c r="R580" i="1"/>
  <c r="Q566" i="1"/>
  <c r="S566" i="1" s="1"/>
  <c r="Q580" i="1"/>
  <c r="S580" i="1" s="1"/>
  <c r="O581" i="1"/>
  <c r="O535" i="1"/>
  <c r="R581" i="1"/>
  <c r="R592" i="1"/>
  <c r="R444" i="1"/>
  <c r="R588" i="1"/>
  <c r="Q593" i="1"/>
  <c r="S593" i="1" s="1"/>
  <c r="R49" i="1"/>
  <c r="Q589" i="1"/>
  <c r="S589" i="1" s="1"/>
  <c r="Q590" i="1"/>
  <c r="S590" i="1" s="1"/>
  <c r="R593" i="1"/>
  <c r="Q444" i="1"/>
  <c r="S444" i="1" s="1"/>
  <c r="R589" i="1"/>
  <c r="O593" i="1"/>
  <c r="O566" i="1"/>
  <c r="O432" i="1"/>
  <c r="O589" i="1"/>
  <c r="Q581" i="1"/>
  <c r="S581" i="1" s="1"/>
  <c r="O588" i="1"/>
  <c r="O580" i="1"/>
  <c r="O444" i="1"/>
  <c r="R149" i="1"/>
  <c r="Q149" i="1"/>
  <c r="S149" i="1" s="1"/>
  <c r="O149" i="1"/>
  <c r="R373" i="1"/>
  <c r="O373" i="1"/>
  <c r="N221" i="1"/>
  <c r="M221" i="1"/>
  <c r="L221" i="1"/>
  <c r="K221" i="1"/>
  <c r="J221" i="1"/>
  <c r="N578" i="1"/>
  <c r="M578" i="1"/>
  <c r="L578" i="1"/>
  <c r="K578" i="1"/>
  <c r="J578" i="1"/>
  <c r="Q221" i="1" l="1"/>
  <c r="S221" i="1" s="1"/>
  <c r="R221" i="1"/>
  <c r="Q578" i="1"/>
  <c r="S578" i="1" s="1"/>
  <c r="R578" i="1"/>
  <c r="O221" i="1"/>
  <c r="O578" i="1"/>
  <c r="N427" i="1"/>
  <c r="M427" i="1"/>
  <c r="L427" i="1"/>
  <c r="K427" i="1"/>
  <c r="J427" i="1"/>
  <c r="N587" i="1"/>
  <c r="M587" i="1"/>
  <c r="L587" i="1"/>
  <c r="K587" i="1"/>
  <c r="J587" i="1"/>
  <c r="Q43" i="1"/>
  <c r="S43" i="1" s="1"/>
  <c r="N43" i="1"/>
  <c r="L43" i="1"/>
  <c r="K43" i="1"/>
  <c r="N586" i="1"/>
  <c r="M586" i="1"/>
  <c r="L586" i="1"/>
  <c r="K586" i="1"/>
  <c r="J586" i="1"/>
  <c r="N585" i="1"/>
  <c r="M585" i="1"/>
  <c r="L585" i="1"/>
  <c r="K585" i="1"/>
  <c r="J585" i="1"/>
  <c r="N584" i="1"/>
  <c r="M584" i="1"/>
  <c r="L584" i="1"/>
  <c r="K584" i="1"/>
  <c r="J584" i="1"/>
  <c r="N561" i="1"/>
  <c r="M561" i="1"/>
  <c r="L561" i="1"/>
  <c r="K561" i="1"/>
  <c r="R561" i="1" s="1"/>
  <c r="J561" i="1"/>
  <c r="N573" i="1"/>
  <c r="M573" i="1"/>
  <c r="L573" i="1"/>
  <c r="K573" i="1"/>
  <c r="J573" i="1"/>
  <c r="N583" i="1"/>
  <c r="M583" i="1"/>
  <c r="L583" i="1"/>
  <c r="K583" i="1"/>
  <c r="J583" i="1"/>
  <c r="N159" i="1"/>
  <c r="M159" i="1"/>
  <c r="L159" i="1"/>
  <c r="K159" i="1"/>
  <c r="J159" i="1"/>
  <c r="R585" i="1" l="1"/>
  <c r="O585" i="1"/>
  <c r="O587" i="1"/>
  <c r="Q427" i="1"/>
  <c r="S427" i="1" s="1"/>
  <c r="R43" i="1"/>
  <c r="R427" i="1"/>
  <c r="R586" i="1"/>
  <c r="Q583" i="1"/>
  <c r="S583" i="1" s="1"/>
  <c r="R583" i="1"/>
  <c r="Q585" i="1"/>
  <c r="S585" i="1" s="1"/>
  <c r="O43" i="1"/>
  <c r="Q587" i="1"/>
  <c r="S587" i="1" s="1"/>
  <c r="Q561" i="1"/>
  <c r="S561" i="1" s="1"/>
  <c r="Q586" i="1"/>
  <c r="S586" i="1" s="1"/>
  <c r="O427" i="1"/>
  <c r="R587" i="1"/>
  <c r="O586" i="1"/>
  <c r="Q584" i="1"/>
  <c r="S584" i="1" s="1"/>
  <c r="R584" i="1"/>
  <c r="O584" i="1"/>
  <c r="O561" i="1"/>
  <c r="O573" i="1"/>
  <c r="Q573" i="1"/>
  <c r="S573" i="1" s="1"/>
  <c r="R573" i="1"/>
  <c r="O583" i="1"/>
  <c r="Q159" i="1"/>
  <c r="S159" i="1" s="1"/>
  <c r="R159" i="1"/>
  <c r="O159" i="1"/>
  <c r="N365" i="1"/>
  <c r="M365" i="1"/>
  <c r="L365" i="1"/>
  <c r="K365" i="1"/>
  <c r="J365" i="1"/>
  <c r="N591" i="1"/>
  <c r="M591" i="1"/>
  <c r="L591" i="1"/>
  <c r="K591" i="1"/>
  <c r="J591" i="1"/>
  <c r="N582" i="1"/>
  <c r="M582" i="1"/>
  <c r="L582" i="1"/>
  <c r="K582" i="1"/>
  <c r="J582" i="1"/>
  <c r="N175" i="1"/>
  <c r="M175" i="1"/>
  <c r="L175" i="1"/>
  <c r="K175" i="1"/>
  <c r="J175" i="1"/>
  <c r="N572" i="1"/>
  <c r="M572" i="1"/>
  <c r="L572" i="1"/>
  <c r="K572" i="1"/>
  <c r="J572" i="1"/>
  <c r="N152" i="1"/>
  <c r="M152" i="1"/>
  <c r="L152" i="1"/>
  <c r="K152" i="1"/>
  <c r="J152" i="1"/>
  <c r="N565" i="1"/>
  <c r="M565" i="1"/>
  <c r="L565" i="1"/>
  <c r="K565" i="1"/>
  <c r="J565" i="1"/>
  <c r="N577" i="1"/>
  <c r="M577" i="1"/>
  <c r="L577" i="1"/>
  <c r="K577" i="1"/>
  <c r="J577" i="1"/>
  <c r="N576" i="1"/>
  <c r="M576" i="1"/>
  <c r="L576" i="1"/>
  <c r="K576" i="1"/>
  <c r="J576" i="1"/>
  <c r="Q577" i="1" l="1"/>
  <c r="S577" i="1" s="1"/>
  <c r="Q565" i="1"/>
  <c r="S565" i="1" s="1"/>
  <c r="R175" i="1"/>
  <c r="Q572" i="1"/>
  <c r="S572" i="1" s="1"/>
  <c r="R591" i="1"/>
  <c r="Q582" i="1"/>
  <c r="S582" i="1" s="1"/>
  <c r="Q365" i="1"/>
  <c r="S365" i="1" s="1"/>
  <c r="R577" i="1"/>
  <c r="Q175" i="1"/>
  <c r="S175" i="1" s="1"/>
  <c r="R565" i="1"/>
  <c r="Q591" i="1"/>
  <c r="S591" i="1" s="1"/>
  <c r="R365" i="1"/>
  <c r="O365" i="1"/>
  <c r="O591" i="1"/>
  <c r="R582" i="1"/>
  <c r="O582" i="1"/>
  <c r="O175" i="1"/>
  <c r="R572" i="1"/>
  <c r="O572" i="1"/>
  <c r="R152" i="1"/>
  <c r="Q152" i="1"/>
  <c r="S152" i="1" s="1"/>
  <c r="O152" i="1"/>
  <c r="O565" i="1"/>
  <c r="O577" i="1"/>
  <c r="R576" i="1"/>
  <c r="Q576" i="1"/>
  <c r="S576" i="1" s="1"/>
  <c r="O576" i="1"/>
  <c r="N575" i="1"/>
  <c r="M575" i="1"/>
  <c r="L575" i="1"/>
  <c r="K575" i="1"/>
  <c r="R575" i="1" s="1"/>
  <c r="J575" i="1"/>
  <c r="Q575" i="1" l="1"/>
  <c r="S575" i="1" s="1"/>
  <c r="O575" i="1"/>
  <c r="N182" i="1"/>
  <c r="M182" i="1"/>
  <c r="L182" i="1"/>
  <c r="K182" i="1"/>
  <c r="J182" i="1"/>
  <c r="R27" i="1"/>
  <c r="Q27" i="1"/>
  <c r="S27" i="1" s="1"/>
  <c r="O27" i="1"/>
  <c r="Q126" i="1"/>
  <c r="S126" i="1" s="1"/>
  <c r="N126" i="1"/>
  <c r="L126" i="1"/>
  <c r="K126" i="1"/>
  <c r="Q127" i="1"/>
  <c r="S127" i="1" s="1"/>
  <c r="N127" i="1"/>
  <c r="L127" i="1"/>
  <c r="K127" i="1"/>
  <c r="Q287" i="1"/>
  <c r="S287" i="1" s="1"/>
  <c r="N287" i="1"/>
  <c r="L287" i="1"/>
  <c r="K287" i="1"/>
  <c r="Q326" i="1"/>
  <c r="S326" i="1" s="1"/>
  <c r="N326" i="1"/>
  <c r="L326" i="1"/>
  <c r="K326" i="1"/>
  <c r="P534" i="1"/>
  <c r="Q534" i="1" s="1"/>
  <c r="S534" i="1" s="1"/>
  <c r="N534" i="1"/>
  <c r="L534" i="1"/>
  <c r="K534" i="1"/>
  <c r="P533" i="1"/>
  <c r="Q533" i="1" s="1"/>
  <c r="S533" i="1" s="1"/>
  <c r="N533" i="1"/>
  <c r="L533" i="1"/>
  <c r="K533" i="1"/>
  <c r="Q61" i="1"/>
  <c r="S61" i="1" s="1"/>
  <c r="N61" i="1"/>
  <c r="L61" i="1"/>
  <c r="K61" i="1"/>
  <c r="P433" i="1"/>
  <c r="Q433" i="1" s="1"/>
  <c r="S433" i="1" s="1"/>
  <c r="N433" i="1"/>
  <c r="L433" i="1"/>
  <c r="K433" i="1"/>
  <c r="P532" i="1"/>
  <c r="Q532" i="1" s="1"/>
  <c r="S532" i="1" s="1"/>
  <c r="N532" i="1"/>
  <c r="L532" i="1"/>
  <c r="K532" i="1"/>
  <c r="R433" i="1" l="1"/>
  <c r="R533" i="1"/>
  <c r="R326" i="1"/>
  <c r="R127" i="1"/>
  <c r="Q182" i="1"/>
  <c r="S182" i="1" s="1"/>
  <c r="O61" i="1"/>
  <c r="R534" i="1"/>
  <c r="O287" i="1"/>
  <c r="R126" i="1"/>
  <c r="R182" i="1"/>
  <c r="O532" i="1"/>
  <c r="O182" i="1"/>
  <c r="O126" i="1"/>
  <c r="O127" i="1"/>
  <c r="R287" i="1"/>
  <c r="O326" i="1"/>
  <c r="O534" i="1"/>
  <c r="O533" i="1"/>
  <c r="R61" i="1"/>
  <c r="O433" i="1"/>
  <c r="R532" i="1"/>
  <c r="N344" i="1"/>
  <c r="M344" i="1"/>
  <c r="L344" i="1"/>
  <c r="K344" i="1"/>
  <c r="J344" i="1"/>
  <c r="Q344" i="1" l="1"/>
  <c r="S344" i="1" s="1"/>
  <c r="R344" i="1"/>
  <c r="O344" i="1"/>
  <c r="P74" i="1" l="1"/>
  <c r="N74" i="1"/>
  <c r="M74" i="1"/>
  <c r="L74" i="1"/>
  <c r="K74" i="1"/>
  <c r="J74" i="1"/>
  <c r="Q74" i="1" l="1"/>
  <c r="S74" i="1" s="1"/>
  <c r="R74" i="1"/>
  <c r="O74" i="1"/>
  <c r="Q275" i="1"/>
  <c r="S275" i="1" s="1"/>
  <c r="N275" i="1"/>
  <c r="L275" i="1"/>
  <c r="K275" i="1"/>
  <c r="Q240" i="1"/>
  <c r="S240" i="1" s="1"/>
  <c r="N240" i="1"/>
  <c r="L240" i="1"/>
  <c r="K240" i="1"/>
  <c r="O275" i="1" l="1"/>
  <c r="R275" i="1"/>
  <c r="O240" i="1"/>
  <c r="R240" i="1"/>
  <c r="Q506" i="1"/>
  <c r="Q56" i="1" l="1"/>
  <c r="S56" i="1" s="1"/>
  <c r="N56" i="1"/>
  <c r="L56" i="1"/>
  <c r="K56" i="1"/>
  <c r="Q134" i="1"/>
  <c r="S134" i="1" s="1"/>
  <c r="N134" i="1"/>
  <c r="L134" i="1"/>
  <c r="K134" i="1"/>
  <c r="K249" i="1"/>
  <c r="N249" i="1"/>
  <c r="L249" i="1"/>
  <c r="Q249" i="1"/>
  <c r="R134" i="1" l="1"/>
  <c r="R56" i="1"/>
  <c r="O249" i="1"/>
  <c r="O56" i="1"/>
  <c r="O134" i="1"/>
  <c r="R249" i="1"/>
  <c r="Q173" i="1"/>
  <c r="S173" i="1" s="1"/>
  <c r="N173" i="1"/>
  <c r="L173" i="1"/>
  <c r="K173" i="1"/>
  <c r="R173" i="1" l="1"/>
  <c r="O173" i="1"/>
  <c r="R407" i="1"/>
  <c r="Q407" i="1"/>
  <c r="S407" i="1" s="1"/>
  <c r="O407" i="1"/>
  <c r="R402" i="1"/>
  <c r="Q402" i="1"/>
  <c r="S402" i="1" s="1"/>
  <c r="O402" i="1"/>
  <c r="R411" i="1"/>
  <c r="Q411" i="1"/>
  <c r="S411" i="1" s="1"/>
  <c r="O411" i="1"/>
  <c r="Q413" i="1"/>
  <c r="S413" i="1" s="1"/>
  <c r="N413" i="1"/>
  <c r="L413" i="1"/>
  <c r="K413" i="1"/>
  <c r="Q375" i="1"/>
  <c r="S375" i="1" s="1"/>
  <c r="N375" i="1"/>
  <c r="L375" i="1"/>
  <c r="K375" i="1"/>
  <c r="R393" i="1"/>
  <c r="P393" i="1"/>
  <c r="Q393" i="1" s="1"/>
  <c r="S393" i="1" s="1"/>
  <c r="O393" i="1"/>
  <c r="O413" i="1" l="1"/>
  <c r="R375" i="1"/>
  <c r="R413" i="1"/>
  <c r="O375" i="1"/>
  <c r="P438" i="1"/>
  <c r="N438" i="1"/>
  <c r="M438" i="1"/>
  <c r="L438" i="1"/>
  <c r="K438" i="1"/>
  <c r="J438" i="1"/>
  <c r="P343" i="1"/>
  <c r="Q343" i="1" s="1"/>
  <c r="S343" i="1" s="1"/>
  <c r="N343" i="1"/>
  <c r="L343" i="1"/>
  <c r="K343" i="1"/>
  <c r="P130" i="1"/>
  <c r="N130" i="1"/>
  <c r="M130" i="1"/>
  <c r="L130" i="1"/>
  <c r="K130" i="1"/>
  <c r="J130" i="1"/>
  <c r="P48" i="1"/>
  <c r="Q48" i="1" s="1"/>
  <c r="S48" i="1" s="1"/>
  <c r="N48" i="1"/>
  <c r="L48" i="1"/>
  <c r="K48" i="1"/>
  <c r="N228" i="1"/>
  <c r="M228" i="1"/>
  <c r="L228" i="1"/>
  <c r="K228" i="1"/>
  <c r="J228" i="1"/>
  <c r="N227" i="1"/>
  <c r="M227" i="1"/>
  <c r="L227" i="1"/>
  <c r="K227" i="1"/>
  <c r="J227" i="1"/>
  <c r="N226" i="1"/>
  <c r="M226" i="1"/>
  <c r="L226" i="1"/>
  <c r="K226" i="1"/>
  <c r="J226" i="1"/>
  <c r="N225" i="1"/>
  <c r="M225" i="1"/>
  <c r="L225" i="1"/>
  <c r="K225" i="1"/>
  <c r="J225" i="1"/>
  <c r="N224" i="1"/>
  <c r="M224" i="1"/>
  <c r="L224" i="1"/>
  <c r="K224" i="1"/>
  <c r="J224" i="1"/>
  <c r="N223" i="1"/>
  <c r="M223" i="1"/>
  <c r="L223" i="1"/>
  <c r="K223" i="1"/>
  <c r="J223" i="1"/>
  <c r="Q438" i="1" l="1"/>
  <c r="S438" i="1" s="1"/>
  <c r="Q226" i="1"/>
  <c r="S226" i="1" s="1"/>
  <c r="R343" i="1"/>
  <c r="R438" i="1"/>
  <c r="Q130" i="1"/>
  <c r="S130" i="1" s="1"/>
  <c r="O438" i="1"/>
  <c r="R225" i="1"/>
  <c r="R226" i="1"/>
  <c r="R48" i="1"/>
  <c r="O343" i="1"/>
  <c r="R228" i="1"/>
  <c r="R130" i="1"/>
  <c r="R223" i="1"/>
  <c r="R224" i="1"/>
  <c r="Q225" i="1"/>
  <c r="S225" i="1" s="1"/>
  <c r="Q227" i="1"/>
  <c r="S227" i="1" s="1"/>
  <c r="R227" i="1"/>
  <c r="O130" i="1"/>
  <c r="O48" i="1"/>
  <c r="Q223" i="1"/>
  <c r="S223" i="1" s="1"/>
  <c r="Q228" i="1"/>
  <c r="S228" i="1" s="1"/>
  <c r="Q224" i="1"/>
  <c r="S224" i="1" s="1"/>
  <c r="O228" i="1"/>
  <c r="O227" i="1"/>
  <c r="O226" i="1"/>
  <c r="O225" i="1"/>
  <c r="O224" i="1"/>
  <c r="O223" i="1"/>
  <c r="G621" i="1"/>
  <c r="P274" i="1"/>
  <c r="Q274" i="1" s="1"/>
  <c r="S274" i="1" s="1"/>
  <c r="N274" i="1"/>
  <c r="L274" i="1"/>
  <c r="K274" i="1"/>
  <c r="N222" i="1"/>
  <c r="M222" i="1"/>
  <c r="L222" i="1"/>
  <c r="K222" i="1"/>
  <c r="J222" i="1"/>
  <c r="R32" i="1"/>
  <c r="Q32" i="1"/>
  <c r="S32" i="1" s="1"/>
  <c r="O32" i="1"/>
  <c r="N220" i="1"/>
  <c r="M220" i="1"/>
  <c r="L220" i="1"/>
  <c r="K220" i="1"/>
  <c r="J220" i="1"/>
  <c r="O274" i="1" l="1"/>
  <c r="Q222" i="1"/>
  <c r="S222" i="1" s="1"/>
  <c r="R274" i="1"/>
  <c r="R222" i="1"/>
  <c r="O222" i="1"/>
  <c r="Q220" i="1"/>
  <c r="S220" i="1" s="1"/>
  <c r="R220" i="1"/>
  <c r="O220" i="1"/>
  <c r="R90" i="1" l="1"/>
  <c r="Q90" i="1"/>
  <c r="S90" i="1" s="1"/>
  <c r="O90" i="1"/>
  <c r="R103" i="1"/>
  <c r="Q103" i="1"/>
  <c r="S103" i="1" s="1"/>
  <c r="O103" i="1"/>
  <c r="N97" i="1"/>
  <c r="M97" i="1"/>
  <c r="K97" i="1"/>
  <c r="J97" i="1"/>
  <c r="R94" i="1"/>
  <c r="P94" i="1"/>
  <c r="Q94" i="1" s="1"/>
  <c r="S94" i="1" s="1"/>
  <c r="O94" i="1"/>
  <c r="N102" i="1"/>
  <c r="M102" i="1"/>
  <c r="K102" i="1"/>
  <c r="J102" i="1"/>
  <c r="Q97" i="1" l="1"/>
  <c r="S97" i="1" s="1"/>
  <c r="R97" i="1"/>
  <c r="O97" i="1"/>
  <c r="Q102" i="1"/>
  <c r="S102" i="1" s="1"/>
  <c r="R102" i="1"/>
  <c r="O102" i="1"/>
  <c r="R89" i="1"/>
  <c r="Q89" i="1"/>
  <c r="S89" i="1" s="1"/>
  <c r="O89" i="1"/>
  <c r="N93" i="1"/>
  <c r="M93" i="1"/>
  <c r="K93" i="1"/>
  <c r="J93" i="1"/>
  <c r="R93" i="1" l="1"/>
  <c r="Q93" i="1"/>
  <c r="S93" i="1" s="1"/>
  <c r="O93" i="1"/>
  <c r="P177" i="1"/>
  <c r="Q177" i="1" s="1"/>
  <c r="S177" i="1" s="1"/>
  <c r="N177" i="1"/>
  <c r="L177" i="1"/>
  <c r="K177" i="1"/>
  <c r="Q60" i="1"/>
  <c r="S60" i="1" s="1"/>
  <c r="N60" i="1"/>
  <c r="L60" i="1"/>
  <c r="K60" i="1"/>
  <c r="Q239" i="1"/>
  <c r="S239" i="1" s="1"/>
  <c r="N239" i="1"/>
  <c r="L239" i="1"/>
  <c r="K239" i="1"/>
  <c r="K237" i="1"/>
  <c r="L237" i="1"/>
  <c r="N237" i="1"/>
  <c r="Q237" i="1"/>
  <c r="S237" i="1" s="1"/>
  <c r="Q84" i="1"/>
  <c r="S84" i="1" s="1"/>
  <c r="N84" i="1"/>
  <c r="L84" i="1"/>
  <c r="K84" i="1"/>
  <c r="P415" i="1"/>
  <c r="N415" i="1"/>
  <c r="M415" i="1"/>
  <c r="L415" i="1"/>
  <c r="K415" i="1"/>
  <c r="J415" i="1"/>
  <c r="Q431" i="1"/>
  <c r="S431" i="1" s="1"/>
  <c r="N431" i="1"/>
  <c r="L431" i="1"/>
  <c r="K431" i="1"/>
  <c r="Q430" i="1"/>
  <c r="S430" i="1" s="1"/>
  <c r="N430" i="1"/>
  <c r="L430" i="1"/>
  <c r="K430" i="1"/>
  <c r="Q415" i="1" l="1"/>
  <c r="S415" i="1" s="1"/>
  <c r="R431" i="1"/>
  <c r="O84" i="1"/>
  <c r="O430" i="1"/>
  <c r="R177" i="1"/>
  <c r="R415" i="1"/>
  <c r="R60" i="1"/>
  <c r="R239" i="1"/>
  <c r="O237" i="1"/>
  <c r="O177" i="1"/>
  <c r="O60" i="1"/>
  <c r="O239" i="1"/>
  <c r="R237" i="1"/>
  <c r="R84" i="1"/>
  <c r="O415" i="1"/>
  <c r="O431" i="1"/>
  <c r="R430" i="1"/>
  <c r="P31" i="1"/>
  <c r="K31" i="1"/>
  <c r="R31" i="1" s="1"/>
  <c r="J31" i="1"/>
  <c r="N73" i="1"/>
  <c r="M73" i="1"/>
  <c r="L73" i="1"/>
  <c r="K73" i="1"/>
  <c r="J73" i="1"/>
  <c r="P30" i="1"/>
  <c r="N30" i="1"/>
  <c r="M30" i="1"/>
  <c r="K30" i="1"/>
  <c r="J30" i="1"/>
  <c r="Q73" i="1" l="1"/>
  <c r="S73" i="1" s="1"/>
  <c r="Q31" i="1"/>
  <c r="S31" i="1" s="1"/>
  <c r="Q30" i="1"/>
  <c r="S30" i="1" s="1"/>
  <c r="O31" i="1"/>
  <c r="O73" i="1"/>
  <c r="R73" i="1"/>
  <c r="R30" i="1"/>
  <c r="O30" i="1"/>
  <c r="P429" i="1" l="1"/>
  <c r="Q429" i="1" s="1"/>
  <c r="S429" i="1" s="1"/>
  <c r="N429" i="1"/>
  <c r="L429" i="1"/>
  <c r="K429" i="1"/>
  <c r="Q59" i="1"/>
  <c r="S59" i="1" s="1"/>
  <c r="N59" i="1"/>
  <c r="L59" i="1"/>
  <c r="K59" i="1"/>
  <c r="R429" i="1" l="1"/>
  <c r="O59" i="1"/>
  <c r="R59" i="1"/>
  <c r="O429" i="1"/>
  <c r="P451" i="1" l="1"/>
  <c r="Q451" i="1" s="1"/>
  <c r="S451" i="1" s="1"/>
  <c r="N451" i="1"/>
  <c r="L451" i="1"/>
  <c r="K451" i="1"/>
  <c r="N72" i="1"/>
  <c r="M72" i="1"/>
  <c r="L72" i="1"/>
  <c r="K72" i="1"/>
  <c r="J72" i="1"/>
  <c r="N370" i="1"/>
  <c r="M370" i="1"/>
  <c r="L370" i="1"/>
  <c r="K370" i="1"/>
  <c r="J370" i="1"/>
  <c r="N342" i="1"/>
  <c r="M342" i="1"/>
  <c r="L342" i="1"/>
  <c r="K342" i="1"/>
  <c r="J342" i="1"/>
  <c r="N341" i="1"/>
  <c r="M341" i="1"/>
  <c r="L341" i="1"/>
  <c r="K341" i="1"/>
  <c r="J341" i="1"/>
  <c r="N219" i="1"/>
  <c r="M219" i="1"/>
  <c r="L219" i="1"/>
  <c r="K219" i="1"/>
  <c r="J219" i="1"/>
  <c r="N218" i="1"/>
  <c r="M218" i="1"/>
  <c r="L218" i="1"/>
  <c r="K218" i="1"/>
  <c r="J218" i="1"/>
  <c r="N217" i="1"/>
  <c r="M217" i="1"/>
  <c r="L217" i="1"/>
  <c r="K217" i="1"/>
  <c r="J217" i="1"/>
  <c r="N216" i="1"/>
  <c r="M216" i="1"/>
  <c r="L216" i="1"/>
  <c r="K216" i="1"/>
  <c r="J216" i="1"/>
  <c r="K207" i="1"/>
  <c r="O217" i="1" l="1"/>
  <c r="R370" i="1"/>
  <c r="O219" i="1"/>
  <c r="R451" i="1"/>
  <c r="Q219" i="1"/>
  <c r="S219" i="1" s="1"/>
  <c r="Q342" i="1"/>
  <c r="S342" i="1" s="1"/>
  <c r="R342" i="1"/>
  <c r="Q370" i="1"/>
  <c r="S370" i="1" s="1"/>
  <c r="R219" i="1"/>
  <c r="Q341" i="1"/>
  <c r="S341" i="1" s="1"/>
  <c r="O451" i="1"/>
  <c r="Q72" i="1"/>
  <c r="S72" i="1" s="1"/>
  <c r="R72" i="1"/>
  <c r="O72" i="1"/>
  <c r="O370" i="1"/>
  <c r="O342" i="1"/>
  <c r="R341" i="1"/>
  <c r="O341" i="1"/>
  <c r="R218" i="1"/>
  <c r="Q218" i="1"/>
  <c r="S218" i="1" s="1"/>
  <c r="Q216" i="1"/>
  <c r="S216" i="1" s="1"/>
  <c r="Q217" i="1"/>
  <c r="S217" i="1" s="1"/>
  <c r="R217" i="1"/>
  <c r="O218" i="1"/>
  <c r="R216" i="1"/>
  <c r="O216" i="1"/>
  <c r="Q552" i="1" l="1"/>
  <c r="S552" i="1" s="1"/>
  <c r="N552" i="1"/>
  <c r="L552" i="1"/>
  <c r="K552" i="1"/>
  <c r="Q176" i="1"/>
  <c r="S176" i="1" s="1"/>
  <c r="N176" i="1"/>
  <c r="L176" i="1"/>
  <c r="K176" i="1"/>
  <c r="P531" i="1"/>
  <c r="Q531" i="1" s="1"/>
  <c r="S531" i="1" s="1"/>
  <c r="N531" i="1"/>
  <c r="L531" i="1"/>
  <c r="K531" i="1"/>
  <c r="P530" i="1"/>
  <c r="Q530" i="1" s="1"/>
  <c r="S530" i="1" s="1"/>
  <c r="N530" i="1"/>
  <c r="L530" i="1"/>
  <c r="K530" i="1"/>
  <c r="P529" i="1"/>
  <c r="Q529" i="1" s="1"/>
  <c r="S529" i="1" s="1"/>
  <c r="N529" i="1"/>
  <c r="L529" i="1"/>
  <c r="K529" i="1"/>
  <c r="N340" i="1"/>
  <c r="M340" i="1"/>
  <c r="L340" i="1"/>
  <c r="K340" i="1"/>
  <c r="J340" i="1"/>
  <c r="N339" i="1"/>
  <c r="M339" i="1"/>
  <c r="L339" i="1"/>
  <c r="K339" i="1"/>
  <c r="J339" i="1"/>
  <c r="O340" i="1" l="1"/>
  <c r="R340" i="1"/>
  <c r="R552" i="1"/>
  <c r="R530" i="1"/>
  <c r="R176" i="1"/>
  <c r="O552" i="1"/>
  <c r="R529" i="1"/>
  <c r="R531" i="1"/>
  <c r="O176" i="1"/>
  <c r="O531" i="1"/>
  <c r="O530" i="1"/>
  <c r="O529" i="1"/>
  <c r="Q340" i="1"/>
  <c r="S340" i="1" s="1"/>
  <c r="R339" i="1"/>
  <c r="Q339" i="1"/>
  <c r="S339" i="1" s="1"/>
  <c r="O339" i="1"/>
  <c r="L620" i="1"/>
  <c r="L619" i="1"/>
  <c r="L618" i="1"/>
  <c r="L616" i="1"/>
  <c r="L614" i="1"/>
  <c r="L612" i="1"/>
  <c r="L611" i="1"/>
  <c r="L610" i="1"/>
  <c r="L609" i="1"/>
  <c r="L608" i="1"/>
  <c r="L607" i="1"/>
  <c r="L605" i="1"/>
  <c r="L604" i="1"/>
  <c r="L603" i="1"/>
  <c r="L602" i="1"/>
  <c r="L600" i="1"/>
  <c r="L599" i="1"/>
  <c r="L597" i="1"/>
  <c r="L596" i="1"/>
  <c r="L594" i="1"/>
  <c r="L579" i="1"/>
  <c r="L574" i="1"/>
  <c r="L571" i="1"/>
  <c r="L570" i="1"/>
  <c r="L569" i="1"/>
  <c r="L568" i="1"/>
  <c r="L567" i="1"/>
  <c r="L564" i="1"/>
  <c r="L563" i="1"/>
  <c r="L562" i="1"/>
  <c r="L558" i="1"/>
  <c r="L557" i="1"/>
  <c r="L554" i="1"/>
  <c r="L549" i="1"/>
  <c r="L211" i="1"/>
  <c r="L548" i="1"/>
  <c r="L547" i="1"/>
  <c r="L546" i="1"/>
  <c r="L545" i="1"/>
  <c r="L544" i="1"/>
  <c r="L541" i="1"/>
  <c r="L539" i="1"/>
  <c r="L538" i="1"/>
  <c r="L536" i="1"/>
  <c r="L528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68" i="1"/>
  <c r="L479" i="1"/>
  <c r="L478" i="1"/>
  <c r="L477" i="1"/>
  <c r="L476" i="1"/>
  <c r="L475" i="1"/>
  <c r="L474" i="1"/>
  <c r="L473" i="1"/>
  <c r="L472" i="1"/>
  <c r="L471" i="1"/>
  <c r="L469" i="1"/>
  <c r="L466" i="1"/>
  <c r="L464" i="1"/>
  <c r="L463" i="1"/>
  <c r="L470" i="1"/>
  <c r="L462" i="1"/>
  <c r="L461" i="1"/>
  <c r="L460" i="1"/>
  <c r="L459" i="1"/>
  <c r="L458" i="1"/>
  <c r="L457" i="1"/>
  <c r="L456" i="1"/>
  <c r="L455" i="1"/>
  <c r="L454" i="1"/>
  <c r="L452" i="1"/>
  <c r="L450" i="1"/>
  <c r="L449" i="1"/>
  <c r="L448" i="1"/>
  <c r="L447" i="1"/>
  <c r="L446" i="1"/>
  <c r="L445" i="1"/>
  <c r="L443" i="1"/>
  <c r="L442" i="1"/>
  <c r="L441" i="1"/>
  <c r="L440" i="1"/>
  <c r="L436" i="1"/>
  <c r="L428" i="1"/>
  <c r="L426" i="1"/>
  <c r="L425" i="1"/>
  <c r="L424" i="1"/>
  <c r="L423" i="1"/>
  <c r="L422" i="1"/>
  <c r="L421" i="1"/>
  <c r="L420" i="1"/>
  <c r="L419" i="1"/>
  <c r="L418" i="1"/>
  <c r="L416" i="1"/>
  <c r="L414" i="1"/>
  <c r="L412" i="1"/>
  <c r="L410" i="1"/>
  <c r="L409" i="1"/>
  <c r="L408" i="1"/>
  <c r="L406" i="1"/>
  <c r="L405" i="1"/>
  <c r="L404" i="1"/>
  <c r="L403" i="1"/>
  <c r="L401" i="1"/>
  <c r="L400" i="1"/>
  <c r="L399" i="1"/>
  <c r="L398" i="1"/>
  <c r="L397" i="1"/>
  <c r="L396" i="1"/>
  <c r="L395" i="1"/>
  <c r="L394" i="1"/>
  <c r="L392" i="1"/>
  <c r="L391" i="1"/>
  <c r="L387" i="1"/>
  <c r="L386" i="1"/>
  <c r="L385" i="1"/>
  <c r="L384" i="1"/>
  <c r="L383" i="1"/>
  <c r="L382" i="1"/>
  <c r="L381" i="1"/>
  <c r="L380" i="1"/>
  <c r="L379" i="1"/>
  <c r="L378" i="1"/>
  <c r="L371" i="1"/>
  <c r="L369" i="1"/>
  <c r="L368" i="1"/>
  <c r="L367" i="1"/>
  <c r="L364" i="1"/>
  <c r="L363" i="1"/>
  <c r="L358" i="1"/>
  <c r="L356" i="1"/>
  <c r="L355" i="1"/>
  <c r="L354" i="1"/>
  <c r="L352" i="1"/>
  <c r="L350" i="1"/>
  <c r="L347" i="1"/>
  <c r="L345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4" i="1"/>
  <c r="L302" i="1"/>
  <c r="L300" i="1"/>
  <c r="L299" i="1"/>
  <c r="L298" i="1"/>
  <c r="L297" i="1"/>
  <c r="L296" i="1"/>
  <c r="L141" i="1"/>
  <c r="L295" i="1"/>
  <c r="L294" i="1"/>
  <c r="L293" i="1"/>
  <c r="L292" i="1"/>
  <c r="L291" i="1"/>
  <c r="L290" i="1"/>
  <c r="L289" i="1"/>
  <c r="L288" i="1"/>
  <c r="L286" i="1"/>
  <c r="L285" i="1"/>
  <c r="L284" i="1"/>
  <c r="L283" i="1"/>
  <c r="L282" i="1"/>
  <c r="L281" i="1"/>
  <c r="L277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8" i="1"/>
  <c r="L247" i="1"/>
  <c r="L246" i="1"/>
  <c r="L245" i="1"/>
  <c r="L244" i="1"/>
  <c r="L243" i="1"/>
  <c r="L241" i="1"/>
  <c r="L238" i="1"/>
  <c r="L236" i="1"/>
  <c r="L235" i="1"/>
  <c r="L234" i="1"/>
  <c r="L233" i="1"/>
  <c r="L232" i="1"/>
  <c r="L231" i="1"/>
  <c r="L229" i="1"/>
  <c r="L215" i="1"/>
  <c r="L214" i="1"/>
  <c r="L213" i="1"/>
  <c r="L212" i="1"/>
  <c r="L210" i="1"/>
  <c r="L209" i="1"/>
  <c r="L208" i="1"/>
  <c r="L207" i="1"/>
  <c r="L206" i="1"/>
  <c r="L205" i="1"/>
  <c r="L204" i="1"/>
  <c r="L203" i="1"/>
  <c r="L202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1" i="1"/>
  <c r="L180" i="1"/>
  <c r="L178" i="1"/>
  <c r="L174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8" i="1"/>
  <c r="L157" i="1"/>
  <c r="L156" i="1"/>
  <c r="L155" i="1"/>
  <c r="L154" i="1"/>
  <c r="L153" i="1"/>
  <c r="L151" i="1"/>
  <c r="L150" i="1"/>
  <c r="L148" i="1"/>
  <c r="L147" i="1"/>
  <c r="L146" i="1"/>
  <c r="L145" i="1"/>
  <c r="L144" i="1"/>
  <c r="L143" i="1"/>
  <c r="L142" i="1"/>
  <c r="L137" i="1"/>
  <c r="L135" i="1"/>
  <c r="L133" i="1"/>
  <c r="L131" i="1"/>
  <c r="L129" i="1"/>
  <c r="L128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276" i="1"/>
  <c r="L105" i="1"/>
  <c r="L100" i="1"/>
  <c r="L99" i="1"/>
  <c r="L98" i="1"/>
  <c r="L95" i="1"/>
  <c r="L91" i="1"/>
  <c r="L85" i="1"/>
  <c r="L83" i="1"/>
  <c r="L82" i="1"/>
  <c r="L81" i="1"/>
  <c r="L80" i="1"/>
  <c r="L79" i="1"/>
  <c r="L75" i="1"/>
  <c r="L71" i="1"/>
  <c r="L70" i="1"/>
  <c r="L69" i="1"/>
  <c r="L68" i="1"/>
  <c r="L67" i="1"/>
  <c r="L66" i="1"/>
  <c r="L65" i="1"/>
  <c r="L63" i="1"/>
  <c r="L58" i="1"/>
  <c r="L57" i="1"/>
  <c r="L55" i="1"/>
  <c r="L54" i="1"/>
  <c r="L53" i="1"/>
  <c r="L52" i="1"/>
  <c r="L50" i="1"/>
  <c r="L47" i="1"/>
  <c r="L46" i="1"/>
  <c r="L45" i="1"/>
  <c r="L44" i="1"/>
  <c r="L42" i="1"/>
  <c r="L41" i="1"/>
  <c r="L40" i="1"/>
  <c r="L39" i="1"/>
  <c r="L36" i="1"/>
  <c r="L35" i="1"/>
  <c r="L29" i="1"/>
  <c r="L26" i="1"/>
  <c r="L24" i="1"/>
  <c r="L23" i="1"/>
  <c r="H621" i="1"/>
  <c r="N428" i="1"/>
  <c r="M428" i="1"/>
  <c r="K428" i="1"/>
  <c r="J428" i="1"/>
  <c r="P450" i="1"/>
  <c r="N450" i="1"/>
  <c r="M450" i="1"/>
  <c r="K450" i="1"/>
  <c r="J450" i="1"/>
  <c r="N338" i="1"/>
  <c r="M338" i="1"/>
  <c r="K338" i="1"/>
  <c r="J338" i="1"/>
  <c r="P29" i="1"/>
  <c r="N29" i="1"/>
  <c r="M29" i="1"/>
  <c r="K29" i="1"/>
  <c r="J29" i="1"/>
  <c r="M349" i="1"/>
  <c r="J349" i="1"/>
  <c r="Q338" i="1" l="1"/>
  <c r="S338" i="1" s="1"/>
  <c r="Q29" i="1"/>
  <c r="S29" i="1" s="1"/>
  <c r="R338" i="1"/>
  <c r="R450" i="1"/>
  <c r="Q428" i="1"/>
  <c r="S428" i="1" s="1"/>
  <c r="R428" i="1"/>
  <c r="Q450" i="1"/>
  <c r="S450" i="1" s="1"/>
  <c r="R29" i="1"/>
  <c r="O428" i="1"/>
  <c r="O450" i="1"/>
  <c r="O338" i="1"/>
  <c r="O29" i="1"/>
  <c r="N352" i="1"/>
  <c r="M352" i="1"/>
  <c r="K352" i="1"/>
  <c r="J352" i="1"/>
  <c r="M347" i="1"/>
  <c r="J347" i="1"/>
  <c r="M307" i="1"/>
  <c r="J307" i="1"/>
  <c r="M350" i="1"/>
  <c r="J350" i="1"/>
  <c r="J330" i="1"/>
  <c r="Q352" i="1" l="1"/>
  <c r="S352" i="1" s="1"/>
  <c r="R352" i="1"/>
  <c r="O352" i="1"/>
  <c r="N620" i="1"/>
  <c r="N619" i="1"/>
  <c r="N618" i="1"/>
  <c r="N616" i="1"/>
  <c r="N614" i="1"/>
  <c r="N612" i="1"/>
  <c r="N611" i="1"/>
  <c r="N610" i="1"/>
  <c r="N609" i="1"/>
  <c r="N608" i="1"/>
  <c r="N607" i="1"/>
  <c r="N605" i="1"/>
  <c r="N604" i="1"/>
  <c r="N603" i="1"/>
  <c r="N602" i="1"/>
  <c r="N600" i="1"/>
  <c r="N599" i="1"/>
  <c r="N597" i="1"/>
  <c r="N596" i="1"/>
  <c r="N594" i="1"/>
  <c r="N579" i="1"/>
  <c r="N574" i="1"/>
  <c r="N571" i="1"/>
  <c r="N570" i="1"/>
  <c r="N569" i="1"/>
  <c r="N568" i="1"/>
  <c r="N567" i="1"/>
  <c r="N564" i="1"/>
  <c r="N563" i="1"/>
  <c r="N562" i="1"/>
  <c r="N558" i="1"/>
  <c r="N557" i="1"/>
  <c r="N554" i="1"/>
  <c r="N549" i="1"/>
  <c r="N211" i="1"/>
  <c r="N548" i="1"/>
  <c r="N547" i="1"/>
  <c r="N546" i="1"/>
  <c r="N545" i="1"/>
  <c r="N83" i="1"/>
  <c r="N544" i="1"/>
  <c r="N541" i="1"/>
  <c r="N539" i="1"/>
  <c r="N538" i="1"/>
  <c r="N536" i="1"/>
  <c r="N473" i="1"/>
  <c r="N472" i="1"/>
  <c r="N471" i="1"/>
  <c r="N469" i="1"/>
  <c r="N466" i="1"/>
  <c r="N464" i="1"/>
  <c r="N463" i="1"/>
  <c r="N528" i="1"/>
  <c r="N470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68" i="1"/>
  <c r="N479" i="1"/>
  <c r="N478" i="1"/>
  <c r="N477" i="1"/>
  <c r="N476" i="1"/>
  <c r="N475" i="1"/>
  <c r="N474" i="1"/>
  <c r="N462" i="1"/>
  <c r="N461" i="1"/>
  <c r="N460" i="1"/>
  <c r="N459" i="1"/>
  <c r="N458" i="1"/>
  <c r="N457" i="1"/>
  <c r="N456" i="1"/>
  <c r="N455" i="1"/>
  <c r="N454" i="1"/>
  <c r="N452" i="1"/>
  <c r="N449" i="1"/>
  <c r="N448" i="1"/>
  <c r="N447" i="1"/>
  <c r="N446" i="1"/>
  <c r="N445" i="1"/>
  <c r="N443" i="1"/>
  <c r="N442" i="1"/>
  <c r="N441" i="1"/>
  <c r="N440" i="1"/>
  <c r="N436" i="1"/>
  <c r="N426" i="1"/>
  <c r="N425" i="1"/>
  <c r="N424" i="1"/>
  <c r="N423" i="1"/>
  <c r="N422" i="1"/>
  <c r="N421" i="1"/>
  <c r="N420" i="1"/>
  <c r="N419" i="1"/>
  <c r="N418" i="1"/>
  <c r="N416" i="1"/>
  <c r="N414" i="1"/>
  <c r="N412" i="1"/>
  <c r="N410" i="1"/>
  <c r="N409" i="1"/>
  <c r="N408" i="1"/>
  <c r="N406" i="1"/>
  <c r="N405" i="1"/>
  <c r="N404" i="1"/>
  <c r="N403" i="1"/>
  <c r="N401" i="1"/>
  <c r="N400" i="1"/>
  <c r="N399" i="1"/>
  <c r="N398" i="1"/>
  <c r="N397" i="1"/>
  <c r="N396" i="1"/>
  <c r="N395" i="1"/>
  <c r="N394" i="1"/>
  <c r="N392" i="1"/>
  <c r="N391" i="1"/>
  <c r="N387" i="1"/>
  <c r="N386" i="1"/>
  <c r="N385" i="1"/>
  <c r="N384" i="1"/>
  <c r="N383" i="1"/>
  <c r="N382" i="1"/>
  <c r="N381" i="1"/>
  <c r="N380" i="1"/>
  <c r="N379" i="1"/>
  <c r="N378" i="1"/>
  <c r="N371" i="1"/>
  <c r="N369" i="1"/>
  <c r="N368" i="1"/>
  <c r="N367" i="1"/>
  <c r="N364" i="1"/>
  <c r="N363" i="1"/>
  <c r="N358" i="1"/>
  <c r="N356" i="1"/>
  <c r="N355" i="1"/>
  <c r="N354" i="1"/>
  <c r="N350" i="1"/>
  <c r="N349" i="1"/>
  <c r="N347" i="1"/>
  <c r="N345" i="1"/>
  <c r="N337" i="1"/>
  <c r="N336" i="1"/>
  <c r="N335" i="1"/>
  <c r="N334" i="1"/>
  <c r="N333" i="1"/>
  <c r="N332" i="1"/>
  <c r="N331" i="1"/>
  <c r="N330" i="1"/>
  <c r="N329" i="1"/>
  <c r="N328" i="1"/>
  <c r="N327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4" i="1"/>
  <c r="N300" i="1"/>
  <c r="N299" i="1"/>
  <c r="N298" i="1"/>
  <c r="N297" i="1"/>
  <c r="N296" i="1"/>
  <c r="N141" i="1"/>
  <c r="N295" i="1"/>
  <c r="N294" i="1"/>
  <c r="N293" i="1"/>
  <c r="N292" i="1"/>
  <c r="N291" i="1"/>
  <c r="N290" i="1"/>
  <c r="N289" i="1"/>
  <c r="N288" i="1"/>
  <c r="N286" i="1"/>
  <c r="N285" i="1"/>
  <c r="N284" i="1"/>
  <c r="N283" i="1"/>
  <c r="N282" i="1"/>
  <c r="N281" i="1"/>
  <c r="N277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302" i="1"/>
  <c r="N256" i="1"/>
  <c r="N255" i="1"/>
  <c r="N254" i="1"/>
  <c r="N253" i="1"/>
  <c r="N252" i="1"/>
  <c r="N251" i="1"/>
  <c r="N250" i="1"/>
  <c r="N248" i="1"/>
  <c r="N247" i="1"/>
  <c r="N246" i="1"/>
  <c r="N245" i="1"/>
  <c r="N244" i="1"/>
  <c r="N243" i="1"/>
  <c r="N241" i="1"/>
  <c r="N238" i="1"/>
  <c r="N236" i="1"/>
  <c r="N235" i="1"/>
  <c r="N234" i="1"/>
  <c r="N233" i="1"/>
  <c r="N232" i="1"/>
  <c r="N231" i="1"/>
  <c r="N229" i="1"/>
  <c r="N215" i="1"/>
  <c r="N214" i="1"/>
  <c r="N213" i="1"/>
  <c r="N212" i="1"/>
  <c r="N210" i="1"/>
  <c r="N209" i="1"/>
  <c r="N208" i="1"/>
  <c r="N207" i="1"/>
  <c r="N206" i="1"/>
  <c r="N205" i="1"/>
  <c r="N204" i="1"/>
  <c r="N203" i="1"/>
  <c r="N202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1" i="1"/>
  <c r="N180" i="1"/>
  <c r="N178" i="1"/>
  <c r="N174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8" i="1"/>
  <c r="N157" i="1"/>
  <c r="N156" i="1"/>
  <c r="N155" i="1"/>
  <c r="N154" i="1"/>
  <c r="N153" i="1"/>
  <c r="N151" i="1"/>
  <c r="N150" i="1"/>
  <c r="N148" i="1"/>
  <c r="N147" i="1"/>
  <c r="N146" i="1"/>
  <c r="N145" i="1"/>
  <c r="N144" i="1"/>
  <c r="N143" i="1"/>
  <c r="N142" i="1"/>
  <c r="N137" i="1"/>
  <c r="N135" i="1"/>
  <c r="N133" i="1"/>
  <c r="N131" i="1"/>
  <c r="N129" i="1"/>
  <c r="N128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276" i="1"/>
  <c r="N105" i="1"/>
  <c r="N100" i="1"/>
  <c r="N99" i="1"/>
  <c r="N98" i="1"/>
  <c r="N95" i="1"/>
  <c r="N91" i="1"/>
  <c r="N85" i="1"/>
  <c r="N82" i="1"/>
  <c r="N81" i="1"/>
  <c r="N80" i="1"/>
  <c r="N79" i="1"/>
  <c r="N75" i="1"/>
  <c r="N71" i="1"/>
  <c r="N70" i="1"/>
  <c r="N69" i="1"/>
  <c r="N68" i="1"/>
  <c r="N67" i="1"/>
  <c r="N66" i="1"/>
  <c r="N65" i="1"/>
  <c r="N63" i="1"/>
  <c r="N58" i="1"/>
  <c r="N57" i="1"/>
  <c r="N55" i="1"/>
  <c r="N54" i="1"/>
  <c r="N53" i="1"/>
  <c r="N52" i="1"/>
  <c r="N50" i="1"/>
  <c r="N47" i="1"/>
  <c r="N46" i="1"/>
  <c r="N45" i="1"/>
  <c r="N44" i="1"/>
  <c r="N42" i="1"/>
  <c r="N41" i="1"/>
  <c r="N40" i="1"/>
  <c r="N39" i="1"/>
  <c r="N36" i="1"/>
  <c r="N35" i="1"/>
  <c r="N26" i="1"/>
  <c r="N24" i="1"/>
  <c r="N23" i="1"/>
  <c r="K620" i="1"/>
  <c r="K619" i="1"/>
  <c r="K618" i="1"/>
  <c r="K616" i="1"/>
  <c r="K614" i="1"/>
  <c r="K612" i="1"/>
  <c r="K611" i="1"/>
  <c r="K610" i="1"/>
  <c r="K609" i="1"/>
  <c r="K608" i="1"/>
  <c r="K607" i="1"/>
  <c r="K605" i="1"/>
  <c r="K604" i="1"/>
  <c r="K603" i="1"/>
  <c r="K602" i="1"/>
  <c r="K600" i="1"/>
  <c r="K599" i="1"/>
  <c r="K597" i="1"/>
  <c r="K596" i="1"/>
  <c r="K594" i="1"/>
  <c r="K579" i="1"/>
  <c r="K574" i="1"/>
  <c r="K571" i="1"/>
  <c r="K570" i="1"/>
  <c r="K569" i="1"/>
  <c r="K568" i="1"/>
  <c r="K567" i="1"/>
  <c r="K564" i="1"/>
  <c r="K563" i="1"/>
  <c r="K562" i="1"/>
  <c r="K558" i="1"/>
  <c r="K557" i="1"/>
  <c r="K554" i="1"/>
  <c r="K549" i="1"/>
  <c r="K211" i="1"/>
  <c r="K548" i="1"/>
  <c r="K547" i="1"/>
  <c r="K546" i="1"/>
  <c r="K545" i="1"/>
  <c r="K83" i="1"/>
  <c r="K544" i="1"/>
  <c r="K541" i="1"/>
  <c r="K539" i="1"/>
  <c r="K538" i="1"/>
  <c r="K536" i="1"/>
  <c r="K473" i="1"/>
  <c r="K472" i="1"/>
  <c r="K471" i="1"/>
  <c r="K469" i="1"/>
  <c r="K466" i="1"/>
  <c r="K464" i="1"/>
  <c r="K463" i="1"/>
  <c r="K528" i="1"/>
  <c r="K470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68" i="1"/>
  <c r="K479" i="1"/>
  <c r="K478" i="1"/>
  <c r="K477" i="1"/>
  <c r="K476" i="1"/>
  <c r="K475" i="1"/>
  <c r="K474" i="1"/>
  <c r="K462" i="1"/>
  <c r="K461" i="1"/>
  <c r="K460" i="1"/>
  <c r="K459" i="1"/>
  <c r="K458" i="1"/>
  <c r="K457" i="1"/>
  <c r="K456" i="1"/>
  <c r="K455" i="1"/>
  <c r="K454" i="1"/>
  <c r="K452" i="1"/>
  <c r="K449" i="1"/>
  <c r="K448" i="1"/>
  <c r="K447" i="1"/>
  <c r="K446" i="1"/>
  <c r="K445" i="1"/>
  <c r="K443" i="1"/>
  <c r="K442" i="1"/>
  <c r="K441" i="1"/>
  <c r="K440" i="1"/>
  <c r="K436" i="1"/>
  <c r="K426" i="1"/>
  <c r="K425" i="1"/>
  <c r="K424" i="1"/>
  <c r="K423" i="1"/>
  <c r="K422" i="1"/>
  <c r="K421" i="1"/>
  <c r="K420" i="1"/>
  <c r="K419" i="1"/>
  <c r="K418" i="1"/>
  <c r="K416" i="1"/>
  <c r="K414" i="1"/>
  <c r="K412" i="1"/>
  <c r="K410" i="1"/>
  <c r="K409" i="1"/>
  <c r="K408" i="1"/>
  <c r="K406" i="1"/>
  <c r="K405" i="1"/>
  <c r="K404" i="1"/>
  <c r="K403" i="1"/>
  <c r="K401" i="1"/>
  <c r="K400" i="1"/>
  <c r="K399" i="1"/>
  <c r="K398" i="1"/>
  <c r="K397" i="1"/>
  <c r="K396" i="1"/>
  <c r="K395" i="1"/>
  <c r="K394" i="1"/>
  <c r="K392" i="1"/>
  <c r="K391" i="1"/>
  <c r="K387" i="1"/>
  <c r="K386" i="1"/>
  <c r="K385" i="1"/>
  <c r="K384" i="1"/>
  <c r="K383" i="1"/>
  <c r="K382" i="1"/>
  <c r="K381" i="1"/>
  <c r="K380" i="1"/>
  <c r="K379" i="1"/>
  <c r="K378" i="1"/>
  <c r="K371" i="1"/>
  <c r="K369" i="1"/>
  <c r="K368" i="1"/>
  <c r="K367" i="1"/>
  <c r="K364" i="1"/>
  <c r="K363" i="1"/>
  <c r="K358" i="1"/>
  <c r="K356" i="1"/>
  <c r="K355" i="1"/>
  <c r="K354" i="1"/>
  <c r="K350" i="1"/>
  <c r="K349" i="1"/>
  <c r="K347" i="1"/>
  <c r="K345" i="1"/>
  <c r="K337" i="1"/>
  <c r="K336" i="1"/>
  <c r="K335" i="1"/>
  <c r="K334" i="1"/>
  <c r="K333" i="1"/>
  <c r="K332" i="1"/>
  <c r="K331" i="1"/>
  <c r="K330" i="1"/>
  <c r="K329" i="1"/>
  <c r="K328" i="1"/>
  <c r="K327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4" i="1"/>
  <c r="K300" i="1"/>
  <c r="K299" i="1"/>
  <c r="K298" i="1"/>
  <c r="K297" i="1"/>
  <c r="K296" i="1"/>
  <c r="K141" i="1"/>
  <c r="K295" i="1"/>
  <c r="K294" i="1"/>
  <c r="K293" i="1"/>
  <c r="K292" i="1"/>
  <c r="K291" i="1"/>
  <c r="K290" i="1"/>
  <c r="K289" i="1"/>
  <c r="K288" i="1"/>
  <c r="K286" i="1"/>
  <c r="K285" i="1"/>
  <c r="K284" i="1"/>
  <c r="K283" i="1"/>
  <c r="K282" i="1"/>
  <c r="K281" i="1"/>
  <c r="K277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302" i="1"/>
  <c r="K256" i="1"/>
  <c r="K255" i="1"/>
  <c r="K254" i="1"/>
  <c r="K253" i="1"/>
  <c r="K252" i="1"/>
  <c r="K251" i="1"/>
  <c r="K250" i="1"/>
  <c r="K248" i="1"/>
  <c r="K247" i="1"/>
  <c r="K246" i="1"/>
  <c r="K245" i="1"/>
  <c r="K244" i="1"/>
  <c r="K243" i="1"/>
  <c r="K241" i="1"/>
  <c r="K238" i="1"/>
  <c r="K236" i="1"/>
  <c r="K235" i="1"/>
  <c r="K234" i="1"/>
  <c r="K233" i="1"/>
  <c r="K232" i="1"/>
  <c r="K231" i="1"/>
  <c r="K229" i="1"/>
  <c r="K215" i="1"/>
  <c r="K214" i="1"/>
  <c r="K213" i="1"/>
  <c r="K212" i="1"/>
  <c r="K210" i="1"/>
  <c r="K209" i="1"/>
  <c r="K208" i="1"/>
  <c r="K206" i="1"/>
  <c r="K205" i="1"/>
  <c r="K204" i="1"/>
  <c r="K203" i="1"/>
  <c r="K202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1" i="1"/>
  <c r="K180" i="1"/>
  <c r="K178" i="1"/>
  <c r="K174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8" i="1"/>
  <c r="K157" i="1"/>
  <c r="K156" i="1"/>
  <c r="K155" i="1"/>
  <c r="K154" i="1"/>
  <c r="K153" i="1"/>
  <c r="K151" i="1"/>
  <c r="K150" i="1"/>
  <c r="K148" i="1"/>
  <c r="K147" i="1"/>
  <c r="K146" i="1"/>
  <c r="K145" i="1"/>
  <c r="K144" i="1"/>
  <c r="K143" i="1"/>
  <c r="K142" i="1"/>
  <c r="K137" i="1"/>
  <c r="K135" i="1"/>
  <c r="K133" i="1"/>
  <c r="K131" i="1"/>
  <c r="K129" i="1"/>
  <c r="K128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276" i="1"/>
  <c r="K105" i="1"/>
  <c r="K100" i="1"/>
  <c r="K99" i="1"/>
  <c r="K98" i="1"/>
  <c r="K95" i="1"/>
  <c r="K91" i="1"/>
  <c r="K85" i="1"/>
  <c r="K82" i="1"/>
  <c r="K81" i="1"/>
  <c r="K80" i="1"/>
  <c r="K79" i="1"/>
  <c r="K75" i="1"/>
  <c r="K71" i="1"/>
  <c r="K70" i="1"/>
  <c r="K69" i="1"/>
  <c r="K68" i="1"/>
  <c r="K67" i="1"/>
  <c r="K66" i="1"/>
  <c r="K65" i="1"/>
  <c r="K63" i="1"/>
  <c r="K58" i="1"/>
  <c r="K57" i="1"/>
  <c r="K55" i="1"/>
  <c r="K54" i="1"/>
  <c r="K53" i="1"/>
  <c r="K52" i="1"/>
  <c r="K50" i="1"/>
  <c r="K47" i="1"/>
  <c r="K46" i="1"/>
  <c r="K45" i="1"/>
  <c r="K44" i="1"/>
  <c r="K42" i="1"/>
  <c r="K41" i="1"/>
  <c r="K40" i="1"/>
  <c r="K39" i="1"/>
  <c r="K36" i="1"/>
  <c r="K35" i="1"/>
  <c r="K26" i="1"/>
  <c r="K24" i="1"/>
  <c r="K23" i="1"/>
  <c r="R81" i="1" l="1"/>
  <c r="O75" i="1"/>
  <c r="P337" i="1"/>
  <c r="M337" i="1"/>
  <c r="J337" i="1"/>
  <c r="M364" i="1"/>
  <c r="J364" i="1"/>
  <c r="Q364" i="1" l="1"/>
  <c r="S364" i="1" s="1"/>
  <c r="Q337" i="1"/>
  <c r="S337" i="1" s="1"/>
  <c r="R337" i="1"/>
  <c r="R364" i="1"/>
  <c r="O337" i="1"/>
  <c r="O364" i="1"/>
  <c r="Q463" i="1"/>
  <c r="S463" i="1" s="1"/>
  <c r="O463" i="1"/>
  <c r="Q58" i="1"/>
  <c r="S58" i="1" s="1"/>
  <c r="R58" i="1"/>
  <c r="M300" i="1"/>
  <c r="J300" i="1"/>
  <c r="P369" i="1"/>
  <c r="M369" i="1"/>
  <c r="J369" i="1"/>
  <c r="P473" i="1"/>
  <c r="M473" i="1"/>
  <c r="J473" i="1"/>
  <c r="N87" i="1"/>
  <c r="M87" i="1"/>
  <c r="K87" i="1"/>
  <c r="J87" i="1"/>
  <c r="P28" i="1"/>
  <c r="K28" i="1"/>
  <c r="J28" i="1"/>
  <c r="J26" i="1"/>
  <c r="M26" i="1"/>
  <c r="M426" i="1"/>
  <c r="J426" i="1"/>
  <c r="M472" i="1"/>
  <c r="J472" i="1"/>
  <c r="M36" i="1"/>
  <c r="J36" i="1"/>
  <c r="P47" i="1"/>
  <c r="M47" i="1"/>
  <c r="J47" i="1"/>
  <c r="N360" i="1"/>
  <c r="M360" i="1"/>
  <c r="K360" i="1"/>
  <c r="J360" i="1"/>
  <c r="M336" i="1"/>
  <c r="J336" i="1"/>
  <c r="J471" i="1"/>
  <c r="P471" i="1"/>
  <c r="M471" i="1"/>
  <c r="P299" i="1"/>
  <c r="M299" i="1"/>
  <c r="J299" i="1"/>
  <c r="P536" i="1"/>
  <c r="M536" i="1"/>
  <c r="J536" i="1"/>
  <c r="P335" i="1"/>
  <c r="M335" i="1"/>
  <c r="J335" i="1"/>
  <c r="P469" i="1"/>
  <c r="M469" i="1"/>
  <c r="J469" i="1"/>
  <c r="N357" i="1"/>
  <c r="M357" i="1"/>
  <c r="K357" i="1"/>
  <c r="J357" i="1"/>
  <c r="M334" i="1"/>
  <c r="J334" i="1"/>
  <c r="P449" i="1"/>
  <c r="M449" i="1"/>
  <c r="J449" i="1"/>
  <c r="P25" i="1"/>
  <c r="N25" i="1"/>
  <c r="M25" i="1"/>
  <c r="K25" i="1"/>
  <c r="J25" i="1"/>
  <c r="O426" i="1" l="1"/>
  <c r="Q471" i="1"/>
  <c r="S471" i="1" s="1"/>
  <c r="Q360" i="1"/>
  <c r="S360" i="1" s="1"/>
  <c r="R426" i="1"/>
  <c r="R299" i="1"/>
  <c r="R469" i="1"/>
  <c r="Q369" i="1"/>
  <c r="S369" i="1" s="1"/>
  <c r="R335" i="1"/>
  <c r="Q469" i="1"/>
  <c r="S469" i="1" s="1"/>
  <c r="R360" i="1"/>
  <c r="Q25" i="1"/>
  <c r="S25" i="1" s="1"/>
  <c r="Q472" i="1"/>
  <c r="S472" i="1" s="1"/>
  <c r="R463" i="1"/>
  <c r="R471" i="1"/>
  <c r="O47" i="1"/>
  <c r="Q426" i="1"/>
  <c r="S426" i="1" s="1"/>
  <c r="Q87" i="1"/>
  <c r="S87" i="1" s="1"/>
  <c r="Q300" i="1"/>
  <c r="S300" i="1" s="1"/>
  <c r="Q336" i="1"/>
  <c r="S336" i="1" s="1"/>
  <c r="Q36" i="1"/>
  <c r="S36" i="1" s="1"/>
  <c r="Q473" i="1"/>
  <c r="S473" i="1" s="1"/>
  <c r="R25" i="1"/>
  <c r="Q299" i="1"/>
  <c r="S299" i="1" s="1"/>
  <c r="R87" i="1"/>
  <c r="R300" i="1"/>
  <c r="O87" i="1"/>
  <c r="O300" i="1"/>
  <c r="R357" i="1"/>
  <c r="R472" i="1"/>
  <c r="Q28" i="1"/>
  <c r="S28" i="1" s="1"/>
  <c r="R369" i="1"/>
  <c r="Q357" i="1"/>
  <c r="S357" i="1" s="1"/>
  <c r="Q536" i="1"/>
  <c r="S536" i="1" s="1"/>
  <c r="R336" i="1"/>
  <c r="R36" i="1"/>
  <c r="R473" i="1"/>
  <c r="R536" i="1"/>
  <c r="Q47" i="1"/>
  <c r="S47" i="1" s="1"/>
  <c r="Q335" i="1"/>
  <c r="S335" i="1" s="1"/>
  <c r="O536" i="1"/>
  <c r="R47" i="1"/>
  <c r="O58" i="1"/>
  <c r="O369" i="1"/>
  <c r="O473" i="1"/>
  <c r="Q26" i="1"/>
  <c r="S26" i="1" s="1"/>
  <c r="R26" i="1"/>
  <c r="R28" i="1"/>
  <c r="O28" i="1"/>
  <c r="O26" i="1"/>
  <c r="O472" i="1"/>
  <c r="O36" i="1"/>
  <c r="O360" i="1"/>
  <c r="O336" i="1"/>
  <c r="O471" i="1"/>
  <c r="O299" i="1"/>
  <c r="O335" i="1"/>
  <c r="O469" i="1"/>
  <c r="Q334" i="1"/>
  <c r="S334" i="1" s="1"/>
  <c r="O357" i="1"/>
  <c r="R334" i="1"/>
  <c r="R449" i="1"/>
  <c r="O334" i="1"/>
  <c r="Q449" i="1"/>
  <c r="S449" i="1" s="1"/>
  <c r="O449" i="1"/>
  <c r="O25" i="1"/>
  <c r="Q100" i="1"/>
  <c r="S100" i="1" s="1"/>
  <c r="R100" i="1"/>
  <c r="M330" i="1"/>
  <c r="Q330" i="1" s="1"/>
  <c r="M458" i="1"/>
  <c r="J458" i="1"/>
  <c r="M193" i="1"/>
  <c r="J193" i="1"/>
  <c r="M181" i="1"/>
  <c r="J181" i="1"/>
  <c r="Q181" i="1" l="1"/>
  <c r="S181" i="1" s="1"/>
  <c r="O100" i="1"/>
  <c r="R181" i="1"/>
  <c r="O181" i="1"/>
  <c r="L19" i="1" l="1"/>
  <c r="L621" i="1" s="1"/>
  <c r="O620" i="1" l="1"/>
  <c r="R620" i="1"/>
  <c r="I621" i="1"/>
  <c r="M24" i="1"/>
  <c r="J24" i="1"/>
  <c r="Q24" i="1" l="1"/>
  <c r="S24" i="1" s="1"/>
  <c r="R24" i="1"/>
  <c r="O24" i="1"/>
  <c r="M23" i="1" l="1"/>
  <c r="J23" i="1"/>
  <c r="Q23" i="1" l="1"/>
  <c r="S23" i="1" s="1"/>
  <c r="R23" i="1"/>
  <c r="O23" i="1"/>
  <c r="P368" i="1" l="1"/>
  <c r="M368" i="1"/>
  <c r="J368" i="1"/>
  <c r="N22" i="1"/>
  <c r="M22" i="1"/>
  <c r="K22" i="1"/>
  <c r="J22" i="1"/>
  <c r="P549" i="1"/>
  <c r="M549" i="1"/>
  <c r="J549" i="1"/>
  <c r="P20" i="1"/>
  <c r="N20" i="1"/>
  <c r="M20" i="1"/>
  <c r="K20" i="1"/>
  <c r="J20" i="1"/>
  <c r="M367" i="1"/>
  <c r="J367" i="1"/>
  <c r="O371" i="1"/>
  <c r="Q371" i="1"/>
  <c r="S371" i="1" s="1"/>
  <c r="R371" i="1"/>
  <c r="P21" i="1"/>
  <c r="N21" i="1"/>
  <c r="M21" i="1"/>
  <c r="K21" i="1"/>
  <c r="J21" i="1"/>
  <c r="Q20" i="1" l="1"/>
  <c r="S20" i="1" s="1"/>
  <c r="Q367" i="1"/>
  <c r="S367" i="1" s="1"/>
  <c r="R21" i="1"/>
  <c r="Q22" i="1"/>
  <c r="S22" i="1" s="1"/>
  <c r="R22" i="1"/>
  <c r="R549" i="1"/>
  <c r="Q368" i="1"/>
  <c r="S368" i="1" s="1"/>
  <c r="R368" i="1"/>
  <c r="O368" i="1"/>
  <c r="O22" i="1"/>
  <c r="Q549" i="1"/>
  <c r="S549" i="1" s="1"/>
  <c r="O549" i="1"/>
  <c r="R20" i="1"/>
  <c r="O20" i="1"/>
  <c r="R367" i="1"/>
  <c r="O367" i="1"/>
  <c r="O21" i="1"/>
  <c r="Q21" i="1"/>
  <c r="S21" i="1" s="1"/>
  <c r="P82" i="1" l="1"/>
  <c r="M82" i="1"/>
  <c r="J82" i="1"/>
  <c r="P81" i="1"/>
  <c r="M81" i="1"/>
  <c r="J81" i="1"/>
  <c r="Q82" i="1" l="1"/>
  <c r="S82" i="1" s="1"/>
  <c r="R82" i="1"/>
  <c r="Q81" i="1"/>
  <c r="S81" i="1" s="1"/>
  <c r="O82" i="1"/>
  <c r="O81" i="1"/>
  <c r="R178" i="1" l="1"/>
  <c r="Q178" i="1"/>
  <c r="S178" i="1" s="1"/>
  <c r="O178" i="1"/>
  <c r="R356" i="1"/>
  <c r="P356" i="1"/>
  <c r="Q356" i="1" s="1"/>
  <c r="S356" i="1" s="1"/>
  <c r="O356" i="1"/>
  <c r="R18" i="1" l="1"/>
  <c r="O18" i="1"/>
  <c r="R550" i="1"/>
  <c r="R551" i="1"/>
  <c r="R35" i="1"/>
  <c r="R38" i="1"/>
  <c r="R39" i="1"/>
  <c r="R40" i="1"/>
  <c r="R41" i="1"/>
  <c r="R42" i="1"/>
  <c r="R44" i="1"/>
  <c r="R45" i="1"/>
  <c r="R46" i="1"/>
  <c r="R50" i="1"/>
  <c r="R52" i="1"/>
  <c r="R53" i="1"/>
  <c r="R54" i="1"/>
  <c r="R55" i="1"/>
  <c r="R57" i="1"/>
  <c r="R63" i="1"/>
  <c r="R65" i="1"/>
  <c r="R66" i="1"/>
  <c r="R67" i="1"/>
  <c r="R68" i="1"/>
  <c r="R69" i="1"/>
  <c r="R70" i="1"/>
  <c r="R71" i="1"/>
  <c r="R75" i="1"/>
  <c r="R77" i="1"/>
  <c r="R79" i="1"/>
  <c r="R80" i="1"/>
  <c r="R85" i="1"/>
  <c r="R91" i="1"/>
  <c r="R95" i="1"/>
  <c r="R98" i="1"/>
  <c r="R99" i="1"/>
  <c r="R276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8" i="1"/>
  <c r="R129" i="1"/>
  <c r="R131" i="1"/>
  <c r="R133" i="1"/>
  <c r="R135" i="1"/>
  <c r="R137" i="1"/>
  <c r="R139" i="1"/>
  <c r="R140" i="1"/>
  <c r="R142" i="1"/>
  <c r="R143" i="1"/>
  <c r="R144" i="1"/>
  <c r="R145" i="1"/>
  <c r="R146" i="1"/>
  <c r="R147" i="1"/>
  <c r="R148" i="1"/>
  <c r="R150" i="1"/>
  <c r="R151" i="1"/>
  <c r="R153" i="1"/>
  <c r="R154" i="1"/>
  <c r="R155" i="1"/>
  <c r="R156" i="1"/>
  <c r="R157" i="1"/>
  <c r="R158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4" i="1"/>
  <c r="R180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2" i="1"/>
  <c r="R203" i="1"/>
  <c r="R204" i="1"/>
  <c r="R205" i="1"/>
  <c r="R206" i="1"/>
  <c r="R207" i="1"/>
  <c r="R208" i="1"/>
  <c r="R209" i="1"/>
  <c r="R210" i="1"/>
  <c r="R212" i="1"/>
  <c r="R213" i="1"/>
  <c r="R214" i="1"/>
  <c r="R215" i="1"/>
  <c r="R229" i="1"/>
  <c r="R231" i="1"/>
  <c r="R232" i="1"/>
  <c r="R233" i="1"/>
  <c r="R234" i="1"/>
  <c r="R235" i="1"/>
  <c r="R236" i="1"/>
  <c r="R241" i="1"/>
  <c r="R243" i="1"/>
  <c r="R244" i="1"/>
  <c r="R245" i="1"/>
  <c r="R246" i="1"/>
  <c r="R247" i="1"/>
  <c r="R248" i="1"/>
  <c r="R250" i="1"/>
  <c r="R251" i="1"/>
  <c r="R252" i="1"/>
  <c r="R253" i="1"/>
  <c r="R254" i="1"/>
  <c r="R255" i="1"/>
  <c r="R256" i="1"/>
  <c r="R302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7" i="1"/>
  <c r="R281" i="1"/>
  <c r="R282" i="1"/>
  <c r="R283" i="1"/>
  <c r="R284" i="1"/>
  <c r="R285" i="1"/>
  <c r="R286" i="1"/>
  <c r="R288" i="1"/>
  <c r="R289" i="1"/>
  <c r="R290" i="1"/>
  <c r="R291" i="1"/>
  <c r="R292" i="1"/>
  <c r="R293" i="1"/>
  <c r="R294" i="1"/>
  <c r="R295" i="1"/>
  <c r="R141" i="1"/>
  <c r="R296" i="1"/>
  <c r="R297" i="1"/>
  <c r="R298" i="1"/>
  <c r="R304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7" i="1"/>
  <c r="R328" i="1"/>
  <c r="R329" i="1"/>
  <c r="R330" i="1"/>
  <c r="R331" i="1"/>
  <c r="R332" i="1"/>
  <c r="R333" i="1"/>
  <c r="R345" i="1"/>
  <c r="R347" i="1"/>
  <c r="R349" i="1"/>
  <c r="R350" i="1"/>
  <c r="R354" i="1"/>
  <c r="R355" i="1"/>
  <c r="R358" i="1"/>
  <c r="R361" i="1"/>
  <c r="R363" i="1"/>
  <c r="R136" i="1"/>
  <c r="R377" i="1"/>
  <c r="R378" i="1"/>
  <c r="R379" i="1"/>
  <c r="R380" i="1"/>
  <c r="R381" i="1"/>
  <c r="R382" i="1"/>
  <c r="R383" i="1"/>
  <c r="R384" i="1"/>
  <c r="R385" i="1"/>
  <c r="R386" i="1"/>
  <c r="R387" i="1"/>
  <c r="R389" i="1"/>
  <c r="R391" i="1"/>
  <c r="R392" i="1"/>
  <c r="R394" i="1"/>
  <c r="R395" i="1"/>
  <c r="R396" i="1"/>
  <c r="R397" i="1"/>
  <c r="R398" i="1"/>
  <c r="R399" i="1"/>
  <c r="R400" i="1"/>
  <c r="R401" i="1"/>
  <c r="R403" i="1"/>
  <c r="R404" i="1"/>
  <c r="R405" i="1"/>
  <c r="R406" i="1"/>
  <c r="R408" i="1"/>
  <c r="R409" i="1"/>
  <c r="R410" i="1"/>
  <c r="R412" i="1"/>
  <c r="R414" i="1"/>
  <c r="R416" i="1"/>
  <c r="R418" i="1"/>
  <c r="R419" i="1"/>
  <c r="R420" i="1"/>
  <c r="R421" i="1"/>
  <c r="R422" i="1"/>
  <c r="R423" i="1"/>
  <c r="R424" i="1"/>
  <c r="R436" i="1"/>
  <c r="R440" i="1"/>
  <c r="R441" i="1"/>
  <c r="R442" i="1"/>
  <c r="R443" i="1"/>
  <c r="R445" i="1"/>
  <c r="R446" i="1"/>
  <c r="R447" i="1"/>
  <c r="R448" i="1"/>
  <c r="R452" i="1"/>
  <c r="R454" i="1"/>
  <c r="R455" i="1"/>
  <c r="R456" i="1"/>
  <c r="R457" i="1"/>
  <c r="R458" i="1"/>
  <c r="R459" i="1"/>
  <c r="R460" i="1"/>
  <c r="R461" i="1"/>
  <c r="R462" i="1"/>
  <c r="R527" i="1"/>
  <c r="R474" i="1"/>
  <c r="R475" i="1"/>
  <c r="R476" i="1"/>
  <c r="R477" i="1"/>
  <c r="R478" i="1"/>
  <c r="R479" i="1"/>
  <c r="R468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470" i="1"/>
  <c r="R528" i="1"/>
  <c r="R464" i="1"/>
  <c r="R466" i="1"/>
  <c r="R538" i="1"/>
  <c r="R539" i="1"/>
  <c r="R541" i="1"/>
  <c r="R543" i="1"/>
  <c r="R544" i="1"/>
  <c r="R83" i="1"/>
  <c r="R545" i="1"/>
  <c r="R546" i="1"/>
  <c r="R547" i="1"/>
  <c r="R548" i="1"/>
  <c r="R211" i="1"/>
  <c r="R554" i="1"/>
  <c r="R556" i="1"/>
  <c r="R557" i="1"/>
  <c r="R558" i="1"/>
  <c r="R559" i="1"/>
  <c r="R562" i="1"/>
  <c r="R563" i="1"/>
  <c r="R564" i="1"/>
  <c r="R567" i="1"/>
  <c r="R568" i="1"/>
  <c r="R569" i="1"/>
  <c r="R570" i="1"/>
  <c r="R571" i="1"/>
  <c r="R574" i="1"/>
  <c r="R579" i="1"/>
  <c r="R594" i="1"/>
  <c r="R596" i="1"/>
  <c r="R597" i="1"/>
  <c r="R599" i="1"/>
  <c r="R600" i="1"/>
  <c r="R602" i="1"/>
  <c r="R603" i="1"/>
  <c r="R604" i="1"/>
  <c r="R605" i="1"/>
  <c r="R607" i="1"/>
  <c r="R608" i="1"/>
  <c r="R609" i="1"/>
  <c r="R610" i="1"/>
  <c r="R611" i="1"/>
  <c r="R612" i="1"/>
  <c r="R614" i="1"/>
  <c r="R616" i="1"/>
  <c r="R618" i="1"/>
  <c r="R619" i="1"/>
  <c r="O550" i="1"/>
  <c r="O551" i="1"/>
  <c r="O35" i="1"/>
  <c r="O38" i="1"/>
  <c r="O39" i="1"/>
  <c r="O40" i="1"/>
  <c r="O41" i="1"/>
  <c r="O42" i="1"/>
  <c r="O44" i="1"/>
  <c r="O45" i="1"/>
  <c r="O46" i="1"/>
  <c r="O50" i="1"/>
  <c r="O52" i="1"/>
  <c r="O53" i="1"/>
  <c r="O54" i="1"/>
  <c r="O55" i="1"/>
  <c r="O57" i="1"/>
  <c r="O63" i="1"/>
  <c r="O65" i="1"/>
  <c r="O66" i="1"/>
  <c r="O67" i="1"/>
  <c r="O68" i="1"/>
  <c r="O69" i="1"/>
  <c r="O70" i="1"/>
  <c r="O71" i="1"/>
  <c r="O77" i="1"/>
  <c r="O79" i="1"/>
  <c r="O80" i="1"/>
  <c r="O85" i="1"/>
  <c r="O91" i="1"/>
  <c r="O95" i="1"/>
  <c r="O98" i="1"/>
  <c r="O99" i="1"/>
  <c r="O276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8" i="1"/>
  <c r="O129" i="1"/>
  <c r="O131" i="1"/>
  <c r="O133" i="1"/>
  <c r="O135" i="1"/>
  <c r="O137" i="1"/>
  <c r="O139" i="1"/>
  <c r="O140" i="1"/>
  <c r="O142" i="1"/>
  <c r="O143" i="1"/>
  <c r="O144" i="1"/>
  <c r="O145" i="1"/>
  <c r="O146" i="1"/>
  <c r="O147" i="1"/>
  <c r="O148" i="1"/>
  <c r="O150" i="1"/>
  <c r="O151" i="1"/>
  <c r="O153" i="1"/>
  <c r="O154" i="1"/>
  <c r="O155" i="1"/>
  <c r="O156" i="1"/>
  <c r="O157" i="1"/>
  <c r="O158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4" i="1"/>
  <c r="O180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2" i="1"/>
  <c r="O203" i="1"/>
  <c r="O204" i="1"/>
  <c r="O205" i="1"/>
  <c r="O206" i="1"/>
  <c r="O207" i="1"/>
  <c r="O208" i="1"/>
  <c r="O209" i="1"/>
  <c r="O210" i="1"/>
  <c r="O212" i="1"/>
  <c r="O213" i="1"/>
  <c r="O214" i="1"/>
  <c r="O215" i="1"/>
  <c r="O229" i="1"/>
  <c r="O231" i="1"/>
  <c r="O232" i="1"/>
  <c r="O233" i="1"/>
  <c r="O234" i="1"/>
  <c r="O235" i="1"/>
  <c r="O236" i="1"/>
  <c r="O241" i="1"/>
  <c r="O243" i="1"/>
  <c r="O244" i="1"/>
  <c r="O245" i="1"/>
  <c r="O246" i="1"/>
  <c r="O247" i="1"/>
  <c r="O248" i="1"/>
  <c r="O250" i="1"/>
  <c r="O251" i="1"/>
  <c r="O252" i="1"/>
  <c r="O253" i="1"/>
  <c r="O254" i="1"/>
  <c r="O255" i="1"/>
  <c r="O256" i="1"/>
  <c r="O302" i="1"/>
  <c r="O257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7" i="1"/>
  <c r="O281" i="1"/>
  <c r="O282" i="1"/>
  <c r="O283" i="1"/>
  <c r="O284" i="1"/>
  <c r="O285" i="1"/>
  <c r="O286" i="1"/>
  <c r="O288" i="1"/>
  <c r="O289" i="1"/>
  <c r="O290" i="1"/>
  <c r="O291" i="1"/>
  <c r="O292" i="1"/>
  <c r="O293" i="1"/>
  <c r="O294" i="1"/>
  <c r="O295" i="1"/>
  <c r="O141" i="1"/>
  <c r="O296" i="1"/>
  <c r="O297" i="1"/>
  <c r="O298" i="1"/>
  <c r="O304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7" i="1"/>
  <c r="O328" i="1"/>
  <c r="O329" i="1"/>
  <c r="O330" i="1"/>
  <c r="O331" i="1"/>
  <c r="O332" i="1"/>
  <c r="O333" i="1"/>
  <c r="O345" i="1"/>
  <c r="O347" i="1"/>
  <c r="O349" i="1"/>
  <c r="O350" i="1"/>
  <c r="O354" i="1"/>
  <c r="O355" i="1"/>
  <c r="O358" i="1"/>
  <c r="O361" i="1"/>
  <c r="O363" i="1"/>
  <c r="O136" i="1"/>
  <c r="O377" i="1"/>
  <c r="O378" i="1"/>
  <c r="O379" i="1"/>
  <c r="O380" i="1"/>
  <c r="O381" i="1"/>
  <c r="O382" i="1"/>
  <c r="O383" i="1"/>
  <c r="O384" i="1"/>
  <c r="O385" i="1"/>
  <c r="O386" i="1"/>
  <c r="O387" i="1"/>
  <c r="O389" i="1"/>
  <c r="O391" i="1"/>
  <c r="O392" i="1"/>
  <c r="O394" i="1"/>
  <c r="O395" i="1"/>
  <c r="O396" i="1"/>
  <c r="O397" i="1"/>
  <c r="O398" i="1"/>
  <c r="O399" i="1"/>
  <c r="O400" i="1"/>
  <c r="O401" i="1"/>
  <c r="O403" i="1"/>
  <c r="O404" i="1"/>
  <c r="O405" i="1"/>
  <c r="O406" i="1"/>
  <c r="O408" i="1"/>
  <c r="O409" i="1"/>
  <c r="O410" i="1"/>
  <c r="O412" i="1"/>
  <c r="O414" i="1"/>
  <c r="O416" i="1"/>
  <c r="O418" i="1"/>
  <c r="O419" i="1"/>
  <c r="O420" i="1"/>
  <c r="O421" i="1"/>
  <c r="O422" i="1"/>
  <c r="O423" i="1"/>
  <c r="O424" i="1"/>
  <c r="O436" i="1"/>
  <c r="O440" i="1"/>
  <c r="O441" i="1"/>
  <c r="O442" i="1"/>
  <c r="O443" i="1"/>
  <c r="O445" i="1"/>
  <c r="O446" i="1"/>
  <c r="O447" i="1"/>
  <c r="O448" i="1"/>
  <c r="O452" i="1"/>
  <c r="O454" i="1"/>
  <c r="O455" i="1"/>
  <c r="O456" i="1"/>
  <c r="O457" i="1"/>
  <c r="O458" i="1"/>
  <c r="O459" i="1"/>
  <c r="O460" i="1"/>
  <c r="O461" i="1"/>
  <c r="O462" i="1"/>
  <c r="O527" i="1"/>
  <c r="O474" i="1"/>
  <c r="O475" i="1"/>
  <c r="O476" i="1"/>
  <c r="O477" i="1"/>
  <c r="O478" i="1"/>
  <c r="O479" i="1"/>
  <c r="O468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470" i="1"/>
  <c r="O528" i="1"/>
  <c r="O464" i="1"/>
  <c r="O466" i="1"/>
  <c r="O538" i="1"/>
  <c r="O539" i="1"/>
  <c r="O541" i="1"/>
  <c r="O543" i="1"/>
  <c r="O544" i="1"/>
  <c r="O83" i="1"/>
  <c r="O545" i="1"/>
  <c r="O546" i="1"/>
  <c r="O547" i="1"/>
  <c r="O548" i="1"/>
  <c r="O211" i="1"/>
  <c r="O554" i="1"/>
  <c r="O556" i="1"/>
  <c r="O557" i="1"/>
  <c r="O558" i="1"/>
  <c r="O559" i="1"/>
  <c r="O562" i="1"/>
  <c r="O563" i="1"/>
  <c r="O564" i="1"/>
  <c r="O567" i="1"/>
  <c r="O568" i="1"/>
  <c r="O569" i="1"/>
  <c r="O570" i="1"/>
  <c r="O571" i="1"/>
  <c r="O574" i="1"/>
  <c r="O579" i="1"/>
  <c r="O594" i="1"/>
  <c r="O596" i="1"/>
  <c r="O597" i="1"/>
  <c r="O599" i="1"/>
  <c r="O600" i="1"/>
  <c r="O602" i="1"/>
  <c r="O603" i="1"/>
  <c r="O604" i="1"/>
  <c r="O605" i="1"/>
  <c r="O607" i="1"/>
  <c r="O608" i="1"/>
  <c r="O609" i="1"/>
  <c r="O610" i="1"/>
  <c r="O611" i="1"/>
  <c r="O612" i="1"/>
  <c r="O614" i="1"/>
  <c r="O616" i="1"/>
  <c r="O618" i="1"/>
  <c r="O619" i="1"/>
  <c r="Q52" i="1" l="1"/>
  <c r="S52" i="1" s="1"/>
  <c r="Q53" i="1"/>
  <c r="S53" i="1" s="1"/>
  <c r="Q54" i="1"/>
  <c r="S54" i="1" s="1"/>
  <c r="Q55" i="1"/>
  <c r="S55" i="1" s="1"/>
  <c r="Q57" i="1"/>
  <c r="S57" i="1" s="1"/>
  <c r="P63" i="1"/>
  <c r="Q63" i="1" s="1"/>
  <c r="S63" i="1" s="1"/>
  <c r="Q65" i="1"/>
  <c r="S65" i="1" s="1"/>
  <c r="Q66" i="1"/>
  <c r="S66" i="1" s="1"/>
  <c r="Q67" i="1"/>
  <c r="S67" i="1" s="1"/>
  <c r="Q68" i="1"/>
  <c r="S68" i="1" s="1"/>
  <c r="Q69" i="1"/>
  <c r="S69" i="1" s="1"/>
  <c r="Q70" i="1"/>
  <c r="S70" i="1" s="1"/>
  <c r="Q71" i="1"/>
  <c r="S71" i="1" s="1"/>
  <c r="Q75" i="1"/>
  <c r="S75" i="1" s="1"/>
  <c r="Q77" i="1"/>
  <c r="S77" i="1" s="1"/>
  <c r="Q79" i="1"/>
  <c r="S79" i="1" s="1"/>
  <c r="P80" i="1"/>
  <c r="Q80" i="1" s="1"/>
  <c r="S80" i="1" s="1"/>
  <c r="P85" i="1"/>
  <c r="Q85" i="1" s="1"/>
  <c r="S85" i="1" s="1"/>
  <c r="Q91" i="1"/>
  <c r="S91" i="1" s="1"/>
  <c r="Q95" i="1"/>
  <c r="S95" i="1" s="1"/>
  <c r="P98" i="1"/>
  <c r="Q98" i="1" s="1"/>
  <c r="S98" i="1" s="1"/>
  <c r="Q99" i="1"/>
  <c r="S99" i="1" s="1"/>
  <c r="P105" i="1"/>
  <c r="P276" i="1"/>
  <c r="Q276" i="1" s="1"/>
  <c r="S276" i="1" s="1"/>
  <c r="Q106" i="1"/>
  <c r="S106" i="1" s="1"/>
  <c r="Q107" i="1"/>
  <c r="S107" i="1" s="1"/>
  <c r="Q108" i="1"/>
  <c r="S108" i="1" s="1"/>
  <c r="Q109" i="1"/>
  <c r="S109" i="1" s="1"/>
  <c r="Q110" i="1"/>
  <c r="S110" i="1" s="1"/>
  <c r="Q111" i="1"/>
  <c r="S111" i="1" s="1"/>
  <c r="Q112" i="1"/>
  <c r="S112" i="1" s="1"/>
  <c r="Q113" i="1"/>
  <c r="S113" i="1" s="1"/>
  <c r="Q114" i="1"/>
  <c r="S114" i="1" s="1"/>
  <c r="Q115" i="1"/>
  <c r="S115" i="1" s="1"/>
  <c r="Q116" i="1"/>
  <c r="S116" i="1" s="1"/>
  <c r="Q117" i="1"/>
  <c r="S117" i="1" s="1"/>
  <c r="Q118" i="1"/>
  <c r="S118" i="1" s="1"/>
  <c r="Q119" i="1"/>
  <c r="S119" i="1" s="1"/>
  <c r="Q120" i="1"/>
  <c r="S120" i="1" s="1"/>
  <c r="Q121" i="1"/>
  <c r="S121" i="1" s="1"/>
  <c r="Q122" i="1"/>
  <c r="S122" i="1" s="1"/>
  <c r="Q123" i="1"/>
  <c r="S123" i="1" s="1"/>
  <c r="Q124" i="1"/>
  <c r="S124" i="1" s="1"/>
  <c r="Q125" i="1"/>
  <c r="S125" i="1" s="1"/>
  <c r="Q128" i="1"/>
  <c r="S128" i="1" s="1"/>
  <c r="Q129" i="1"/>
  <c r="S129" i="1" s="1"/>
  <c r="Q131" i="1"/>
  <c r="S131" i="1" s="1"/>
  <c r="Q133" i="1"/>
  <c r="S133" i="1" s="1"/>
  <c r="Q135" i="1"/>
  <c r="S135" i="1" s="1"/>
  <c r="Q137" i="1"/>
  <c r="S137" i="1" s="1"/>
  <c r="Q139" i="1"/>
  <c r="S139" i="1" s="1"/>
  <c r="Q140" i="1"/>
  <c r="S140" i="1" s="1"/>
  <c r="Q142" i="1"/>
  <c r="S142" i="1" s="1"/>
  <c r="Q143" i="1"/>
  <c r="S143" i="1" s="1"/>
  <c r="Q144" i="1"/>
  <c r="S144" i="1" s="1"/>
  <c r="Q145" i="1"/>
  <c r="S145" i="1" s="1"/>
  <c r="Q146" i="1"/>
  <c r="S146" i="1" s="1"/>
  <c r="Q147" i="1"/>
  <c r="S147" i="1" s="1"/>
  <c r="Q148" i="1"/>
  <c r="S148" i="1" s="1"/>
  <c r="Q150" i="1"/>
  <c r="S150" i="1" s="1"/>
  <c r="Q151" i="1"/>
  <c r="S151" i="1" s="1"/>
  <c r="Q153" i="1"/>
  <c r="S153" i="1" s="1"/>
  <c r="Q154" i="1"/>
  <c r="S154" i="1" s="1"/>
  <c r="Q155" i="1"/>
  <c r="S155" i="1" s="1"/>
  <c r="Q156" i="1"/>
  <c r="S156" i="1" s="1"/>
  <c r="Q157" i="1"/>
  <c r="S157" i="1" s="1"/>
  <c r="Q158" i="1"/>
  <c r="S158" i="1" s="1"/>
  <c r="Q160" i="1"/>
  <c r="S160" i="1" s="1"/>
  <c r="Q161" i="1"/>
  <c r="S161" i="1" s="1"/>
  <c r="Q162" i="1"/>
  <c r="S162" i="1" s="1"/>
  <c r="Q163" i="1"/>
  <c r="S163" i="1" s="1"/>
  <c r="Q164" i="1"/>
  <c r="S164" i="1" s="1"/>
  <c r="P165" i="1"/>
  <c r="Q165" i="1" s="1"/>
  <c r="S165" i="1" s="1"/>
  <c r="Q166" i="1"/>
  <c r="S166" i="1" s="1"/>
  <c r="Q167" i="1"/>
  <c r="S167" i="1" s="1"/>
  <c r="Q168" i="1"/>
  <c r="S168" i="1" s="1"/>
  <c r="Q169" i="1"/>
  <c r="S169" i="1" s="1"/>
  <c r="Q170" i="1"/>
  <c r="S170" i="1" s="1"/>
  <c r="P171" i="1"/>
  <c r="Q171" i="1" s="1"/>
  <c r="S171" i="1" s="1"/>
  <c r="Q172" i="1"/>
  <c r="S172" i="1" s="1"/>
  <c r="Q174" i="1"/>
  <c r="S174" i="1" s="1"/>
  <c r="Q180" i="1"/>
  <c r="S180" i="1" s="1"/>
  <c r="Q184" i="1"/>
  <c r="S184" i="1" s="1"/>
  <c r="Q185" i="1"/>
  <c r="S185" i="1" s="1"/>
  <c r="P186" i="1"/>
  <c r="Q186" i="1" s="1"/>
  <c r="S186" i="1" s="1"/>
  <c r="Q187" i="1"/>
  <c r="S187" i="1" s="1"/>
  <c r="Q188" i="1"/>
  <c r="S188" i="1" s="1"/>
  <c r="Q189" i="1"/>
  <c r="S189" i="1" s="1"/>
  <c r="Q190" i="1"/>
  <c r="S190" i="1" s="1"/>
  <c r="Q191" i="1"/>
  <c r="S191" i="1" s="1"/>
  <c r="P192" i="1"/>
  <c r="Q192" i="1" s="1"/>
  <c r="S192" i="1" s="1"/>
  <c r="P193" i="1"/>
  <c r="Q193" i="1" s="1"/>
  <c r="S193" i="1" s="1"/>
  <c r="Q194" i="1"/>
  <c r="S194" i="1" s="1"/>
  <c r="Q195" i="1"/>
  <c r="S195" i="1" s="1"/>
  <c r="Q196" i="1"/>
  <c r="S196" i="1" s="1"/>
  <c r="Q197" i="1"/>
  <c r="S197" i="1" s="1"/>
  <c r="Q198" i="1"/>
  <c r="S198" i="1" s="1"/>
  <c r="Q199" i="1"/>
  <c r="S199" i="1" s="1"/>
  <c r="Q200" i="1"/>
  <c r="S200" i="1" s="1"/>
  <c r="Q202" i="1"/>
  <c r="S202" i="1" s="1"/>
  <c r="Q203" i="1"/>
  <c r="S203" i="1" s="1"/>
  <c r="Q204" i="1"/>
  <c r="S204" i="1" s="1"/>
  <c r="P205" i="1"/>
  <c r="Q205" i="1" s="1"/>
  <c r="S205" i="1" s="1"/>
  <c r="P206" i="1"/>
  <c r="Q206" i="1" s="1"/>
  <c r="S206" i="1" s="1"/>
  <c r="Q207" i="1"/>
  <c r="S207" i="1" s="1"/>
  <c r="Q208" i="1"/>
  <c r="S208" i="1" s="1"/>
  <c r="Q209" i="1"/>
  <c r="S209" i="1" s="1"/>
  <c r="P210" i="1"/>
  <c r="Q210" i="1" s="1"/>
  <c r="S210" i="1" s="1"/>
  <c r="Q212" i="1"/>
  <c r="S212" i="1" s="1"/>
  <c r="Q213" i="1"/>
  <c r="S213" i="1" s="1"/>
  <c r="Q214" i="1"/>
  <c r="S214" i="1" s="1"/>
  <c r="P215" i="1"/>
  <c r="Q215" i="1" s="1"/>
  <c r="S215" i="1" s="1"/>
  <c r="Q229" i="1"/>
  <c r="S229" i="1" s="1"/>
  <c r="P231" i="1"/>
  <c r="Q231" i="1" s="1"/>
  <c r="S231" i="1" s="1"/>
  <c r="Q232" i="1"/>
  <c r="S232" i="1" s="1"/>
  <c r="Q233" i="1"/>
  <c r="S233" i="1" s="1"/>
  <c r="Q234" i="1"/>
  <c r="S234" i="1" s="1"/>
  <c r="Q235" i="1"/>
  <c r="S235" i="1" s="1"/>
  <c r="Q236" i="1"/>
  <c r="S236" i="1" s="1"/>
  <c r="P241" i="1"/>
  <c r="Q241" i="1" s="1"/>
  <c r="S241" i="1" s="1"/>
  <c r="P243" i="1"/>
  <c r="Q243" i="1" s="1"/>
  <c r="S243" i="1" s="1"/>
  <c r="P244" i="1"/>
  <c r="Q244" i="1" s="1"/>
  <c r="S244" i="1" s="1"/>
  <c r="Q245" i="1"/>
  <c r="S245" i="1" s="1"/>
  <c r="Q246" i="1"/>
  <c r="S246" i="1" s="1"/>
  <c r="Q247" i="1"/>
  <c r="S247" i="1" s="1"/>
  <c r="Q248" i="1"/>
  <c r="S248" i="1" s="1"/>
  <c r="S249" i="1"/>
  <c r="Q250" i="1"/>
  <c r="S250" i="1" s="1"/>
  <c r="Q251" i="1"/>
  <c r="S251" i="1" s="1"/>
  <c r="Q252" i="1"/>
  <c r="S252" i="1" s="1"/>
  <c r="Q253" i="1"/>
  <c r="S253" i="1" s="1"/>
  <c r="Q254" i="1"/>
  <c r="S254" i="1" s="1"/>
  <c r="Q255" i="1"/>
  <c r="S255" i="1" s="1"/>
  <c r="P256" i="1"/>
  <c r="Q256" i="1" s="1"/>
  <c r="S256" i="1" s="1"/>
  <c r="P302" i="1"/>
  <c r="Q302" i="1" s="1"/>
  <c r="S302" i="1" s="1"/>
  <c r="P257" i="1"/>
  <c r="Q257" i="1" s="1"/>
  <c r="S257" i="1" s="1"/>
  <c r="Q258" i="1"/>
  <c r="S258" i="1" s="1"/>
  <c r="Q259" i="1"/>
  <c r="S259" i="1" s="1"/>
  <c r="Q260" i="1"/>
  <c r="S260" i="1" s="1"/>
  <c r="Q261" i="1"/>
  <c r="S261" i="1" s="1"/>
  <c r="Q262" i="1"/>
  <c r="S262" i="1" s="1"/>
  <c r="Q263" i="1"/>
  <c r="S263" i="1" s="1"/>
  <c r="Q264" i="1"/>
  <c r="S264" i="1" s="1"/>
  <c r="P265" i="1"/>
  <c r="Q265" i="1" s="1"/>
  <c r="S265" i="1" s="1"/>
  <c r="Q266" i="1"/>
  <c r="S266" i="1" s="1"/>
  <c r="P267" i="1"/>
  <c r="Q267" i="1" s="1"/>
  <c r="S267" i="1" s="1"/>
  <c r="Q268" i="1"/>
  <c r="S268" i="1" s="1"/>
  <c r="Q269" i="1"/>
  <c r="S269" i="1" s="1"/>
  <c r="Q270" i="1"/>
  <c r="S270" i="1" s="1"/>
  <c r="Q271" i="1"/>
  <c r="S271" i="1" s="1"/>
  <c r="Q272" i="1"/>
  <c r="S272" i="1" s="1"/>
  <c r="P273" i="1"/>
  <c r="Q277" i="1"/>
  <c r="S277" i="1" s="1"/>
  <c r="Q281" i="1"/>
  <c r="S281" i="1" s="1"/>
  <c r="Q282" i="1"/>
  <c r="S282" i="1" s="1"/>
  <c r="Q283" i="1"/>
  <c r="S283" i="1" s="1"/>
  <c r="Q284" i="1"/>
  <c r="S284" i="1" s="1"/>
  <c r="Q285" i="1"/>
  <c r="S285" i="1" s="1"/>
  <c r="Q286" i="1"/>
  <c r="S286" i="1" s="1"/>
  <c r="Q288" i="1"/>
  <c r="S288" i="1" s="1"/>
  <c r="P289" i="1"/>
  <c r="Q289" i="1" s="1"/>
  <c r="S289" i="1" s="1"/>
  <c r="Q290" i="1"/>
  <c r="S290" i="1" s="1"/>
  <c r="Q291" i="1"/>
  <c r="S291" i="1" s="1"/>
  <c r="Q292" i="1"/>
  <c r="S292" i="1" s="1"/>
  <c r="Q293" i="1"/>
  <c r="S293" i="1" s="1"/>
  <c r="Q294" i="1"/>
  <c r="S294" i="1" s="1"/>
  <c r="Q295" i="1"/>
  <c r="S295" i="1" s="1"/>
  <c r="Q141" i="1"/>
  <c r="S141" i="1" s="1"/>
  <c r="Q296" i="1"/>
  <c r="S296" i="1" s="1"/>
  <c r="Q297" i="1"/>
  <c r="S297" i="1" s="1"/>
  <c r="P298" i="1"/>
  <c r="Q298" i="1" s="1"/>
  <c r="S298" i="1" s="1"/>
  <c r="Q304" i="1"/>
  <c r="S304" i="1" s="1"/>
  <c r="Q306" i="1"/>
  <c r="S306" i="1" s="1"/>
  <c r="Q307" i="1"/>
  <c r="S307" i="1" s="1"/>
  <c r="Q308" i="1"/>
  <c r="S308" i="1" s="1"/>
  <c r="Q309" i="1"/>
  <c r="S309" i="1" s="1"/>
  <c r="Q310" i="1"/>
  <c r="S310" i="1" s="1"/>
  <c r="P311" i="1"/>
  <c r="Q311" i="1" s="1"/>
  <c r="S311" i="1" s="1"/>
  <c r="Q312" i="1"/>
  <c r="S312" i="1" s="1"/>
  <c r="Q313" i="1"/>
  <c r="S313" i="1" s="1"/>
  <c r="Q314" i="1"/>
  <c r="S314" i="1" s="1"/>
  <c r="Q315" i="1"/>
  <c r="S315" i="1" s="1"/>
  <c r="Q316" i="1"/>
  <c r="S316" i="1" s="1"/>
  <c r="Q317" i="1"/>
  <c r="S317" i="1" s="1"/>
  <c r="Q318" i="1"/>
  <c r="S318" i="1" s="1"/>
  <c r="P319" i="1"/>
  <c r="Q319" i="1" s="1"/>
  <c r="S319" i="1" s="1"/>
  <c r="Q320" i="1"/>
  <c r="S320" i="1" s="1"/>
  <c r="Q321" i="1"/>
  <c r="S321" i="1" s="1"/>
  <c r="Q322" i="1"/>
  <c r="S322" i="1" s="1"/>
  <c r="Q323" i="1"/>
  <c r="S323" i="1" s="1"/>
  <c r="Q324" i="1"/>
  <c r="S324" i="1" s="1"/>
  <c r="Q325" i="1"/>
  <c r="S325" i="1" s="1"/>
  <c r="Q327" i="1"/>
  <c r="S327" i="1" s="1"/>
  <c r="Q328" i="1"/>
  <c r="S328" i="1" s="1"/>
  <c r="Q329" i="1"/>
  <c r="S329" i="1" s="1"/>
  <c r="S330" i="1"/>
  <c r="Q331" i="1"/>
  <c r="S331" i="1" s="1"/>
  <c r="Q332" i="1"/>
  <c r="S332" i="1" s="1"/>
  <c r="Q333" i="1"/>
  <c r="S333" i="1" s="1"/>
  <c r="Q345" i="1"/>
  <c r="S345" i="1" s="1"/>
  <c r="Q347" i="1"/>
  <c r="S347" i="1" s="1"/>
  <c r="Q349" i="1"/>
  <c r="S349" i="1" s="1"/>
  <c r="Q350" i="1"/>
  <c r="S350" i="1" s="1"/>
  <c r="Q354" i="1"/>
  <c r="S354" i="1" s="1"/>
  <c r="P355" i="1"/>
  <c r="Q355" i="1" s="1"/>
  <c r="S355" i="1" s="1"/>
  <c r="P358" i="1"/>
  <c r="Q358" i="1" s="1"/>
  <c r="S358" i="1" s="1"/>
  <c r="Q361" i="1"/>
  <c r="S361" i="1" s="1"/>
  <c r="Q363" i="1"/>
  <c r="S363" i="1" s="1"/>
  <c r="Q136" i="1"/>
  <c r="S136" i="1" s="1"/>
  <c r="Q377" i="1"/>
  <c r="S377" i="1" s="1"/>
  <c r="Q378" i="1"/>
  <c r="S378" i="1" s="1"/>
  <c r="P379" i="1"/>
  <c r="Q379" i="1" s="1"/>
  <c r="S379" i="1" s="1"/>
  <c r="Q380" i="1"/>
  <c r="S380" i="1" s="1"/>
  <c r="Q381" i="1"/>
  <c r="S381" i="1" s="1"/>
  <c r="Q382" i="1"/>
  <c r="S382" i="1" s="1"/>
  <c r="Q383" i="1"/>
  <c r="S383" i="1" s="1"/>
  <c r="P384" i="1"/>
  <c r="Q384" i="1" s="1"/>
  <c r="S384" i="1" s="1"/>
  <c r="Q385" i="1"/>
  <c r="S385" i="1" s="1"/>
  <c r="Q386" i="1"/>
  <c r="S386" i="1" s="1"/>
  <c r="Q387" i="1"/>
  <c r="S387" i="1" s="1"/>
  <c r="P389" i="1"/>
  <c r="Q389" i="1" s="1"/>
  <c r="S389" i="1" s="1"/>
  <c r="Q391" i="1"/>
  <c r="S391" i="1" s="1"/>
  <c r="Q392" i="1"/>
  <c r="S392" i="1" s="1"/>
  <c r="Q394" i="1"/>
  <c r="S394" i="1" s="1"/>
  <c r="Q395" i="1"/>
  <c r="S395" i="1" s="1"/>
  <c r="Q396" i="1"/>
  <c r="S396" i="1" s="1"/>
  <c r="Q397" i="1"/>
  <c r="S397" i="1" s="1"/>
  <c r="Q398" i="1"/>
  <c r="S398" i="1" s="1"/>
  <c r="Q399" i="1"/>
  <c r="S399" i="1" s="1"/>
  <c r="Q400" i="1"/>
  <c r="S400" i="1" s="1"/>
  <c r="P401" i="1"/>
  <c r="Q401" i="1" s="1"/>
  <c r="S401" i="1" s="1"/>
  <c r="P403" i="1"/>
  <c r="Q403" i="1" s="1"/>
  <c r="S403" i="1" s="1"/>
  <c r="Q404" i="1"/>
  <c r="S404" i="1" s="1"/>
  <c r="Q405" i="1"/>
  <c r="S405" i="1" s="1"/>
  <c r="Q406" i="1"/>
  <c r="S406" i="1" s="1"/>
  <c r="P408" i="1"/>
  <c r="Q408" i="1" s="1"/>
  <c r="S408" i="1" s="1"/>
  <c r="Q409" i="1"/>
  <c r="S409" i="1" s="1"/>
  <c r="P410" i="1"/>
  <c r="Q410" i="1" s="1"/>
  <c r="S410" i="1" s="1"/>
  <c r="Q412" i="1"/>
  <c r="S412" i="1" s="1"/>
  <c r="P414" i="1"/>
  <c r="Q414" i="1" s="1"/>
  <c r="S414" i="1" s="1"/>
  <c r="Q416" i="1"/>
  <c r="S416" i="1" s="1"/>
  <c r="Q418" i="1"/>
  <c r="S418" i="1" s="1"/>
  <c r="Q419" i="1"/>
  <c r="S419" i="1" s="1"/>
  <c r="Q420" i="1"/>
  <c r="S420" i="1" s="1"/>
  <c r="P421" i="1"/>
  <c r="Q421" i="1" s="1"/>
  <c r="S421" i="1" s="1"/>
  <c r="P422" i="1"/>
  <c r="Q422" i="1" s="1"/>
  <c r="S422" i="1" s="1"/>
  <c r="Q423" i="1"/>
  <c r="S423" i="1" s="1"/>
  <c r="Q424" i="1"/>
  <c r="S424" i="1" s="1"/>
  <c r="P425" i="1"/>
  <c r="P436" i="1"/>
  <c r="Q436" i="1" s="1"/>
  <c r="S436" i="1" s="1"/>
  <c r="Q440" i="1"/>
  <c r="S440" i="1" s="1"/>
  <c r="P441" i="1"/>
  <c r="Q441" i="1" s="1"/>
  <c r="S441" i="1" s="1"/>
  <c r="P442" i="1"/>
  <c r="Q442" i="1" s="1"/>
  <c r="S442" i="1" s="1"/>
  <c r="P443" i="1"/>
  <c r="Q443" i="1" s="1"/>
  <c r="S443" i="1" s="1"/>
  <c r="P445" i="1"/>
  <c r="Q445" i="1" s="1"/>
  <c r="S445" i="1" s="1"/>
  <c r="P446" i="1"/>
  <c r="Q446" i="1" s="1"/>
  <c r="S446" i="1" s="1"/>
  <c r="P447" i="1"/>
  <c r="Q447" i="1" s="1"/>
  <c r="S447" i="1" s="1"/>
  <c r="P448" i="1"/>
  <c r="Q448" i="1" s="1"/>
  <c r="S448" i="1" s="1"/>
  <c r="Q452" i="1"/>
  <c r="S452" i="1" s="1"/>
  <c r="P454" i="1"/>
  <c r="Q454" i="1" s="1"/>
  <c r="S454" i="1" s="1"/>
  <c r="P455" i="1"/>
  <c r="Q455" i="1" s="1"/>
  <c r="S455" i="1" s="1"/>
  <c r="P456" i="1"/>
  <c r="Q456" i="1" s="1"/>
  <c r="S456" i="1" s="1"/>
  <c r="Q457" i="1"/>
  <c r="S457" i="1" s="1"/>
  <c r="Q458" i="1"/>
  <c r="S458" i="1" s="1"/>
  <c r="Q459" i="1"/>
  <c r="S459" i="1" s="1"/>
  <c r="Q460" i="1"/>
  <c r="S460" i="1" s="1"/>
  <c r="Q461" i="1"/>
  <c r="S461" i="1" s="1"/>
  <c r="Q462" i="1"/>
  <c r="S462" i="1" s="1"/>
  <c r="Q527" i="1"/>
  <c r="S527" i="1" s="1"/>
  <c r="Q474" i="1"/>
  <c r="S474" i="1" s="1"/>
  <c r="P475" i="1"/>
  <c r="Q475" i="1" s="1"/>
  <c r="S475" i="1" s="1"/>
  <c r="P476" i="1"/>
  <c r="Q476" i="1" s="1"/>
  <c r="S476" i="1" s="1"/>
  <c r="P477" i="1"/>
  <c r="Q477" i="1" s="1"/>
  <c r="S477" i="1" s="1"/>
  <c r="P478" i="1"/>
  <c r="Q478" i="1" s="1"/>
  <c r="S478" i="1" s="1"/>
  <c r="P479" i="1"/>
  <c r="Q479" i="1" s="1"/>
  <c r="S479" i="1" s="1"/>
  <c r="Q468" i="1"/>
  <c r="S468" i="1" s="1"/>
  <c r="Q480" i="1"/>
  <c r="S480" i="1" s="1"/>
  <c r="Q481" i="1"/>
  <c r="S481" i="1" s="1"/>
  <c r="Q482" i="1"/>
  <c r="S482" i="1" s="1"/>
  <c r="Q483" i="1"/>
  <c r="S483" i="1" s="1"/>
  <c r="Q484" i="1"/>
  <c r="S484" i="1" s="1"/>
  <c r="P485" i="1"/>
  <c r="Q485" i="1" s="1"/>
  <c r="S485" i="1" s="1"/>
  <c r="P486" i="1"/>
  <c r="Q486" i="1" s="1"/>
  <c r="S486" i="1" s="1"/>
  <c r="Q487" i="1"/>
  <c r="S487" i="1" s="1"/>
  <c r="Q488" i="1"/>
  <c r="S488" i="1" s="1"/>
  <c r="Q489" i="1"/>
  <c r="S489" i="1" s="1"/>
  <c r="Q490" i="1"/>
  <c r="S490" i="1" s="1"/>
  <c r="P491" i="1"/>
  <c r="Q491" i="1" s="1"/>
  <c r="S491" i="1" s="1"/>
  <c r="P492" i="1"/>
  <c r="Q492" i="1" s="1"/>
  <c r="S492" i="1" s="1"/>
  <c r="Q493" i="1"/>
  <c r="S493" i="1" s="1"/>
  <c r="Q494" i="1"/>
  <c r="S494" i="1" s="1"/>
  <c r="P495" i="1"/>
  <c r="Q495" i="1" s="1"/>
  <c r="S495" i="1" s="1"/>
  <c r="P496" i="1"/>
  <c r="Q496" i="1" s="1"/>
  <c r="S496" i="1" s="1"/>
  <c r="P497" i="1"/>
  <c r="Q497" i="1" s="1"/>
  <c r="S497" i="1" s="1"/>
  <c r="Q498" i="1"/>
  <c r="S498" i="1" s="1"/>
  <c r="Q499" i="1"/>
  <c r="S499" i="1" s="1"/>
  <c r="Q500" i="1"/>
  <c r="S500" i="1" s="1"/>
  <c r="P501" i="1"/>
  <c r="Q501" i="1" s="1"/>
  <c r="S501" i="1" s="1"/>
  <c r="Q502" i="1"/>
  <c r="S502" i="1" s="1"/>
  <c r="P503" i="1"/>
  <c r="Q503" i="1" s="1"/>
  <c r="S503" i="1" s="1"/>
  <c r="P504" i="1"/>
  <c r="Q504" i="1" s="1"/>
  <c r="S504" i="1" s="1"/>
  <c r="Q505" i="1"/>
  <c r="S505" i="1" s="1"/>
  <c r="S506" i="1"/>
  <c r="Q507" i="1"/>
  <c r="S507" i="1" s="1"/>
  <c r="P508" i="1"/>
  <c r="Q508" i="1" s="1"/>
  <c r="S508" i="1" s="1"/>
  <c r="Q509" i="1"/>
  <c r="S509" i="1" s="1"/>
  <c r="Q510" i="1"/>
  <c r="S510" i="1" s="1"/>
  <c r="P511" i="1"/>
  <c r="Q511" i="1" s="1"/>
  <c r="S511" i="1" s="1"/>
  <c r="P512" i="1"/>
  <c r="Q512" i="1" s="1"/>
  <c r="S512" i="1" s="1"/>
  <c r="P513" i="1"/>
  <c r="Q513" i="1" s="1"/>
  <c r="S513" i="1" s="1"/>
  <c r="P514" i="1"/>
  <c r="Q514" i="1" s="1"/>
  <c r="S514" i="1" s="1"/>
  <c r="Q515" i="1"/>
  <c r="S515" i="1" s="1"/>
  <c r="P516" i="1"/>
  <c r="Q516" i="1" s="1"/>
  <c r="S516" i="1" s="1"/>
  <c r="P517" i="1"/>
  <c r="Q517" i="1" s="1"/>
  <c r="S517" i="1" s="1"/>
  <c r="P518" i="1"/>
  <c r="Q518" i="1" s="1"/>
  <c r="S518" i="1" s="1"/>
  <c r="Q519" i="1"/>
  <c r="S519" i="1" s="1"/>
  <c r="P520" i="1"/>
  <c r="Q520" i="1" s="1"/>
  <c r="S520" i="1" s="1"/>
  <c r="Q521" i="1"/>
  <c r="S521" i="1" s="1"/>
  <c r="Q522" i="1"/>
  <c r="S522" i="1" s="1"/>
  <c r="Q523" i="1"/>
  <c r="S523" i="1" s="1"/>
  <c r="P524" i="1"/>
  <c r="Q524" i="1" s="1"/>
  <c r="S524" i="1" s="1"/>
  <c r="P525" i="1"/>
  <c r="P526" i="1"/>
  <c r="Q526" i="1" s="1"/>
  <c r="S526" i="1" s="1"/>
  <c r="Q470" i="1"/>
  <c r="S470" i="1" s="1"/>
  <c r="P528" i="1"/>
  <c r="Q528" i="1" s="1"/>
  <c r="S528" i="1" s="1"/>
  <c r="P464" i="1"/>
  <c r="Q464" i="1" s="1"/>
  <c r="S464" i="1" s="1"/>
  <c r="Q466" i="1"/>
  <c r="S466" i="1" s="1"/>
  <c r="P538" i="1"/>
  <c r="Q538" i="1" s="1"/>
  <c r="S538" i="1" s="1"/>
  <c r="Q539" i="1"/>
  <c r="S539" i="1" s="1"/>
  <c r="Q541" i="1"/>
  <c r="S541" i="1" s="1"/>
  <c r="Q543" i="1"/>
  <c r="S543" i="1" s="1"/>
  <c r="Q544" i="1"/>
  <c r="S544" i="1" s="1"/>
  <c r="Q83" i="1"/>
  <c r="S83" i="1" s="1"/>
  <c r="Q545" i="1"/>
  <c r="S545" i="1" s="1"/>
  <c r="Q546" i="1"/>
  <c r="S546" i="1" s="1"/>
  <c r="Q547" i="1"/>
  <c r="S547" i="1" s="1"/>
  <c r="Q548" i="1"/>
  <c r="S548" i="1" s="1"/>
  <c r="P211" i="1"/>
  <c r="Q211" i="1" s="1"/>
  <c r="S211" i="1" s="1"/>
  <c r="Q554" i="1"/>
  <c r="S554" i="1" s="1"/>
  <c r="P556" i="1"/>
  <c r="Q556" i="1" s="1"/>
  <c r="S556" i="1" s="1"/>
  <c r="Q557" i="1"/>
  <c r="S557" i="1" s="1"/>
  <c r="P558" i="1"/>
  <c r="Q558" i="1" s="1"/>
  <c r="S558" i="1" s="1"/>
  <c r="Q559" i="1"/>
  <c r="S559" i="1" s="1"/>
  <c r="Q562" i="1"/>
  <c r="S562" i="1" s="1"/>
  <c r="Q563" i="1"/>
  <c r="S563" i="1" s="1"/>
  <c r="Q564" i="1"/>
  <c r="S564" i="1" s="1"/>
  <c r="Q567" i="1"/>
  <c r="S567" i="1" s="1"/>
  <c r="P568" i="1"/>
  <c r="Q568" i="1" s="1"/>
  <c r="S568" i="1" s="1"/>
  <c r="P569" i="1"/>
  <c r="Q569" i="1" s="1"/>
  <c r="S569" i="1" s="1"/>
  <c r="Q570" i="1"/>
  <c r="S570" i="1" s="1"/>
  <c r="Q571" i="1"/>
  <c r="S571" i="1" s="1"/>
  <c r="Q574" i="1"/>
  <c r="S574" i="1" s="1"/>
  <c r="Q579" i="1"/>
  <c r="S579" i="1" s="1"/>
  <c r="P594" i="1"/>
  <c r="Q594" i="1" s="1"/>
  <c r="S594" i="1" s="1"/>
  <c r="P596" i="1"/>
  <c r="Q596" i="1" s="1"/>
  <c r="S596" i="1" s="1"/>
  <c r="Q597" i="1"/>
  <c r="S597" i="1" s="1"/>
  <c r="Q599" i="1"/>
  <c r="S599" i="1" s="1"/>
  <c r="P600" i="1"/>
  <c r="Q600" i="1" s="1"/>
  <c r="S600" i="1" s="1"/>
  <c r="P602" i="1"/>
  <c r="Q602" i="1" s="1"/>
  <c r="S602" i="1" s="1"/>
  <c r="P603" i="1"/>
  <c r="Q603" i="1" s="1"/>
  <c r="S603" i="1" s="1"/>
  <c r="P604" i="1"/>
  <c r="Q604" i="1" s="1"/>
  <c r="S604" i="1" s="1"/>
  <c r="P605" i="1"/>
  <c r="Q605" i="1" s="1"/>
  <c r="S605" i="1" s="1"/>
  <c r="Q607" i="1"/>
  <c r="S607" i="1" s="1"/>
  <c r="Q608" i="1"/>
  <c r="S608" i="1" s="1"/>
  <c r="Q609" i="1"/>
  <c r="S609" i="1" s="1"/>
  <c r="Q610" i="1"/>
  <c r="S610" i="1" s="1"/>
  <c r="Q611" i="1"/>
  <c r="S611" i="1" s="1"/>
  <c r="Q612" i="1"/>
  <c r="S612" i="1" s="1"/>
  <c r="P614" i="1"/>
  <c r="Q614" i="1" s="1"/>
  <c r="S614" i="1" s="1"/>
  <c r="P616" i="1"/>
  <c r="Q616" i="1" s="1"/>
  <c r="S616" i="1" s="1"/>
  <c r="P618" i="1"/>
  <c r="Q618" i="1" s="1"/>
  <c r="S618" i="1" s="1"/>
  <c r="P619" i="1"/>
  <c r="Q619" i="1" s="1"/>
  <c r="S619" i="1" s="1"/>
  <c r="P620" i="1"/>
  <c r="Q38" i="1"/>
  <c r="S38" i="1" s="1"/>
  <c r="Q39" i="1"/>
  <c r="S39" i="1" s="1"/>
  <c r="Q40" i="1"/>
  <c r="S40" i="1" s="1"/>
  <c r="Q41" i="1"/>
  <c r="S41" i="1" s="1"/>
  <c r="Q42" i="1"/>
  <c r="S42" i="1" s="1"/>
  <c r="Q44" i="1"/>
  <c r="S44" i="1" s="1"/>
  <c r="P45" i="1"/>
  <c r="Q45" i="1" s="1"/>
  <c r="S45" i="1" s="1"/>
  <c r="P46" i="1"/>
  <c r="Q46" i="1" s="1"/>
  <c r="S46" i="1" s="1"/>
  <c r="Q50" i="1"/>
  <c r="S50" i="1" s="1"/>
  <c r="Q35" i="1"/>
  <c r="S35" i="1" s="1"/>
  <c r="P550" i="1"/>
  <c r="Q551" i="1"/>
  <c r="S551" i="1" s="1"/>
  <c r="Q525" i="1" l="1"/>
  <c r="S525" i="1" s="1"/>
  <c r="P621" i="1"/>
  <c r="Q620" i="1"/>
  <c r="S620" i="1" s="1"/>
  <c r="Q550" i="1"/>
  <c r="S550" i="1" s="1"/>
  <c r="M238" i="1" l="1"/>
  <c r="J238" i="1"/>
  <c r="N19" i="1"/>
  <c r="N621" i="1" s="1"/>
  <c r="M19" i="1"/>
  <c r="K19" i="1"/>
  <c r="J19" i="1"/>
  <c r="M273" i="1"/>
  <c r="J273" i="1"/>
  <c r="M105" i="1"/>
  <c r="J105" i="1"/>
  <c r="M425" i="1"/>
  <c r="J425" i="1"/>
  <c r="J621" i="1" l="1"/>
  <c r="M621" i="1"/>
  <c r="K621" i="1"/>
  <c r="O19" i="1"/>
  <c r="R273" i="1"/>
  <c r="O273" i="1"/>
  <c r="R238" i="1"/>
  <c r="R425" i="1"/>
  <c r="O238" i="1"/>
  <c r="O105" i="1"/>
  <c r="R19" i="1"/>
  <c r="R105" i="1"/>
  <c r="O425" i="1"/>
  <c r="Q273" i="1"/>
  <c r="S273" i="1" s="1"/>
  <c r="Q105" i="1"/>
  <c r="S105" i="1" s="1"/>
  <c r="Q425" i="1"/>
  <c r="S425" i="1" s="1"/>
  <c r="Q19" i="1"/>
  <c r="Q238" i="1"/>
  <c r="S238" i="1" s="1"/>
  <c r="O621" i="1" l="1"/>
  <c r="R621" i="1"/>
  <c r="S19" i="1"/>
  <c r="Q18" i="1" l="1"/>
  <c r="Q621" i="1" s="1"/>
  <c r="S18" i="1" l="1"/>
  <c r="S621" i="1" s="1"/>
</calcChain>
</file>

<file path=xl/sharedStrings.xml><?xml version="1.0" encoding="utf-8"?>
<sst xmlns="http://schemas.openxmlformats.org/spreadsheetml/2006/main" count="2280" uniqueCount="730">
  <si>
    <t>Total Retenciones y Aportes</t>
  </si>
  <si>
    <t>Estatus</t>
  </si>
  <si>
    <t>Seguro de Pensión (9.97%)</t>
  </si>
  <si>
    <t>Aportes Patronal</t>
  </si>
  <si>
    <t>Empleado (2.87%)</t>
  </si>
  <si>
    <t>Patronal (7.10%)</t>
  </si>
  <si>
    <t>Empleado (3.04%)</t>
  </si>
  <si>
    <t>Patronal (7.09%)</t>
  </si>
  <si>
    <t xml:space="preserve">No. </t>
  </si>
  <si>
    <t>Sub-total TSS</t>
  </si>
  <si>
    <t xml:space="preserve">Cargo </t>
  </si>
  <si>
    <t>Seguro de Salud (10.53%)</t>
  </si>
  <si>
    <t>Nombre</t>
  </si>
  <si>
    <t>Dirección Ejecutiva</t>
  </si>
  <si>
    <t>Seguro de Vida</t>
  </si>
  <si>
    <t>Riesgos Laborales
(1.15%)</t>
  </si>
  <si>
    <t>Deducción
Empleado</t>
  </si>
  <si>
    <t>Director Ejecutivo</t>
  </si>
  <si>
    <t>Fijo</t>
  </si>
  <si>
    <t>Luis Javier Jimenez Veloz</t>
  </si>
  <si>
    <t>Sub Director (A)</t>
  </si>
  <si>
    <t>Supervisor</t>
  </si>
  <si>
    <t>Asistente</t>
  </si>
  <si>
    <t>Eduardo Ramirez Ramirez</t>
  </si>
  <si>
    <t>Chofer</t>
  </si>
  <si>
    <t>Auxiliar Administrativo II</t>
  </si>
  <si>
    <t>Sarah Nicole Polanco Ferrer</t>
  </si>
  <si>
    <t>Auxiliar Administrativo I</t>
  </si>
  <si>
    <t>Stefany Valdez Garcia</t>
  </si>
  <si>
    <t>Secretaria</t>
  </si>
  <si>
    <t>Auxiliar</t>
  </si>
  <si>
    <t>Thomas Brazoban Herrera</t>
  </si>
  <si>
    <t>Camarero</t>
  </si>
  <si>
    <t>Xandry Vicioso Ramos</t>
  </si>
  <si>
    <t>Abogado</t>
  </si>
  <si>
    <t>Departamento de Comunicaciones</t>
  </si>
  <si>
    <t>Delvis Medrano Luciano</t>
  </si>
  <si>
    <t>Analista De Medios Digitales</t>
  </si>
  <si>
    <t>Magnolia Valdez Familia</t>
  </si>
  <si>
    <t>Periodista</t>
  </si>
  <si>
    <t>Grey Divina Cuevas Geronimo</t>
  </si>
  <si>
    <t>Tecnico</t>
  </si>
  <si>
    <t>Tirso Ubri Cabrera</t>
  </si>
  <si>
    <t>Tecn. En Electronica</t>
  </si>
  <si>
    <t>Hector Eufemio Pichardo Nuñez</t>
  </si>
  <si>
    <t>Fotografo</t>
  </si>
  <si>
    <t>Humberto Manuel Cuevas De La Nuez</t>
  </si>
  <si>
    <t>Camarografo</t>
  </si>
  <si>
    <t>Margarita Rosa Sanchez Acevedo</t>
  </si>
  <si>
    <t>División de Protocolo y Eventos</t>
  </si>
  <si>
    <t>Auxiliar De Eventos</t>
  </si>
  <si>
    <t>Bethania Concepcion Columna</t>
  </si>
  <si>
    <t>Jannelle Edita Tavarez De Betances</t>
  </si>
  <si>
    <t>Julio Francisco Valdes Cross</t>
  </si>
  <si>
    <t>Dario Perez Perez</t>
  </si>
  <si>
    <t>Maximo Guzman Rodriguez</t>
  </si>
  <si>
    <t>Encargado</t>
  </si>
  <si>
    <t>Departamento de Fiscalización Y Control</t>
  </si>
  <si>
    <t>Paula Elvira Ruiz Estrella</t>
  </si>
  <si>
    <t>Analista Financiero</t>
  </si>
  <si>
    <t>Felix Maria Vilchez Grullon</t>
  </si>
  <si>
    <t>Analista De Fiscalizacion Y Control</t>
  </si>
  <si>
    <t>Keidi Dineyi Mesa Martinez</t>
  </si>
  <si>
    <t>Carlos Antonio Cruz</t>
  </si>
  <si>
    <t>Luis Eduardo Nolasco</t>
  </si>
  <si>
    <t>Miguel Antonio Mera De Jesus</t>
  </si>
  <si>
    <t>Jady Altagracia Rodriguez Franco</t>
  </si>
  <si>
    <t>Elsa Maria Mora Parra</t>
  </si>
  <si>
    <t>Diana Karina Perdomo De La Cruz</t>
  </si>
  <si>
    <t>División de Control Financiero</t>
  </si>
  <si>
    <t>Encargado (A)</t>
  </si>
  <si>
    <t>Manuela Cipion Vicente</t>
  </si>
  <si>
    <t>Anyelina Esther Figuereo De Polanco</t>
  </si>
  <si>
    <t>Auxiliar De Contabilidad</t>
  </si>
  <si>
    <t>Wesly Isabel Montero Santana</t>
  </si>
  <si>
    <t>Analista De Recursos Humanos</t>
  </si>
  <si>
    <t>Tania Rivera Santos</t>
  </si>
  <si>
    <t>Coordinador Adm</t>
  </si>
  <si>
    <t>Carlos Cesar Lazzaro Salcie</t>
  </si>
  <si>
    <t>Nathiel Torres Vilchez</t>
  </si>
  <si>
    <t>Coral Isabel Duran Parra</t>
  </si>
  <si>
    <t>Teofila Encarnacion Quevedo</t>
  </si>
  <si>
    <t>Maigualida Masiel Mena Medina</t>
  </si>
  <si>
    <t>Auxiliar De Recursos Humanos</t>
  </si>
  <si>
    <t>Wirjin Daniel Sanchez Amancio</t>
  </si>
  <si>
    <t>Angie Nicole Parra Rodriguez</t>
  </si>
  <si>
    <t>Gennis Abreu Rosario</t>
  </si>
  <si>
    <t>Yolaida Reynoso Reyes</t>
  </si>
  <si>
    <t>Analista De Capacitacion Y De</t>
  </si>
  <si>
    <t>División de Capacitación y Desarrollo</t>
  </si>
  <si>
    <t>Contador</t>
  </si>
  <si>
    <t>Jacqueline Hurtado Rincon</t>
  </si>
  <si>
    <t>Elena Altagracia Ovalle Chavez</t>
  </si>
  <si>
    <t>Joanel Alexander George Castillo</t>
  </si>
  <si>
    <t>Maria Dolores Del Pilar Lantigua Va</t>
  </si>
  <si>
    <t>Francisco Alberto Salcedo Perez</t>
  </si>
  <si>
    <t>Yshelle Melissa Peña Paulino</t>
  </si>
  <si>
    <t>Clarissa Alexandra Guerrero Nuñez</t>
  </si>
  <si>
    <t>Altagracia Carolina De Los Santos S</t>
  </si>
  <si>
    <t>Carlos Alfredo Burgos Tejada</t>
  </si>
  <si>
    <t>Francisco Daniel Rafael Alcala</t>
  </si>
  <si>
    <t>Neidy Annery Arias Cuevas</t>
  </si>
  <si>
    <t>Shiliam Ivonne Roustand Calcaño</t>
  </si>
  <si>
    <t>Otto Roberto De Los Santos Figuereo</t>
  </si>
  <si>
    <t>Marinelva Altagracia Ureña Santiago</t>
  </si>
  <si>
    <t>Luis Alberto Flores Abreu</t>
  </si>
  <si>
    <t>Julio Angel Henriquez Diaz</t>
  </si>
  <si>
    <t>Juana Maria Jimenez Mejia</t>
  </si>
  <si>
    <t>Flavia Zabala Morillo</t>
  </si>
  <si>
    <t>Estefania Perez Mora</t>
  </si>
  <si>
    <t>Esmeralda Ramon De Heredia</t>
  </si>
  <si>
    <t>Rauil Eduardo Polanco Pinales</t>
  </si>
  <si>
    <t>Jesus David Alejo Reinoso</t>
  </si>
  <si>
    <t>Luis Adalberto Rodriguez Lora</t>
  </si>
  <si>
    <t>Bienvenido Peña</t>
  </si>
  <si>
    <t>Ronald Brito Contreras</t>
  </si>
  <si>
    <t>Richard Alexander Vallejo Garcia</t>
  </si>
  <si>
    <t>Oliver Roman Cleto</t>
  </si>
  <si>
    <t>División de Tesorería</t>
  </si>
  <si>
    <t>Suheily Isabel Morillo Perez</t>
  </si>
  <si>
    <t>Jacinto Rafael Martinez Mata</t>
  </si>
  <si>
    <t>Auxiliar De Tesoreria</t>
  </si>
  <si>
    <t>Massiel Krystal Ramirez Mateo</t>
  </si>
  <si>
    <t>Teodosio avila Guerrero</t>
  </si>
  <si>
    <t>Juan Carlos Desena De La Cruz</t>
  </si>
  <si>
    <t>Encargado Secc</t>
  </si>
  <si>
    <t>Antonia Luisa Brito Ramirez</t>
  </si>
  <si>
    <t>Abdon Ismael Suarez De Los Santos</t>
  </si>
  <si>
    <t>Altagracia Marte De La Rosa De Garc</t>
  </si>
  <si>
    <t>Anyolina Amaro Castro</t>
  </si>
  <si>
    <t>Jacqueline Comas Castillo</t>
  </si>
  <si>
    <t>Jendris Taveras Rosario</t>
  </si>
  <si>
    <t>Manuel Antonio Batista Feliz</t>
  </si>
  <si>
    <t>Ondy Elizarda Nova De Vasquez</t>
  </si>
  <si>
    <t>Aura Alfonsina Cuevas Abreu</t>
  </si>
  <si>
    <t>Laura Patricia Faña Cabral</t>
  </si>
  <si>
    <t>Melania Raquel Mella</t>
  </si>
  <si>
    <t>Wanda Walkiria Donator Javier</t>
  </si>
  <si>
    <t>Yaneurys Waleska Ferrand Casso</t>
  </si>
  <si>
    <t>Yesenia Made</t>
  </si>
  <si>
    <t>Melissa Carolina Tiburcio Perez</t>
  </si>
  <si>
    <t>Maria Cristina Araujo Morales</t>
  </si>
  <si>
    <t>Lisbeth Vallejo</t>
  </si>
  <si>
    <t>Juan Sanchez De Los Santos</t>
  </si>
  <si>
    <t>Blanca Isabel Heredia Gomez</t>
  </si>
  <si>
    <t>Alexandra Garcia Tolentino</t>
  </si>
  <si>
    <t>Auxiiar De Contabilidad</t>
  </si>
  <si>
    <t>Ana Nicole Roa Polanco</t>
  </si>
  <si>
    <t>Sonia Antigua Ferrer</t>
  </si>
  <si>
    <t>Norberto Antonio Tejada Castillo</t>
  </si>
  <si>
    <t>Digitador</t>
  </si>
  <si>
    <t>Ayudante</t>
  </si>
  <si>
    <t>Angel David Montero Encarnacion</t>
  </si>
  <si>
    <t>Carmen Jaquez Amador</t>
  </si>
  <si>
    <t>Frankely Ureña Lachapelle</t>
  </si>
  <si>
    <t>Mensajero Interno</t>
  </si>
  <si>
    <t>Marilandy Meran Soler</t>
  </si>
  <si>
    <t>Katty Anabel Alcantara Montas</t>
  </si>
  <si>
    <t>Asistente Adm.</t>
  </si>
  <si>
    <t>Angel Rufino Victoriano Duran</t>
  </si>
  <si>
    <t>Auxiliar De Inventario Fijo</t>
  </si>
  <si>
    <t>Yudelka Alexandra Marte Mendez</t>
  </si>
  <si>
    <t>Manuel Enrique Caceres de Jesus</t>
  </si>
  <si>
    <t>Amarilis Del C De Jesus Castelle En</t>
  </si>
  <si>
    <t>Auxiliar De Almacen Y Suminis</t>
  </si>
  <si>
    <t>Denia Maria Freites Reyes</t>
  </si>
  <si>
    <t>Genoveva Miguelina Zabala</t>
  </si>
  <si>
    <t>Darlin Enmanuel Figuereo Castro</t>
  </si>
  <si>
    <t>Federico Mañon Ramirez</t>
  </si>
  <si>
    <t>Rafael Isidro Mendez</t>
  </si>
  <si>
    <t>Carlos Lopez De La Cruz</t>
  </si>
  <si>
    <t>Chofer III</t>
  </si>
  <si>
    <t>Roman Rosario Guerrero</t>
  </si>
  <si>
    <t>Chofer II</t>
  </si>
  <si>
    <t>Juan Alberto Feliz Perez</t>
  </si>
  <si>
    <t>Chofer I</t>
  </si>
  <si>
    <t>Empacador</t>
  </si>
  <si>
    <t>Gregorio Vidal Acevedo</t>
  </si>
  <si>
    <t>Juan Jose Moya Veloz</t>
  </si>
  <si>
    <t>Miriam Mercedes Peña Castillo</t>
  </si>
  <si>
    <t>Amantina Terrero Sena</t>
  </si>
  <si>
    <t>Conserje</t>
  </si>
  <si>
    <t>Bartolina Muñoz Martinez</t>
  </si>
  <si>
    <t>Sección de Correspondencia</t>
  </si>
  <si>
    <t>Wadis Maurelis Perez Franco</t>
  </si>
  <si>
    <t>Brigida Marina Pimentel De Henrique</t>
  </si>
  <si>
    <t>Jose Alberto Acevedo Acevedo</t>
  </si>
  <si>
    <t xml:space="preserve">Sussie Argentina Mejia Pimentel De </t>
  </si>
  <si>
    <t>Archivista</t>
  </si>
  <si>
    <t>Laureano Hernandez</t>
  </si>
  <si>
    <t>Mensajero Externo</t>
  </si>
  <si>
    <t>División de Transportación</t>
  </si>
  <si>
    <t>Andres Reynoso</t>
  </si>
  <si>
    <t>Martin Antonio Galan</t>
  </si>
  <si>
    <t>Christopher Gonzalez Tavarez</t>
  </si>
  <si>
    <t>Jose Antonio De La Cruz De La Cruz</t>
  </si>
  <si>
    <t>Saul Bautista Figuereo</t>
  </si>
  <si>
    <t>Leonardo Asencio Roman</t>
  </si>
  <si>
    <t>Felix Manuel De La Rosa Abreu</t>
  </si>
  <si>
    <t>Franklyn De La Cruz Familia</t>
  </si>
  <si>
    <t>Edwin Henriquez Bueno</t>
  </si>
  <si>
    <t>Cesar Sanchez</t>
  </si>
  <si>
    <t>Delvi Rafael Tavarez Hernandez</t>
  </si>
  <si>
    <t>Francisco Alberto Samboy Vidal</t>
  </si>
  <si>
    <t>Junior Herminio Montero Medina</t>
  </si>
  <si>
    <t>Mario Javier Nuñez Pichardo</t>
  </si>
  <si>
    <t>William Argenis Santos Rodriguez</t>
  </si>
  <si>
    <t>Vicente Manuel Martinez</t>
  </si>
  <si>
    <t>Gilber Santos Almonte</t>
  </si>
  <si>
    <t>Milciades De Olio Santana</t>
  </si>
  <si>
    <t>Adan Pascual Acosta Lazala</t>
  </si>
  <si>
    <t>Ambiosis Aristides Peña Jaquez</t>
  </si>
  <si>
    <t>Claudio Meran Familia</t>
  </si>
  <si>
    <t>Miguel Daniel Rodriguez Solano</t>
  </si>
  <si>
    <t>Ricardo Jimenez Alcantara</t>
  </si>
  <si>
    <t>Yomaira Montas Amador</t>
  </si>
  <si>
    <t>Manuel Antonio Coca Ferreira</t>
  </si>
  <si>
    <t>Ebanista</t>
  </si>
  <si>
    <t>Juan Esteban De Leon</t>
  </si>
  <si>
    <t>Elbin Esteniel Segura</t>
  </si>
  <si>
    <t>Electricista</t>
  </si>
  <si>
    <t>Miguel Antonio Luciano Rodriguez Go</t>
  </si>
  <si>
    <t>Roberto Jesus Sosa Reyes</t>
  </si>
  <si>
    <t>Elsi Lujan Baez Vandepool</t>
  </si>
  <si>
    <t>Recepcionista</t>
  </si>
  <si>
    <t>Elizabeth Quevedo Lopez</t>
  </si>
  <si>
    <t>Danilsa Margarita Vargas Castillo</t>
  </si>
  <si>
    <t>Ana Hilda Abreu De Morel</t>
  </si>
  <si>
    <t>Gisselle Alcantara Vicente</t>
  </si>
  <si>
    <t>Roberto Antonio Nuñez Deschamps</t>
  </si>
  <si>
    <t>Jose Antonio Solis Mendez</t>
  </si>
  <si>
    <t>Conserje I</t>
  </si>
  <si>
    <t>Jairo Manuel Ramirez Morillo</t>
  </si>
  <si>
    <t>Ascensorista</t>
  </si>
  <si>
    <t>Sección de Mayordomía</t>
  </si>
  <si>
    <t>Deisi Altagracia Aquino</t>
  </si>
  <si>
    <t>Supervisor Mayordomia</t>
  </si>
  <si>
    <t>Estel Alicia Rodriguez Perez</t>
  </si>
  <si>
    <t>Fermin Mejia Holguin</t>
  </si>
  <si>
    <t>Maria Luisa Tavarez</t>
  </si>
  <si>
    <t>Rosa Idalia Adames Polanco</t>
  </si>
  <si>
    <t>Ruben Dario Brens Martinez</t>
  </si>
  <si>
    <t>Ana Cristina Vasquez De Montero</t>
  </si>
  <si>
    <t>Anllilis Maciel Montaño Reyes</t>
  </si>
  <si>
    <t>Antonia Maria De Los Reyes</t>
  </si>
  <si>
    <t>Beatriz Fernandez Hernandez</t>
  </si>
  <si>
    <t>Carlos Alberto Medina</t>
  </si>
  <si>
    <t>Carolina Altagracia Peralta Cruz</t>
  </si>
  <si>
    <t>Eralminia Zabala Zabala</t>
  </si>
  <si>
    <t>Eunice Made</t>
  </si>
  <si>
    <t>Fernanda Santana Perez</t>
  </si>
  <si>
    <t>Keyla Noemi Chalas Chalas</t>
  </si>
  <si>
    <t>Lina Mercedes Rosario Martinez</t>
  </si>
  <si>
    <t>Maria Estela Cuevas Matos</t>
  </si>
  <si>
    <t>Maria Lucia Escarraman Grullon</t>
  </si>
  <si>
    <t>Maribel Taveras Alvarez</t>
  </si>
  <si>
    <t>Melida Cristina Guerrero Sanchez</t>
  </si>
  <si>
    <t>Rosalia Lugo Vasquez</t>
  </si>
  <si>
    <t>Wendy Maria De La Cruz Palmiro</t>
  </si>
  <si>
    <t>Yarisa Perez Soler</t>
  </si>
  <si>
    <t>División de Compras</t>
  </si>
  <si>
    <t>Sergio Keury Quevedo Peña</t>
  </si>
  <si>
    <t>Tecnico Analista de Compras y Contrataciones</t>
  </si>
  <si>
    <t>Cristhian Jesus Peguero</t>
  </si>
  <si>
    <t>División de Licitaciones</t>
  </si>
  <si>
    <t>Dirección de Planificación Y Desarrollo</t>
  </si>
  <si>
    <t>Junior Antonio Laureano Amaro</t>
  </si>
  <si>
    <t>Analista de Presupuesto</t>
  </si>
  <si>
    <t>Departamento Formulación Monitoreo Y Evaluación de PPP</t>
  </si>
  <si>
    <t>Departamento de Desarrollo Institucional Y Gestión de Calidad</t>
  </si>
  <si>
    <t>Nellys Yolanda Castillo Tejeda</t>
  </si>
  <si>
    <t>Analista de Desarrollo Organizacional</t>
  </si>
  <si>
    <t>Diogenes Alejandro Casado Julbe</t>
  </si>
  <si>
    <t>Analista de Procesos</t>
  </si>
  <si>
    <t>Manuel Oscar Brito Mendoza</t>
  </si>
  <si>
    <t>Jean Carlos Baez Frias</t>
  </si>
  <si>
    <t>Departamento Aseguramiento de la Calidad de los Alimentos</t>
  </si>
  <si>
    <t>Luz Josefina Felipe Garcia</t>
  </si>
  <si>
    <t>Zaida Eladia Soto Read</t>
  </si>
  <si>
    <t>Felix Antonio Acosta Marte</t>
  </si>
  <si>
    <t>Melania Rafael Medina</t>
  </si>
  <si>
    <t>Santa Martinez Medrano</t>
  </si>
  <si>
    <t>Lenny Peña Feliz</t>
  </si>
  <si>
    <t>Omar Antonio De Jesus Henriquez</t>
  </si>
  <si>
    <t>Victor Mauricio Labour Lara</t>
  </si>
  <si>
    <t>Katherine Figueroa De Jesus</t>
  </si>
  <si>
    <t>Jessica Nairoby Jimenez Montero</t>
  </si>
  <si>
    <t>Jose Guarino Contreras Mora</t>
  </si>
  <si>
    <t>Leidy Adalgisa De Jesus De Abad</t>
  </si>
  <si>
    <t>Departamento de Nutrición</t>
  </si>
  <si>
    <t>Framen Diaz Reyes</t>
  </si>
  <si>
    <t>Ramon Alberto Polanco Valdez</t>
  </si>
  <si>
    <t>Ana Indhira Zabala Alcantara</t>
  </si>
  <si>
    <t>Kendra Milagros Mieses Consepcion</t>
  </si>
  <si>
    <t>Barnert Gustavo Polanco Flores</t>
  </si>
  <si>
    <t>Cindry Deltina Diaz Reyes</t>
  </si>
  <si>
    <t>Eblin Gissel Tejeda Fernandez</t>
  </si>
  <si>
    <t>Emmanuel De Jesus Martinez Espinal</t>
  </si>
  <si>
    <t>Evelise Rosario Veras</t>
  </si>
  <si>
    <t>Grecia Denisse Arias Vidal</t>
  </si>
  <si>
    <t>Jaisy Malenny Moreta Medina</t>
  </si>
  <si>
    <t>Jarvis Jonatan Mota Lopez</t>
  </si>
  <si>
    <t>Maria Cristina De La Cruz Sanchez</t>
  </si>
  <si>
    <t>Minerva Margarita Mejia Mejia</t>
  </si>
  <si>
    <t>Rina Ysabel Batista Liranzo</t>
  </si>
  <si>
    <t>Mariel Guerrero Gonzalez</t>
  </si>
  <si>
    <t>Marleny Perez Garcia</t>
  </si>
  <si>
    <t>Wilton De La Cruz Luna</t>
  </si>
  <si>
    <t>Wendy Paredes De La Cruz</t>
  </si>
  <si>
    <t>Antropometra</t>
  </si>
  <si>
    <t>Lucia Esther Vasquez Castillo</t>
  </si>
  <si>
    <t>Analista De Nutricion Escolar</t>
  </si>
  <si>
    <t>Georgina Aracelis Rodriguez Jimenez</t>
  </si>
  <si>
    <t>Juana Dionicia Geronimo Guzman</t>
  </si>
  <si>
    <t>Dismerda Ramirez Ruiz</t>
  </si>
  <si>
    <t>Sup. Desayuno Escolar</t>
  </si>
  <si>
    <t>Lidia Gerardino</t>
  </si>
  <si>
    <t>Analista De Seg Al Servicio D</t>
  </si>
  <si>
    <t>Americo Salvador Mendez Bautista</t>
  </si>
  <si>
    <t>Aneudis Marino Pena Vizcaino</t>
  </si>
  <si>
    <t>Vivian Altagracia Sanchez Acevedo</t>
  </si>
  <si>
    <t>Altagracia Carolina Peralta Dominic</t>
  </si>
  <si>
    <t>Tecnico De Servicios Sociales</t>
  </si>
  <si>
    <t>Narciso Miguel Angel Morillo Méndez</t>
  </si>
  <si>
    <t>Windring Depradel Valerio Lora</t>
  </si>
  <si>
    <t>Anderson Antonio Abreu Vidal</t>
  </si>
  <si>
    <t>Tecnico De Compras</t>
  </si>
  <si>
    <t>Paola Karina Abreu Gomez</t>
  </si>
  <si>
    <t>Odontologo Escolar</t>
  </si>
  <si>
    <t>Isabel Castillo Bello</t>
  </si>
  <si>
    <t>División de Salud Visual</t>
  </si>
  <si>
    <t>Joanel Ivanhoe Valdez Perez</t>
  </si>
  <si>
    <t>Medico Escolar</t>
  </si>
  <si>
    <t>Pragida De Los Santos Ramirez</t>
  </si>
  <si>
    <t>Optometra</t>
  </si>
  <si>
    <t>Altagracia Lopez Reynoso</t>
  </si>
  <si>
    <t>Ismelda Patricia Mezon Infante</t>
  </si>
  <si>
    <t>Mercedes Toribio Frias</t>
  </si>
  <si>
    <t>Julia Montero Pinedas</t>
  </si>
  <si>
    <t>Yosandry Pimentel Guzman</t>
  </si>
  <si>
    <t>Carlos Vladimir Carmona Zarzuela</t>
  </si>
  <si>
    <t>Tecnico Optico/Tecnico</t>
  </si>
  <si>
    <t>Jennifer Alexandra Quiroz Perez</t>
  </si>
  <si>
    <t>Aida Ofelia Polanco Pena</t>
  </si>
  <si>
    <t>Odontologo Supervisor</t>
  </si>
  <si>
    <t>Yelida Teresa Dotel Casado</t>
  </si>
  <si>
    <t>Wendy Rossina Perez Cuello</t>
  </si>
  <si>
    <t>Patricia Lucia Paredes Rodriguez</t>
  </si>
  <si>
    <t>Ada Eva Vidal De Arias</t>
  </si>
  <si>
    <t>Bianelva Amparo Hernandez Mejia</t>
  </si>
  <si>
    <t>Carmen Georgina Medina De Ariyama</t>
  </si>
  <si>
    <t>Eladia Jose</t>
  </si>
  <si>
    <t>Jeannery Quisqueya Caceres Caceres</t>
  </si>
  <si>
    <t>Karla Elupina Franco Santos</t>
  </si>
  <si>
    <t>Leonsia Berihuete Rosario</t>
  </si>
  <si>
    <t>Marlenne Hernandez Jimenez</t>
  </si>
  <si>
    <t>Mayra Pimentel Fabian</t>
  </si>
  <si>
    <t>Miguelina Antonia Santana Pena</t>
  </si>
  <si>
    <t>Miguelina Yaquelin Camilo Acevedo D</t>
  </si>
  <si>
    <t>Miledi Rosario Paredes De Rosario</t>
  </si>
  <si>
    <t>Natali Del Rosario Bueno Lora</t>
  </si>
  <si>
    <t>Ondina Denisse Santos Nunez</t>
  </si>
  <si>
    <t>Rita Maribel Brito Rodriguez</t>
  </si>
  <si>
    <t>Rosy Nadeida Garcia Camilo</t>
  </si>
  <si>
    <t>Ruth Delania Sosa Calderon</t>
  </si>
  <si>
    <t>Ruthbania Antonia Jimenez Gonzalez</t>
  </si>
  <si>
    <t>Santa Jacquelin Diaz Villar</t>
  </si>
  <si>
    <t xml:space="preserve">Saralina Del Corazon De Jesus Soto </t>
  </si>
  <si>
    <t>Silvia Margarita Romero Vicente</t>
  </si>
  <si>
    <t>Yahaira Altagracia Herrera Reynoso</t>
  </si>
  <si>
    <t>Yamilis Fiordaliza Vidal Francisco</t>
  </si>
  <si>
    <t>Yesenia Margarita Eduardo Marmolejo</t>
  </si>
  <si>
    <t>Yudelka Altagracia Martes Mateo</t>
  </si>
  <si>
    <t>Albania Beato Brisman</t>
  </si>
  <si>
    <t>Gricelidis Zoraida Garcia Ogando</t>
  </si>
  <si>
    <t>Mariela Duran Herrera</t>
  </si>
  <si>
    <t>Hugo David Cruz Lizardo</t>
  </si>
  <si>
    <t>Ligia Amanda Guerrero Aquino</t>
  </si>
  <si>
    <t>Altagracia Mireya Mejia Pujols</t>
  </si>
  <si>
    <t>Gloria Maslova Katiuska Bello Leon</t>
  </si>
  <si>
    <t>Johanna Calderon Castillo</t>
  </si>
  <si>
    <t>Solanger Josefina Batista Veloz</t>
  </si>
  <si>
    <t>Adel Vargas Jorge</t>
  </si>
  <si>
    <t>Dominga Terrero</t>
  </si>
  <si>
    <t>Maria Lourdes Beriguete Rodriguez</t>
  </si>
  <si>
    <t>Eduin Del Jesus Nuñez</t>
  </si>
  <si>
    <t>Tecnico De Equipos Dentales</t>
  </si>
  <si>
    <t>Daira Miguelina Heredia Figuereo De</t>
  </si>
  <si>
    <t>División de Salud Auditiva</t>
  </si>
  <si>
    <t>Merys Beriguete Montero</t>
  </si>
  <si>
    <t>Juan Luis Rossi Gonzalez</t>
  </si>
  <si>
    <t>Heronisa Esther Reyes De La Cruz</t>
  </si>
  <si>
    <t>Sección de Trabajo Social</t>
  </si>
  <si>
    <t>Sixto Reyes De Leon</t>
  </si>
  <si>
    <t>Departamento de Servicios Estudiantiles</t>
  </si>
  <si>
    <t>Yudelka Josefina Tobal Castillo</t>
  </si>
  <si>
    <t>Creiddy Esmeralda Peña Torres</t>
  </si>
  <si>
    <t>Johanna Dafina Lopez Rojas</t>
  </si>
  <si>
    <t>Francisco Alberto Blanco</t>
  </si>
  <si>
    <t>Manuel Geremia Ramirez Ureña</t>
  </si>
  <si>
    <t>Yasmin Ynmaculada Regalado Barrient</t>
  </si>
  <si>
    <t>Braulia Yokaty De La Rosa Del Rosar</t>
  </si>
  <si>
    <t>Austria Mercedes Diaz De Cabrera</t>
  </si>
  <si>
    <t>Rheymo Alexander Beltre Cuevas</t>
  </si>
  <si>
    <t>Vigilante</t>
  </si>
  <si>
    <t>Arelis Del Carmen Silverio</t>
  </si>
  <si>
    <t>Pablo Sena Medina</t>
  </si>
  <si>
    <t>Ramon Emilio Collante Bejaran</t>
  </si>
  <si>
    <t>Luz Maria Cruz Hernandez</t>
  </si>
  <si>
    <t>Nelsy Victoria Campusano Brito</t>
  </si>
  <si>
    <t>Miriam Annetty Castillo Santana</t>
  </si>
  <si>
    <t>Elmy Lucia De Oleo Quezada</t>
  </si>
  <si>
    <t>Jose Enrique Mota Martinez</t>
  </si>
  <si>
    <t>Gerardo Gonzalez</t>
  </si>
  <si>
    <t>Ayudante De Mantenimiento</t>
  </si>
  <si>
    <t>Maria Ester Encarnacion De Oleo</t>
  </si>
  <si>
    <t>Melvin Benjamin De La Cruz Zabala</t>
  </si>
  <si>
    <t>Sayira Solesmil Jimenez Javier</t>
  </si>
  <si>
    <t>Pamela Franchesca Rodriguez Medina</t>
  </si>
  <si>
    <t>Rafael Danilo Ruiz Peña</t>
  </si>
  <si>
    <t>Claudia Ivette Thomas Pellerano</t>
  </si>
  <si>
    <t>Oftalmologo</t>
  </si>
  <si>
    <t>Clara Elena Araujo</t>
  </si>
  <si>
    <t>Yennifer Garcia De Farias</t>
  </si>
  <si>
    <t>Anna Carolyn De Leon Ogando</t>
  </si>
  <si>
    <t>Mayelin Steel Perez Perez</t>
  </si>
  <si>
    <t>Ana Sugey Lantigua Hernandez</t>
  </si>
  <si>
    <t>Vianny Angelica Gonzalez Bremon</t>
  </si>
  <si>
    <t>Anabel De Oleo Montero</t>
  </si>
  <si>
    <t>Paola Gisell Grullon Peralta</t>
  </si>
  <si>
    <t>Ashley Gisselle Reyes Romano</t>
  </si>
  <si>
    <t>Hector Fodil Rosa Mercedes</t>
  </si>
  <si>
    <t>Benjasmin De La Cruz Del Rosario</t>
  </si>
  <si>
    <t>Jose Ramon Camilo Hernandez</t>
  </si>
  <si>
    <t>Supervisor De Almacen</t>
  </si>
  <si>
    <t>Francisco Ramirez Frias</t>
  </si>
  <si>
    <t>Sueldo Bruto 
en RD$</t>
  </si>
  <si>
    <t>ISR 
Ley 11-92</t>
  </si>
  <si>
    <t>Sueldo Neto 
en RD$</t>
  </si>
  <si>
    <t>Seguridad Social (Ley No.87-01)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</si>
  <si>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0206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0010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16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2.1.1.1.01 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</si>
  <si>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Elisabet Vargas Fernandez</t>
  </si>
  <si>
    <t>Andres Tavarez Alvarez</t>
  </si>
  <si>
    <t>Totales en RD$</t>
  </si>
  <si>
    <t>Oficina de Acceso a la Información Pública</t>
  </si>
  <si>
    <t>Secretaria Ejecutiva</t>
  </si>
  <si>
    <t>Eleuterio Rocha Perez</t>
  </si>
  <si>
    <t>Vicente Barrera Santos</t>
  </si>
  <si>
    <t>División de Apoyo Estudiantil</t>
  </si>
  <si>
    <t>Regional Santiago</t>
  </si>
  <si>
    <t>Regional Nordeste</t>
  </si>
  <si>
    <t>Regional Monte Plata</t>
  </si>
  <si>
    <t>Regional San Juan</t>
  </si>
  <si>
    <t>Luis Hermogenes Alcantara Ruiz</t>
  </si>
  <si>
    <t>Miguel Angel Amador</t>
  </si>
  <si>
    <t>Mario Beltre Guillermo</t>
  </si>
  <si>
    <t>Jose Confesor Cedeño Vicioso</t>
  </si>
  <si>
    <t>Miguel Alfredo Gomez Alonzo</t>
  </si>
  <si>
    <t>Dijomi Basilio Reyes Jimenez</t>
  </si>
  <si>
    <t>Lurque Estel Olibero Feliz</t>
  </si>
  <si>
    <t>Geanny Josefina Valenzuela</t>
  </si>
  <si>
    <t>Marianela Vicioso Arias</t>
  </si>
  <si>
    <t>Cristina Germania Caba Jimenez</t>
  </si>
  <si>
    <t>Angela Minyetty Castillo</t>
  </si>
  <si>
    <t>Sharina Peña Bernavel</t>
  </si>
  <si>
    <t>Estefani Yrelva Sanchez Solano</t>
  </si>
  <si>
    <t>Adalgisa Taveras Mercedes</t>
  </si>
  <si>
    <t>Yulisa Montero Montero</t>
  </si>
  <si>
    <t>Agustin Rodriguez Ruiz</t>
  </si>
  <si>
    <t>Widmer Eleuterio Marte Nuesi</t>
  </si>
  <si>
    <t>Mary Orquidea Rosario Florencio</t>
  </si>
  <si>
    <t>Manuel De Jesus Ulloa Henriquez</t>
  </si>
  <si>
    <t>Juan Bautista Reinoso Vargas</t>
  </si>
  <si>
    <t>Regional Azua</t>
  </si>
  <si>
    <t>Miguelina Salas</t>
  </si>
  <si>
    <t>Santo Angeles Santos Abreu</t>
  </si>
  <si>
    <t>Supervisor De Transportacion</t>
  </si>
  <si>
    <t>Amin Saddan Alix Fermin</t>
  </si>
  <si>
    <t>Angel Luis Acosta Duran</t>
  </si>
  <si>
    <t>Anthony Diaz Reyes</t>
  </si>
  <si>
    <t>Jose Augusto Peña Reyes</t>
  </si>
  <si>
    <t>Julio Cesar Fortuna Ramos</t>
  </si>
  <si>
    <t>Miguel Luna Bautista</t>
  </si>
  <si>
    <t>Pedro Jose Mendez Damian</t>
  </si>
  <si>
    <t>Deisy Andrea Sanchez Espinosa</t>
  </si>
  <si>
    <t>Rubileisy Cidra</t>
  </si>
  <si>
    <t>Maria Estefani Vargas</t>
  </si>
  <si>
    <t>Ubencio De Oleo Montero</t>
  </si>
  <si>
    <t>Alexis Santos Sanchez</t>
  </si>
  <si>
    <t>Mayelin Veloz Gerardo</t>
  </si>
  <si>
    <t>Jesus Jobanny Medina Segura</t>
  </si>
  <si>
    <t>Auxiliar de Eventos</t>
  </si>
  <si>
    <t>Virgilio De Jesus Quiñones Holguin</t>
  </si>
  <si>
    <t>Asesor</t>
  </si>
  <si>
    <t>Género</t>
  </si>
  <si>
    <t>Masculino</t>
  </si>
  <si>
    <t>Femenino</t>
  </si>
  <si>
    <t>Jose Antonio Severino Castro</t>
  </si>
  <si>
    <t>Ana Mercedes Diaz Mejia</t>
  </si>
  <si>
    <t>Jenifer Meraly Suero Tejada De Nica</t>
  </si>
  <si>
    <t>Mecanico Automotriz</t>
  </si>
  <si>
    <t>Vicente Almonte Santos</t>
  </si>
  <si>
    <t>Genesis Carolina Morillo Castillo</t>
  </si>
  <si>
    <t>Argenis Tomas Berroa Hernandez</t>
  </si>
  <si>
    <t>Romilio Fulcar Encarnacion</t>
  </si>
  <si>
    <t>Obdulio Emilio Aristy Luciano</t>
  </si>
  <si>
    <t>Raudy Alexander Jimenez Rondon</t>
  </si>
  <si>
    <t>Luis Cecilio Marte Soto</t>
  </si>
  <si>
    <t>Pablo De La Cruz</t>
  </si>
  <si>
    <t>Juan Francisco Olivares Paulino</t>
  </si>
  <si>
    <t>Ruddy Rafael Antonio Diaz Peguero</t>
  </si>
  <si>
    <t>Robert Bienvenido V. Medrano Gonzal</t>
  </si>
  <si>
    <t>Jose Enrique Evangelista Diaz</t>
  </si>
  <si>
    <t>Jahn Jorge Quiñones Lopez</t>
  </si>
  <si>
    <t>Rafael Leonel Veras Perez</t>
  </si>
  <si>
    <t>Ana Maria Garcia Paniagua</t>
  </si>
  <si>
    <t>Gustavo Adolfo De Peña Ubiera</t>
  </si>
  <si>
    <t>Regional Bani</t>
  </si>
  <si>
    <t>Auxiliar de Protocolo y Evento</t>
  </si>
  <si>
    <t>Leidy Massiel Mendez Florentino</t>
  </si>
  <si>
    <t>Andres Miguel Baldera Jimenez</t>
  </si>
  <si>
    <t>Jelizabeth Pilier Feliciano</t>
  </si>
  <si>
    <t>Mayeling Estefany Tiburcio Rosario</t>
  </si>
  <si>
    <t>Maria Eugenia Polanco</t>
  </si>
  <si>
    <t>Ada Virginia Soto Robles</t>
  </si>
  <si>
    <t>Cristina Fernandez Santos</t>
  </si>
  <si>
    <t>Jose Fernando Martinez Paredes</t>
  </si>
  <si>
    <t>Marcelino Rivera Valera</t>
  </si>
  <si>
    <t>Tarzira Solangel Cordero Tejeda</t>
  </si>
  <si>
    <t>Jose Luis Espino Diaz</t>
  </si>
  <si>
    <t>Cindy Jafreisy Arias Cuevas</t>
  </si>
  <si>
    <t>Wenddy Yohelina Rodriguez Jimenez</t>
  </si>
  <si>
    <t>Zolaida Alvino Paulino De Paulino</t>
  </si>
  <si>
    <t>Ana Victoria Vidal Ruiz</t>
  </si>
  <si>
    <t>Liz Shalom Carrasco De La Cruz</t>
  </si>
  <si>
    <t>Fredilia Samboy Polanco</t>
  </si>
  <si>
    <t>Eugenia Carolina Reyes Diaz</t>
  </si>
  <si>
    <t>Karen Joanka Andujar Ureña</t>
  </si>
  <si>
    <t>Gireidy Andreina Sosa Santana</t>
  </si>
  <si>
    <t>Steven Danilo Hernandez Lara</t>
  </si>
  <si>
    <t>Providencia Baez Franco</t>
  </si>
  <si>
    <t>Yudisa Paula Alcantara Hilario</t>
  </si>
  <si>
    <t>Mayobanex Peña Feliz</t>
  </si>
  <si>
    <t>Ramon Antonio Abreu Peña</t>
  </si>
  <si>
    <t>Jose Miguel Bido Francisco</t>
  </si>
  <si>
    <t>Regional La Vega</t>
  </si>
  <si>
    <t>Tecnico Adm</t>
  </si>
  <si>
    <t>Edward Antonio Feliz Manzano</t>
  </si>
  <si>
    <t>Victor Ramon Castro Izquierdo</t>
  </si>
  <si>
    <t>Maria De La Cruz Velez de la Cruz</t>
  </si>
  <si>
    <t>Regional San Francisco</t>
  </si>
  <si>
    <t>Sección de Mantenimiento y Seguridad Planta Física</t>
  </si>
  <si>
    <t>Departamento de Compras y Contrataciones</t>
  </si>
  <si>
    <t>Sub-Director Encargado de Supervisar las Diferentes Regionales</t>
  </si>
  <si>
    <t>Uriel Antonio Cruz Taveras</t>
  </si>
  <si>
    <t>Supervisor De Desayuno Escolar</t>
  </si>
  <si>
    <t>Yorlenny Herrera Duran</t>
  </si>
  <si>
    <t>Auxiliar Administrativo</t>
  </si>
  <si>
    <t>Wagner Alexander Marte Castillo</t>
  </si>
  <si>
    <t>chofer</t>
  </si>
  <si>
    <t>Yoel Manzano Morel</t>
  </si>
  <si>
    <t>Edwin Alberto Manzano Pilier</t>
  </si>
  <si>
    <t>Jose Mojica Hernandez</t>
  </si>
  <si>
    <t>David Joel Mojica Mateo</t>
  </si>
  <si>
    <t>Jose Luis Nuñez Gil</t>
  </si>
  <si>
    <t>Jairo Montero Rodriguez</t>
  </si>
  <si>
    <t>Beirin De Los Santos Ramirez</t>
  </si>
  <si>
    <t>Grisel Altagracia Del Carmen</t>
  </si>
  <si>
    <t>Manuel Antonio Arciniega Peguero</t>
  </si>
  <si>
    <t>Oscary Elizabeth De Jesus Abad</t>
  </si>
  <si>
    <t>Elizabeth Zarzuela</t>
  </si>
  <si>
    <t>Bryan Ogando Taveras</t>
  </si>
  <si>
    <t>Josefina Mota Gil</t>
  </si>
  <si>
    <t>Andres Santos Vasquez</t>
  </si>
  <si>
    <t>Endry Joel Alcantara Cabrera</t>
  </si>
  <si>
    <t xml:space="preserve">otros </t>
  </si>
  <si>
    <t>Descuentos</t>
  </si>
  <si>
    <t>Alba Nery Trujillo Beltre</t>
  </si>
  <si>
    <t>Ana Maria Batista Almonte</t>
  </si>
  <si>
    <t>Helen Alexandra Suarez Hernandez</t>
  </si>
  <si>
    <t>Analista Legal</t>
  </si>
  <si>
    <t>Leo Fabio Sierra Almanzar</t>
  </si>
  <si>
    <t>Lisbeth Mariel Medina Cueva</t>
  </si>
  <si>
    <t>Miguelina Montserrat Grullon Villan</t>
  </si>
  <si>
    <t>Nicolle Denis Dominguez Gonzalez</t>
  </si>
  <si>
    <t>Victor Manuel Soto Sanchez</t>
  </si>
  <si>
    <t>Yeisy Collado Encarnacion</t>
  </si>
  <si>
    <t>Ysy Amirka Tatis Guzman</t>
  </si>
  <si>
    <t>Alba Iris Mateo Ramirez</t>
  </si>
  <si>
    <t xml:space="preserve">Coordinador Administrativo </t>
  </si>
  <si>
    <t>Angel Miguel Rodriguez</t>
  </si>
  <si>
    <t>Antonio Suero Suero</t>
  </si>
  <si>
    <t>Aracne De La Rosa Veras</t>
  </si>
  <si>
    <t>División de Salud Bucal</t>
  </si>
  <si>
    <t>División de Epidemiología E Investigación</t>
  </si>
  <si>
    <t>Belkis Lorenzo Romero De Pinales</t>
  </si>
  <si>
    <t xml:space="preserve">Odontologo Escolar </t>
  </si>
  <si>
    <t>Carlos Jose Then Mendez</t>
  </si>
  <si>
    <t>Carmen Marielle Segura Guaba</t>
  </si>
  <si>
    <t>Cinthya Rashell Pimentel Medrano</t>
  </si>
  <si>
    <t>fijo</t>
  </si>
  <si>
    <t>Eufemio Perez</t>
  </si>
  <si>
    <t>Florangel Santana Arias De Ayala</t>
  </si>
  <si>
    <t xml:space="preserve">Josefina Ureña </t>
  </si>
  <si>
    <t>Julia Feliz Peña</t>
  </si>
  <si>
    <t>Julio Rafael Pozo Rojas</t>
  </si>
  <si>
    <t>Diseñador Grafico</t>
  </si>
  <si>
    <t>Keydi Altagracia Montero Montero</t>
  </si>
  <si>
    <t>Marlyn Elizabeth Soto De Los Santos</t>
  </si>
  <si>
    <t>Mary Alexandra Alcantara De Encarna</t>
  </si>
  <si>
    <t>Matilde Peña</t>
  </si>
  <si>
    <t>Ocirema Del Carmen Caminero Cabral</t>
  </si>
  <si>
    <t>Pamela Nicole Thomas Troncoso</t>
  </si>
  <si>
    <t>Reyna Heroína Agripina Carela Maldo</t>
  </si>
  <si>
    <t>Ricardo Orlando Sanchez Castillo</t>
  </si>
  <si>
    <t>Soporte De Usuario</t>
  </si>
  <si>
    <t>Samuel Florentino Benitez</t>
  </si>
  <si>
    <t>Sefa Yanira Martinez Polanco</t>
  </si>
  <si>
    <t>Supervisor (A) De Eventos</t>
  </si>
  <si>
    <t>Yira Carolina Rodriguez De La Cruz</t>
  </si>
  <si>
    <t>Alicia Maria Rodriguez</t>
  </si>
  <si>
    <t>Leda Altagracia  Almanzar Brito</t>
  </si>
  <si>
    <t>Cinthia Isabel Nuñez Rodriguez</t>
  </si>
  <si>
    <t>Criselda Montero Alcantara</t>
  </si>
  <si>
    <t>Fabiola Asuncion Jimenez Nivar</t>
  </si>
  <si>
    <t>Ivan Reyna Flete</t>
  </si>
  <si>
    <t>Manuel Antonio Escarfuller Guzman</t>
  </si>
  <si>
    <t>Dulce Maria Peña</t>
  </si>
  <si>
    <t xml:space="preserve">Yanira Marte Guzman </t>
  </si>
  <si>
    <t>Cristina Angomas Ferreras</t>
  </si>
  <si>
    <t>Elianny Encarnacion Montero</t>
  </si>
  <si>
    <t>Felicia Ercilia Trinidad Francisco</t>
  </si>
  <si>
    <t>Gleydis Martinez Rodriguez</t>
  </si>
  <si>
    <t xml:space="preserve">Escarlet Penelope Ortiz Fabian </t>
  </si>
  <si>
    <t>Ana Mercedes Mena Rodriguez</t>
  </si>
  <si>
    <t>Hansel Martinez Vasquez</t>
  </si>
  <si>
    <t>Paulina Lorenzo Quevedo</t>
  </si>
  <si>
    <t xml:space="preserve">Wendy Carolina Rosado </t>
  </si>
  <si>
    <t>Cresencia Santana De Peña</t>
  </si>
  <si>
    <t>Sixta Rosaira Tejada</t>
  </si>
  <si>
    <t>Engie Jehanni Peña Calderon</t>
  </si>
  <si>
    <t>Erika Gonzalez Jimenez</t>
  </si>
  <si>
    <t xml:space="preserve">Auxiliar Administrativo </t>
  </si>
  <si>
    <t>Jesus Miguel Silverio Beltre</t>
  </si>
  <si>
    <t xml:space="preserve">Maria Valentina Vasquez Ullola </t>
  </si>
  <si>
    <t>Angelina Rosa Luperon</t>
  </si>
  <si>
    <t>Digna Mercedes Gonzalez Toribio</t>
  </si>
  <si>
    <t>Francisco Javier Abreu Peña</t>
  </si>
  <si>
    <t>Franklin Jimenez Ramos</t>
  </si>
  <si>
    <t>Gerardo Lagares Montero</t>
  </si>
  <si>
    <t>Gregori Noel Clime Zapata</t>
  </si>
  <si>
    <t xml:space="preserve">Isael Diaz Beaton </t>
  </si>
  <si>
    <t xml:space="preserve">Israel Cruz Del Orbe </t>
  </si>
  <si>
    <t xml:space="preserve">Julio Cesar Santana De Leon </t>
  </si>
  <si>
    <t>Luis Elpidio Ramirez Ramirez</t>
  </si>
  <si>
    <t>Manuel De Jesus Espinal Moronta</t>
  </si>
  <si>
    <t>Maria Ysabel Diaz Beltre De Marte</t>
  </si>
  <si>
    <t>Mary Carmen Garcia Alicia</t>
  </si>
  <si>
    <t>Melania Rosse Perez</t>
  </si>
  <si>
    <t>Melissa Massiel Reyes De Jesus</t>
  </si>
  <si>
    <t>Michelle Cruz Mejia</t>
  </si>
  <si>
    <t>Nelson Marcelino Muñoz Baez</t>
  </si>
  <si>
    <t>Rafael Francisco Hernandez Polanco</t>
  </si>
  <si>
    <t>Wellinton Jorge Severino</t>
  </si>
  <si>
    <t>Departamento de Elaboración de Documentos Legales</t>
  </si>
  <si>
    <t>Departamento de Registro, Control y Nómina de Personal</t>
  </si>
  <si>
    <t>Dirección  Financiera</t>
  </si>
  <si>
    <t>Departamento de Contabilidad</t>
  </si>
  <si>
    <t>Division de  Almacén Y Suministro</t>
  </si>
  <si>
    <t>Deparmento de Servicios Generales</t>
  </si>
  <si>
    <t>Direccion de Tecnología de la Información Y Comunicación</t>
  </si>
  <si>
    <t>Departamento de Desarrollo e Implementación de Sistema</t>
  </si>
  <si>
    <t>División de Evalucion  de Productos</t>
  </si>
  <si>
    <t>Direccion de Gestión Alimentaria</t>
  </si>
  <si>
    <t>Davitte Antonio Cruz Diaz</t>
  </si>
  <si>
    <t xml:space="preserve">Donny Miguel Javier Rosario </t>
  </si>
  <si>
    <t>Eduardo Antonio Peña Blanco</t>
  </si>
  <si>
    <t>Joselito Garcia Tavera</t>
  </si>
  <si>
    <t>Mayleni Peña Caraballo</t>
  </si>
  <si>
    <t>Rafael Gilberto Caceres Correa</t>
  </si>
  <si>
    <t>Anthony Esmir Rosa Heredia</t>
  </si>
  <si>
    <t>Jhon Nelson Santos Castro</t>
  </si>
  <si>
    <t>Katherin Matos Ramirez</t>
  </si>
  <si>
    <t>Miguel Argenis Zabala Martinez</t>
  </si>
  <si>
    <t>Pablo De Leon Rincon</t>
  </si>
  <si>
    <t>Pedro Roberto Hernandez Asencion</t>
  </si>
  <si>
    <t>Manuel Jose Cruz Lantigua</t>
  </si>
  <si>
    <t>Greylin Perez Rodriguez</t>
  </si>
  <si>
    <t>Braulidamia Josefina Peralta Santos</t>
  </si>
  <si>
    <t>Robert Antonio Alcantara Alvarado</t>
  </si>
  <si>
    <t>Angel Luis Diaz Ramirez</t>
  </si>
  <si>
    <t>Jose Napoleón Marte Cabrera</t>
  </si>
  <si>
    <t>Dirección Jurídica</t>
  </si>
  <si>
    <t>Dirección de Recursos Humanos</t>
  </si>
  <si>
    <t>Departamento de Reclutamiento y Selección de Personal</t>
  </si>
  <si>
    <t>Dirección Administrativa</t>
  </si>
  <si>
    <t>Analista De Planificacion Y Desarrollo</t>
  </si>
  <si>
    <t xml:space="preserve">Inspector De Aseguramiento De la Calidad </t>
  </si>
  <si>
    <t>Coordinador (A) Regional De Nutrición</t>
  </si>
  <si>
    <t>Coord Sist Vigilancia Alimentaria</t>
  </si>
  <si>
    <t>Tecnico De Alimentacion Escolar</t>
  </si>
  <si>
    <t xml:space="preserve">Analista De Seguimiento </t>
  </si>
  <si>
    <t>Tecnico De Oper. Programa De Alimentación</t>
  </si>
  <si>
    <t>Departamento de Seguimiento al Servicio de Alimentación</t>
  </si>
  <si>
    <t>Departamento Gestión Salud Escolar</t>
  </si>
  <si>
    <t>Tecnico Audiologo</t>
  </si>
  <si>
    <t>Javier Francisco Ortiz De Los Santo</t>
  </si>
  <si>
    <t>Martin Valerio Jimenez</t>
  </si>
  <si>
    <t>Yonathan Alexander Castillo Pilier</t>
  </si>
  <si>
    <t>Vairon Yasil Perez Luca</t>
  </si>
  <si>
    <t>Dirección de Formulacion y Evaluacion Nutricional</t>
  </si>
  <si>
    <t>Maria Inmaculada Paulino De Capella</t>
  </si>
  <si>
    <t>Matilde Baez Almonte</t>
  </si>
  <si>
    <t>Porfirio Camarena Perez</t>
  </si>
  <si>
    <t>Rafaela Frias Frias</t>
  </si>
  <si>
    <t>Auxiliar De Protocolo Y Eventos</t>
  </si>
  <si>
    <t>Yamel Noemi Guzman Cruz De Veras</t>
  </si>
  <si>
    <t>Yessica Maria Fernandez Moreno</t>
  </si>
  <si>
    <t>Vixania Edermira Garcia De Mejia</t>
  </si>
  <si>
    <t>Nómina Administrativa Enero  2023</t>
  </si>
  <si>
    <t>Emely Familia De Los Santos</t>
  </si>
  <si>
    <t>Martina Margarita Mesa Jimenez</t>
  </si>
  <si>
    <t>Nemesis Maria Lluberes De La Cruz</t>
  </si>
  <si>
    <t>Seccion de Archivo Central</t>
  </si>
  <si>
    <t>Rafaela Geraldino Geraldino</t>
  </si>
  <si>
    <t>Rosaury Manuela Hernandez Sanchez</t>
  </si>
  <si>
    <t>Uzia De Mata Vanderhorst</t>
  </si>
  <si>
    <t>Kely Elisabet Gomez Grullon</t>
  </si>
  <si>
    <t xml:space="preserve">Maria Dolores Katiuska Linares </t>
  </si>
  <si>
    <t xml:space="preserve">Arismendis De Jesus Guzman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</si>
</sst>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1"/>
    </font>
    <font>
      <b/>
      <sz val="11"/>
      <color theme="0"/>
      <name val="Malgun Gothic"/>
      <family val="2"/>
    </font>
    <font>
      <b/>
      <sz val="10"/>
      <color theme="1"/>
      <name val="Malgun Gothic"/>
      <family val="2"/>
    </font>
    <font>
      <b/>
      <sz val="9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1"/>
      <name val="Malgun Gothic"/>
      <family val="2"/>
    </font>
    <font>
      <b/>
      <sz val="10"/>
      <name val="Malgun Gothic"/>
      <family val="2"/>
    </font>
    <font>
      <sz val="10"/>
      <name val="Malgun Gothic"/>
      <family val="2"/>
    </font>
    <font>
      <sz val="10"/>
      <color rgb="FFFF0000"/>
      <name val="Malgun Gothic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6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4" fontId="20" fillId="2" borderId="0" xfId="0" applyNumberFormat="1" applyFont="1" applyFill="1" applyAlignment="1">
      <alignment vertical="top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4" fontId="24" fillId="2" borderId="0" xfId="0" applyNumberFormat="1" applyFont="1" applyFill="1" applyAlignment="1">
      <alignment horizontal="center" vertical="center"/>
    </xf>
    <xf numFmtId="0" fontId="29" fillId="2" borderId="0" xfId="1" applyFont="1" applyFill="1" applyAlignment="1">
      <alignment horizontal="center" vertical="center"/>
    </xf>
    <xf numFmtId="0" fontId="30" fillId="2" borderId="0" xfId="0" applyFont="1" applyFill="1" applyAlignment="1">
      <alignment vertical="top"/>
    </xf>
    <xf numFmtId="0" fontId="23" fillId="36" borderId="12" xfId="0" applyFont="1" applyFill="1" applyBorder="1" applyAlignment="1">
      <alignment horizontal="center" vertical="center" wrapText="1"/>
    </xf>
    <xf numFmtId="43" fontId="21" fillId="34" borderId="13" xfId="45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vertical="center"/>
    </xf>
    <xf numFmtId="0" fontId="24" fillId="37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3" fillId="2" borderId="1" xfId="0" applyFont="1" applyFill="1" applyBorder="1" applyAlignment="1">
      <alignment vertical="center"/>
    </xf>
    <xf numFmtId="0" fontId="33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4" fillId="0" borderId="0" xfId="0" applyFont="1" applyAlignment="1">
      <alignment vertical="center"/>
    </xf>
    <xf numFmtId="4" fontId="33" fillId="2" borderId="1" xfId="0" applyNumberFormat="1" applyFont="1" applyFill="1" applyBorder="1" applyAlignment="1">
      <alignment horizontal="center" vertical="center"/>
    </xf>
    <xf numFmtId="0" fontId="34" fillId="2" borderId="0" xfId="0" applyFont="1" applyFill="1" applyAlignment="1">
      <alignment vertical="center"/>
    </xf>
    <xf numFmtId="0" fontId="31" fillId="37" borderId="15" xfId="0" applyFont="1" applyFill="1" applyBorder="1"/>
    <xf numFmtId="0" fontId="33" fillId="2" borderId="13" xfId="0" applyFont="1" applyFill="1" applyBorder="1" applyAlignment="1">
      <alignment horizontal="center" vertical="center"/>
    </xf>
    <xf numFmtId="0" fontId="31" fillId="37" borderId="15" xfId="0" applyFont="1" applyFill="1" applyBorder="1" applyAlignment="1">
      <alignment horizontal="center"/>
    </xf>
    <xf numFmtId="0" fontId="31" fillId="37" borderId="16" xfId="0" applyFont="1" applyFill="1" applyBorder="1" applyAlignment="1">
      <alignment horizontal="center"/>
    </xf>
    <xf numFmtId="0" fontId="33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vertical="center"/>
    </xf>
    <xf numFmtId="4" fontId="33" fillId="0" borderId="1" xfId="0" applyNumberFormat="1" applyFont="1" applyBorder="1" applyAlignment="1">
      <alignment horizontal="center" vertical="center"/>
    </xf>
    <xf numFmtId="4" fontId="17" fillId="2" borderId="0" xfId="0" applyNumberFormat="1" applyFont="1" applyFill="1" applyAlignment="1">
      <alignment horizontal="right" vertical="center"/>
    </xf>
    <xf numFmtId="0" fontId="31" fillId="37" borderId="14" xfId="0" applyFont="1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0" fontId="33" fillId="2" borderId="12" xfId="0" applyFont="1" applyFill="1" applyBorder="1" applyAlignment="1">
      <alignment horizontal="center" vertical="center"/>
    </xf>
    <xf numFmtId="0" fontId="21" fillId="34" borderId="1" xfId="0" applyFont="1" applyFill="1" applyBorder="1" applyAlignment="1">
      <alignment horizontal="center" vertical="center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4" fontId="33" fillId="37" borderId="1" xfId="0" applyNumberFormat="1" applyFont="1" applyFill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0" fontId="22" fillId="0" borderId="13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4" fillId="0" borderId="13" xfId="0" applyFont="1" applyBorder="1" applyAlignment="1">
      <alignment horizontal="center" vertical="center"/>
    </xf>
    <xf numFmtId="4" fontId="24" fillId="0" borderId="13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4" fontId="24" fillId="0" borderId="1" xfId="0" applyNumberFormat="1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vertical="center"/>
    </xf>
    <xf numFmtId="0" fontId="36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1" fillId="37" borderId="14" xfId="0" applyFont="1" applyFill="1" applyBorder="1"/>
    <xf numFmtId="0" fontId="31" fillId="37" borderId="1" xfId="0" applyFont="1" applyFill="1" applyBorder="1"/>
    <xf numFmtId="4" fontId="33" fillId="37" borderId="15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vertical="center"/>
    </xf>
    <xf numFmtId="0" fontId="33" fillId="0" borderId="14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24" fillId="38" borderId="0" xfId="0" applyFont="1" applyFill="1" applyAlignment="1">
      <alignment vertical="center"/>
    </xf>
    <xf numFmtId="0" fontId="24" fillId="39" borderId="0" xfId="0" applyFont="1" applyFill="1" applyAlignment="1">
      <alignment vertical="center"/>
    </xf>
    <xf numFmtId="0" fontId="0" fillId="39" borderId="0" xfId="0" applyFill="1" applyAlignment="1">
      <alignment vertical="center"/>
    </xf>
    <xf numFmtId="0" fontId="33" fillId="0" borderId="1" xfId="0" quotePrefix="1" applyFont="1" applyBorder="1" applyAlignment="1">
      <alignment horizontal="left" vertical="center"/>
    </xf>
    <xf numFmtId="0" fontId="33" fillId="0" borderId="1" xfId="0" quotePrefix="1" applyFont="1" applyBorder="1" applyAlignment="1">
      <alignment horizontal="center" vertical="center"/>
    </xf>
    <xf numFmtId="0" fontId="32" fillId="0" borderId="1" xfId="0" quotePrefix="1" applyFont="1" applyBorder="1" applyAlignment="1">
      <alignment horizontal="left" vertical="center"/>
    </xf>
    <xf numFmtId="0" fontId="31" fillId="37" borderId="14" xfId="0" quotePrefix="1" applyFont="1" applyFill="1" applyBorder="1" applyAlignment="1">
      <alignment horizontal="left" vertical="center"/>
    </xf>
    <xf numFmtId="0" fontId="32" fillId="2" borderId="1" xfId="0" quotePrefix="1" applyFont="1" applyFill="1" applyBorder="1" applyAlignment="1">
      <alignment horizontal="left" vertical="center"/>
    </xf>
    <xf numFmtId="0" fontId="36" fillId="0" borderId="1" xfId="0" applyFont="1" applyBorder="1"/>
    <xf numFmtId="0" fontId="31" fillId="2" borderId="17" xfId="0" applyFont="1" applyFill="1" applyBorder="1" applyAlignment="1">
      <alignment horizontal="right" vertical="center"/>
    </xf>
    <xf numFmtId="0" fontId="31" fillId="2" borderId="18" xfId="0" applyFont="1" applyFill="1" applyBorder="1" applyAlignment="1">
      <alignment horizontal="right" vertical="center"/>
    </xf>
    <xf numFmtId="0" fontId="26" fillId="2" borderId="0" xfId="0" applyFont="1" applyFill="1" applyAlignment="1">
      <alignment horizontal="center" vertical="center"/>
    </xf>
    <xf numFmtId="0" fontId="21" fillId="34" borderId="1" xfId="0" applyFont="1" applyFill="1" applyBorder="1" applyAlignment="1">
      <alignment horizontal="center" vertical="center"/>
    </xf>
    <xf numFmtId="0" fontId="21" fillId="34" borderId="1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/>
    </xf>
    <xf numFmtId="4" fontId="21" fillId="34" borderId="1" xfId="0" applyNumberFormat="1" applyFont="1" applyFill="1" applyBorder="1" applyAlignment="1">
      <alignment horizontal="center" vertical="center" wrapText="1"/>
    </xf>
    <xf numFmtId="4" fontId="21" fillId="34" borderId="12" xfId="0" applyNumberFormat="1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1" quotePrefix="1" applyFont="1" applyFill="1" applyAlignment="1">
      <alignment horizontal="center"/>
    </xf>
    <xf numFmtId="0" fontId="28" fillId="2" borderId="0" xfId="1" applyFont="1" applyFill="1" applyAlignment="1">
      <alignment horizontal="center"/>
    </xf>
    <xf numFmtId="0" fontId="24" fillId="2" borderId="0" xfId="1" applyFont="1" applyFill="1" applyAlignment="1">
      <alignment horizontal="center" vertical="top"/>
    </xf>
    <xf numFmtId="0" fontId="24" fillId="2" borderId="11" xfId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vertical="center"/>
    </xf>
    <xf numFmtId="0" fontId="33" fillId="0" borderId="1" xfId="0" applyFont="1" applyFill="1" applyBorder="1" applyAlignment="1">
      <alignment vertical="center"/>
    </xf>
    <xf numFmtId="4" fontId="33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22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vertical="center"/>
    </xf>
    <xf numFmtId="0" fontId="33" fillId="0" borderId="14" xfId="0" applyFont="1" applyFill="1" applyBorder="1" applyAlignment="1">
      <alignment horizontal="center" vertical="center"/>
    </xf>
    <xf numFmtId="0" fontId="33" fillId="0" borderId="0" xfId="0" applyFont="1" applyFill="1" applyAlignment="1">
      <alignment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 xr:uid="{00000000-0005-0000-0000-000024000000}"/>
    <cellStyle name="Neutral" xfId="9" builtinId="28" customBuiltin="1"/>
    <cellStyle name="Normal" xfId="0" builtinId="0"/>
    <cellStyle name="Normal 2" xfId="1" xr:uid="{00000000-0005-0000-0000-000027000000}"/>
    <cellStyle name="Normal 4 3" xfId="43" xr:uid="{00000000-0005-0000-0000-000028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1194090</xdr:colOff>
      <xdr:row>573</xdr:row>
      <xdr:rowOff>76200</xdr:rowOff>
    </xdr:from>
    <xdr:to>
      <xdr:col>13</xdr:col>
      <xdr:colOff>466725</xdr:colOff>
      <xdr:row>596</xdr:row>
      <xdr:rowOff>211283</xdr:rowOff>
    </xdr:to>
    <xdr:pic>
      <xdr:nvPicPr>
        <xdr:cNvPr id="21" name="Imagen 2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090440" y="178050825"/>
          <a:ext cx="7797510" cy="7364558"/>
        </a:xfrm>
        <a:prstGeom prst="rect">
          <a:avLst/>
        </a:prstGeom>
      </xdr:spPr>
    </xdr:pic>
    <xdr:clientData/>
  </xdr:twoCellAnchor>
  <xdr:twoCellAnchor editAs="oneCell">
    <xdr:from>
      <xdr:col>5</xdr:col>
      <xdr:colOff>468841</xdr:colOff>
      <xdr:row>676</xdr:row>
      <xdr:rowOff>114300</xdr:rowOff>
    </xdr:from>
    <xdr:to>
      <xdr:col>10</xdr:col>
      <xdr:colOff>1294464</xdr:colOff>
      <xdr:row>715</xdr:row>
      <xdr:rowOff>0</xdr:rowOff>
    </xdr:to>
    <xdr:pic>
      <xdr:nvPicPr>
        <xdr:cNvPr id="26" name="Imagen 2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7269691" y="2381250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13</xdr:col>
      <xdr:colOff>1162050</xdr:colOff>
      <xdr:row>671</xdr:row>
      <xdr:rowOff>66675</xdr:rowOff>
    </xdr:from>
    <xdr:to>
      <xdr:col>15</xdr:col>
      <xdr:colOff>503851</xdr:colOff>
      <xdr:row>682</xdr:row>
      <xdr:rowOff>77930</xdr:rowOff>
    </xdr:to>
    <xdr:pic>
      <xdr:nvPicPr>
        <xdr:cNvPr id="29" name="Imagen 23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8583275" y="1200150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6</xdr:col>
      <xdr:colOff>122093</xdr:colOff>
      <xdr:row>674</xdr:row>
      <xdr:rowOff>66675</xdr:rowOff>
    </xdr:from>
    <xdr:to>
      <xdr:col>10</xdr:col>
      <xdr:colOff>561975</xdr:colOff>
      <xdr:row>712</xdr:row>
      <xdr:rowOff>145473</xdr:rowOff>
    </xdr:to>
    <xdr:pic>
      <xdr:nvPicPr>
        <xdr:cNvPr id="33" name="Imagen 2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7637318" y="1952625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13</xdr:col>
      <xdr:colOff>1362075</xdr:colOff>
      <xdr:row>669</xdr:row>
      <xdr:rowOff>85725</xdr:rowOff>
    </xdr:from>
    <xdr:to>
      <xdr:col>20</xdr:col>
      <xdr:colOff>412511</xdr:colOff>
      <xdr:row>707</xdr:row>
      <xdr:rowOff>161926</xdr:rowOff>
    </xdr:to>
    <xdr:pic>
      <xdr:nvPicPr>
        <xdr:cNvPr id="20" name="Imagen 2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8783300" y="838200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8</xdr:col>
      <xdr:colOff>685800</xdr:colOff>
      <xdr:row>3</xdr:row>
      <xdr:rowOff>171450</xdr:rowOff>
    </xdr:from>
    <xdr:to>
      <xdr:col>10</xdr:col>
      <xdr:colOff>1304925</xdr:colOff>
      <xdr:row>8</xdr:row>
      <xdr:rowOff>142875</xdr:rowOff>
    </xdr:to>
    <xdr:pic>
      <xdr:nvPicPr>
        <xdr:cNvPr id="14" name="Picture 13" descr="C:\Users\franklyn.mirabal.INABIE\Desktop\LOGO DIRECCION DE RECURSOS HUMANOS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2850" y="914400"/>
          <a:ext cx="3381375" cy="1209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668"/>
  <sheetViews>
    <sheetView tabSelected="1" view="pageBreakPreview" topLeftCell="B1" zoomScaleNormal="100" zoomScaleSheetLayoutView="100" workbookViewId="0">
      <selection activeCell="B620" sqref="B620"/>
    </sheetView>
  </sheetViews>
  <sheetFormatPr baseColWidth="10" defaultColWidth="9.140625" defaultRowHeight="15" x14ac:dyDescent="0.25"/>
  <cols>
    <col min="1" max="1" width="9.140625" style="2" hidden="1" customWidth="1"/>
    <col min="2" max="2" width="12" style="32" customWidth="1"/>
    <col min="3" max="3" width="43" style="2" customWidth="1"/>
    <col min="4" max="4" width="41.140625" style="2" customWidth="1"/>
    <col min="5" max="6" width="10.7109375" style="5" customWidth="1"/>
    <col min="7" max="7" width="20.7109375" style="3" customWidth="1"/>
    <col min="8" max="8" width="24.28515625" style="2" customWidth="1"/>
    <col min="9" max="11" width="20.7109375" style="2" customWidth="1"/>
    <col min="12" max="12" width="20.7109375" style="4" customWidth="1"/>
    <col min="13" max="19" width="20.7109375" style="2" customWidth="1"/>
    <col min="20" max="16384" width="9.140625" style="2"/>
  </cols>
  <sheetData>
    <row r="1" spans="2:19" s="8" customFormat="1" ht="20.100000000000001" customHeight="1" x14ac:dyDescent="0.25">
      <c r="B1" s="7"/>
      <c r="E1" s="7"/>
      <c r="F1" s="7"/>
      <c r="G1" s="9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2:19" s="8" customFormat="1" ht="20.100000000000001" customHeight="1" x14ac:dyDescent="0.25">
      <c r="B2" s="7"/>
      <c r="E2" s="7"/>
      <c r="F2" s="7"/>
      <c r="G2" s="9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2:19" s="8" customFormat="1" ht="20.100000000000001" customHeight="1" x14ac:dyDescent="0.25">
      <c r="B3" s="7"/>
      <c r="E3" s="7"/>
      <c r="F3" s="7"/>
      <c r="G3" s="9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2:19" s="8" customFormat="1" ht="20.100000000000001" customHeight="1" x14ac:dyDescent="0.25">
      <c r="B4" s="7"/>
      <c r="E4" s="7"/>
      <c r="F4" s="7"/>
      <c r="G4" s="9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2:19" s="8" customFormat="1" ht="20.100000000000001" customHeight="1" x14ac:dyDescent="0.25">
      <c r="B5" s="7"/>
      <c r="E5" s="7"/>
      <c r="F5" s="7"/>
      <c r="G5" s="9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2:19" s="8" customFormat="1" ht="20.100000000000001" customHeight="1" x14ac:dyDescent="0.25"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</row>
    <row r="7" spans="2:19" s="8" customFormat="1" ht="20.100000000000001" customHeight="1" x14ac:dyDescent="0.25"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</row>
    <row r="8" spans="2:19" s="8" customFormat="1" ht="20.100000000000001" customHeight="1" x14ac:dyDescent="0.25"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</row>
    <row r="9" spans="2:19" s="8" customFormat="1" ht="20.100000000000001" customHeight="1" x14ac:dyDescent="0.25"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</row>
    <row r="10" spans="2:19" s="8" customFormat="1" ht="20.100000000000001" customHeight="1" x14ac:dyDescent="0.35">
      <c r="B10" s="83" t="s">
        <v>719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</row>
    <row r="11" spans="2:19" s="8" customFormat="1" ht="20.100000000000001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</row>
    <row r="12" spans="2:19" s="11" customFormat="1" ht="20.100000000000001" customHeight="1" x14ac:dyDescent="0.25">
      <c r="B12" s="85" t="s">
        <v>440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</row>
    <row r="13" spans="2:19" s="8" customFormat="1" ht="10.5" customHeight="1" x14ac:dyDescent="0.25"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</row>
    <row r="14" spans="2:19" s="1" customFormat="1" ht="20.100000000000001" customHeight="1" x14ac:dyDescent="0.2">
      <c r="B14" s="73" t="s">
        <v>8</v>
      </c>
      <c r="C14" s="73" t="s">
        <v>12</v>
      </c>
      <c r="D14" s="73" t="s">
        <v>10</v>
      </c>
      <c r="E14" s="73" t="s">
        <v>1</v>
      </c>
      <c r="F14" s="72" t="s">
        <v>494</v>
      </c>
      <c r="G14" s="78" t="s">
        <v>436</v>
      </c>
      <c r="H14" s="73" t="s">
        <v>437</v>
      </c>
      <c r="I14" s="73" t="s">
        <v>14</v>
      </c>
      <c r="J14" s="72" t="s">
        <v>439</v>
      </c>
      <c r="K14" s="72"/>
      <c r="L14" s="72"/>
      <c r="M14" s="72"/>
      <c r="N14" s="72"/>
      <c r="O14" s="72"/>
      <c r="P14" s="35"/>
      <c r="Q14" s="72" t="s">
        <v>0</v>
      </c>
      <c r="R14" s="72"/>
      <c r="S14" s="73" t="s">
        <v>438</v>
      </c>
    </row>
    <row r="15" spans="2:19" s="1" customFormat="1" ht="20.100000000000001" customHeight="1" x14ac:dyDescent="0.2">
      <c r="B15" s="73"/>
      <c r="C15" s="73"/>
      <c r="D15" s="73"/>
      <c r="E15" s="73"/>
      <c r="F15" s="72"/>
      <c r="G15" s="78"/>
      <c r="H15" s="73"/>
      <c r="I15" s="73"/>
      <c r="J15" s="75" t="s">
        <v>2</v>
      </c>
      <c r="K15" s="75"/>
      <c r="L15" s="75" t="s">
        <v>15</v>
      </c>
      <c r="M15" s="77" t="s">
        <v>11</v>
      </c>
      <c r="N15" s="77"/>
      <c r="O15" s="75" t="s">
        <v>9</v>
      </c>
      <c r="P15" s="36" t="s">
        <v>575</v>
      </c>
      <c r="Q15" s="75" t="s">
        <v>16</v>
      </c>
      <c r="R15" s="75" t="s">
        <v>3</v>
      </c>
      <c r="S15" s="73"/>
    </row>
    <row r="16" spans="2:19" s="1" customFormat="1" ht="20.100000000000001" customHeight="1" x14ac:dyDescent="0.2">
      <c r="B16" s="74"/>
      <c r="C16" s="74"/>
      <c r="D16" s="74"/>
      <c r="E16" s="74"/>
      <c r="F16" s="80"/>
      <c r="G16" s="79"/>
      <c r="H16" s="74"/>
      <c r="I16" s="74"/>
      <c r="J16" s="12" t="s">
        <v>4</v>
      </c>
      <c r="K16" s="12" t="s">
        <v>5</v>
      </c>
      <c r="L16" s="76"/>
      <c r="M16" s="12" t="s">
        <v>6</v>
      </c>
      <c r="N16" s="12" t="s">
        <v>7</v>
      </c>
      <c r="O16" s="76"/>
      <c r="P16" s="37" t="s">
        <v>576</v>
      </c>
      <c r="Q16" s="76"/>
      <c r="R16" s="76"/>
      <c r="S16" s="74"/>
    </row>
    <row r="17" spans="2:19" s="8" customFormat="1" ht="24.95" customHeight="1" x14ac:dyDescent="0.3">
      <c r="B17" s="31" t="s">
        <v>13</v>
      </c>
      <c r="C17" s="23"/>
      <c r="D17" s="23"/>
      <c r="E17" s="23"/>
      <c r="F17" s="23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6"/>
    </row>
    <row r="18" spans="2:19" s="8" customFormat="1" ht="24.95" customHeight="1" x14ac:dyDescent="0.25">
      <c r="B18" s="18">
        <v>1</v>
      </c>
      <c r="C18" s="57" t="s">
        <v>548</v>
      </c>
      <c r="D18" s="17" t="s">
        <v>17</v>
      </c>
      <c r="E18" s="18" t="s">
        <v>18</v>
      </c>
      <c r="F18" s="18" t="s">
        <v>495</v>
      </c>
      <c r="G18" s="21">
        <v>290000</v>
      </c>
      <c r="H18" s="21">
        <v>57766.17</v>
      </c>
      <c r="I18" s="21">
        <v>25</v>
      </c>
      <c r="J18" s="21">
        <v>8323</v>
      </c>
      <c r="K18" s="21">
        <v>20590</v>
      </c>
      <c r="L18" s="21">
        <v>748.08</v>
      </c>
      <c r="M18" s="21">
        <v>4943.8</v>
      </c>
      <c r="N18" s="21">
        <v>11530.11</v>
      </c>
      <c r="O18" s="21">
        <f>J18+K18+L18+M18+N18</f>
        <v>46134.99</v>
      </c>
      <c r="P18" s="21">
        <v>25</v>
      </c>
      <c r="Q18" s="21">
        <f t="shared" ref="Q18:Q29" si="0">H18+J18+M18+P18</f>
        <v>71057.97</v>
      </c>
      <c r="R18" s="21">
        <f>K18+L18+N18</f>
        <v>32868.19</v>
      </c>
      <c r="S18" s="21">
        <f t="shared" ref="S18:S29" si="1">G18-Q18</f>
        <v>218942.03</v>
      </c>
    </row>
    <row r="19" spans="2:19" s="20" customFormat="1" ht="24.95" customHeight="1" x14ac:dyDescent="0.25">
      <c r="B19" s="18">
        <v>2</v>
      </c>
      <c r="C19" s="39" t="s">
        <v>560</v>
      </c>
      <c r="D19" s="28" t="s">
        <v>32</v>
      </c>
      <c r="E19" s="27" t="s">
        <v>18</v>
      </c>
      <c r="F19" s="27" t="s">
        <v>495</v>
      </c>
      <c r="G19" s="29">
        <v>34000</v>
      </c>
      <c r="H19" s="29">
        <v>0</v>
      </c>
      <c r="I19" s="29">
        <v>25</v>
      </c>
      <c r="J19" s="29">
        <f t="shared" ref="J19:J24" si="2">G19*2.87%</f>
        <v>975.8</v>
      </c>
      <c r="K19" s="29">
        <f t="shared" ref="K19:K26" si="3">G19*7.1%</f>
        <v>2414</v>
      </c>
      <c r="L19" s="29">
        <f>G19*1.15%</f>
        <v>391</v>
      </c>
      <c r="M19" s="29">
        <f t="shared" ref="M19:M24" si="4">G19*3.04%</f>
        <v>1033.5999999999999</v>
      </c>
      <c r="N19" s="29">
        <f t="shared" ref="N19:N26" si="5">G19*7.09%</f>
        <v>2410.6</v>
      </c>
      <c r="O19" s="29">
        <f t="shared" ref="O19:O95" si="6">J19+K19+L19+M19+N19</f>
        <v>7225</v>
      </c>
      <c r="P19" s="29">
        <v>6155.9</v>
      </c>
      <c r="Q19" s="29">
        <f t="shared" si="0"/>
        <v>8165.3</v>
      </c>
      <c r="R19" s="29">
        <f t="shared" ref="R19:R95" si="7">K19+L19+N19</f>
        <v>5215.6000000000004</v>
      </c>
      <c r="S19" s="29">
        <f t="shared" si="1"/>
        <v>25834.7</v>
      </c>
    </row>
    <row r="20" spans="2:19" s="20" customFormat="1" ht="24.95" customHeight="1" x14ac:dyDescent="0.25">
      <c r="B20" s="18">
        <v>3</v>
      </c>
      <c r="C20" s="39" t="s">
        <v>581</v>
      </c>
      <c r="D20" s="28" t="s">
        <v>493</v>
      </c>
      <c r="E20" s="27" t="s">
        <v>18</v>
      </c>
      <c r="F20" s="27" t="s">
        <v>495</v>
      </c>
      <c r="G20" s="29">
        <v>130000</v>
      </c>
      <c r="H20" s="29">
        <v>19162.12</v>
      </c>
      <c r="I20" s="29">
        <v>25</v>
      </c>
      <c r="J20" s="29">
        <f t="shared" si="2"/>
        <v>3731</v>
      </c>
      <c r="K20" s="29">
        <f t="shared" si="3"/>
        <v>9230</v>
      </c>
      <c r="L20" s="21">
        <v>748.08</v>
      </c>
      <c r="M20" s="29">
        <f t="shared" si="4"/>
        <v>3952</v>
      </c>
      <c r="N20" s="29">
        <f t="shared" si="5"/>
        <v>9217</v>
      </c>
      <c r="O20" s="29">
        <f t="shared" ref="O20:O29" si="8">J20+K20+L20+M20+N20</f>
        <v>26878.080000000002</v>
      </c>
      <c r="P20" s="29">
        <f>I20</f>
        <v>25</v>
      </c>
      <c r="Q20" s="29">
        <f t="shared" si="0"/>
        <v>26870.12</v>
      </c>
      <c r="R20" s="29">
        <f t="shared" ref="R20:R29" si="9">K20+L20+N20</f>
        <v>19195.080000000002</v>
      </c>
      <c r="S20" s="29">
        <f t="shared" si="1"/>
        <v>103129.88</v>
      </c>
    </row>
    <row r="21" spans="2:19" s="20" customFormat="1" ht="24.95" customHeight="1" x14ac:dyDescent="0.25">
      <c r="B21" s="18">
        <v>4</v>
      </c>
      <c r="C21" s="39" t="s">
        <v>579</v>
      </c>
      <c r="D21" s="28" t="s">
        <v>580</v>
      </c>
      <c r="E21" s="18" t="s">
        <v>18</v>
      </c>
      <c r="F21" s="18" t="s">
        <v>496</v>
      </c>
      <c r="G21" s="29">
        <v>90000</v>
      </c>
      <c r="H21" s="29">
        <v>9753.1200000000008</v>
      </c>
      <c r="I21" s="29">
        <v>25</v>
      </c>
      <c r="J21" s="29">
        <f t="shared" si="2"/>
        <v>2583</v>
      </c>
      <c r="K21" s="29">
        <f t="shared" si="3"/>
        <v>6390</v>
      </c>
      <c r="L21" s="21">
        <v>748.08</v>
      </c>
      <c r="M21" s="29">
        <f t="shared" si="4"/>
        <v>2736</v>
      </c>
      <c r="N21" s="29">
        <f t="shared" si="5"/>
        <v>6381</v>
      </c>
      <c r="O21" s="29">
        <f t="shared" si="8"/>
        <v>18838.080000000002</v>
      </c>
      <c r="P21" s="29">
        <f>I21</f>
        <v>25</v>
      </c>
      <c r="Q21" s="29">
        <f t="shared" si="0"/>
        <v>15097.12</v>
      </c>
      <c r="R21" s="29">
        <f t="shared" si="9"/>
        <v>13519.08</v>
      </c>
      <c r="S21" s="29">
        <f t="shared" si="1"/>
        <v>74902.880000000005</v>
      </c>
    </row>
    <row r="22" spans="2:19" s="20" customFormat="1" ht="24.95" customHeight="1" x14ac:dyDescent="0.25">
      <c r="B22" s="18">
        <v>5</v>
      </c>
      <c r="C22" s="39" t="s">
        <v>583</v>
      </c>
      <c r="D22" s="28" t="s">
        <v>22</v>
      </c>
      <c r="E22" s="27" t="s">
        <v>18</v>
      </c>
      <c r="F22" s="27" t="s">
        <v>496</v>
      </c>
      <c r="G22" s="29">
        <v>90000</v>
      </c>
      <c r="H22" s="29">
        <v>9753.1200000000008</v>
      </c>
      <c r="I22" s="29">
        <v>25</v>
      </c>
      <c r="J22" s="29">
        <f t="shared" si="2"/>
        <v>2583</v>
      </c>
      <c r="K22" s="29">
        <f t="shared" si="3"/>
        <v>6390</v>
      </c>
      <c r="L22" s="21">
        <v>748.08</v>
      </c>
      <c r="M22" s="29">
        <f t="shared" si="4"/>
        <v>2736</v>
      </c>
      <c r="N22" s="29">
        <f t="shared" si="5"/>
        <v>6381</v>
      </c>
      <c r="O22" s="29">
        <f t="shared" si="8"/>
        <v>18838.080000000002</v>
      </c>
      <c r="P22" s="29">
        <v>8971</v>
      </c>
      <c r="Q22" s="29">
        <f t="shared" si="0"/>
        <v>24043.119999999999</v>
      </c>
      <c r="R22" s="29">
        <f t="shared" si="9"/>
        <v>13519.08</v>
      </c>
      <c r="S22" s="29">
        <f t="shared" si="1"/>
        <v>65956.88</v>
      </c>
    </row>
    <row r="23" spans="2:19" s="20" customFormat="1" ht="24.95" customHeight="1" x14ac:dyDescent="0.25">
      <c r="B23" s="18">
        <v>6</v>
      </c>
      <c r="C23" s="39" t="s">
        <v>585</v>
      </c>
      <c r="D23" s="28" t="s">
        <v>24</v>
      </c>
      <c r="E23" s="27" t="s">
        <v>18</v>
      </c>
      <c r="F23" s="27" t="s">
        <v>495</v>
      </c>
      <c r="G23" s="29">
        <v>45000</v>
      </c>
      <c r="H23" s="29">
        <v>1148.33</v>
      </c>
      <c r="I23" s="29">
        <v>25</v>
      </c>
      <c r="J23" s="29">
        <f t="shared" si="2"/>
        <v>1291.5</v>
      </c>
      <c r="K23" s="29">
        <f t="shared" si="3"/>
        <v>3195</v>
      </c>
      <c r="L23" s="29">
        <f>G23*1.15%</f>
        <v>517.5</v>
      </c>
      <c r="M23" s="29">
        <f t="shared" si="4"/>
        <v>1368</v>
      </c>
      <c r="N23" s="29">
        <f t="shared" si="5"/>
        <v>3190.5</v>
      </c>
      <c r="O23" s="29">
        <f t="shared" si="8"/>
        <v>9562.5</v>
      </c>
      <c r="P23" s="29">
        <v>6734.67</v>
      </c>
      <c r="Q23" s="29">
        <f t="shared" si="0"/>
        <v>10542.5</v>
      </c>
      <c r="R23" s="29">
        <f t="shared" si="9"/>
        <v>6903</v>
      </c>
      <c r="S23" s="29">
        <f t="shared" si="1"/>
        <v>34457.5</v>
      </c>
    </row>
    <row r="24" spans="2:19" s="20" customFormat="1" ht="24.95" customHeight="1" x14ac:dyDescent="0.25">
      <c r="B24" s="18">
        <v>7</v>
      </c>
      <c r="C24" s="39" t="s">
        <v>586</v>
      </c>
      <c r="D24" s="28" t="s">
        <v>22</v>
      </c>
      <c r="E24" s="27" t="s">
        <v>18</v>
      </c>
      <c r="F24" s="27" t="s">
        <v>496</v>
      </c>
      <c r="G24" s="29">
        <v>41000</v>
      </c>
      <c r="H24" s="29">
        <v>583.79</v>
      </c>
      <c r="I24" s="29">
        <v>25</v>
      </c>
      <c r="J24" s="29">
        <f t="shared" si="2"/>
        <v>1176.7</v>
      </c>
      <c r="K24" s="29">
        <f t="shared" si="3"/>
        <v>2911</v>
      </c>
      <c r="L24" s="29">
        <f>G24*1.15%</f>
        <v>471.5</v>
      </c>
      <c r="M24" s="29">
        <f t="shared" si="4"/>
        <v>1246.4000000000001</v>
      </c>
      <c r="N24" s="29">
        <f t="shared" si="5"/>
        <v>2906.9</v>
      </c>
      <c r="O24" s="29">
        <f t="shared" si="8"/>
        <v>8712.5</v>
      </c>
      <c r="P24" s="29">
        <v>15071</v>
      </c>
      <c r="Q24" s="29">
        <f t="shared" si="0"/>
        <v>18077.89</v>
      </c>
      <c r="R24" s="29">
        <f t="shared" si="9"/>
        <v>6289.4</v>
      </c>
      <c r="S24" s="29">
        <f t="shared" si="1"/>
        <v>22922.11</v>
      </c>
    </row>
    <row r="25" spans="2:19" s="20" customFormat="1" ht="24.95" customHeight="1" x14ac:dyDescent="0.25">
      <c r="B25" s="18">
        <v>8</v>
      </c>
      <c r="C25" s="39" t="s">
        <v>588</v>
      </c>
      <c r="D25" s="28" t="s">
        <v>589</v>
      </c>
      <c r="E25" s="27" t="s">
        <v>18</v>
      </c>
      <c r="F25" s="27" t="s">
        <v>496</v>
      </c>
      <c r="G25" s="29">
        <v>110000</v>
      </c>
      <c r="H25" s="29">
        <v>14457.62</v>
      </c>
      <c r="I25" s="29">
        <v>25</v>
      </c>
      <c r="J25" s="29">
        <f>G25*2.87%</f>
        <v>3157</v>
      </c>
      <c r="K25" s="29">
        <f>G25*7.1%</f>
        <v>7810</v>
      </c>
      <c r="L25" s="21">
        <v>748.08</v>
      </c>
      <c r="M25" s="29">
        <f>G25*3.04%</f>
        <v>3344</v>
      </c>
      <c r="N25" s="29">
        <f>G25*7.09%</f>
        <v>7799</v>
      </c>
      <c r="O25" s="29">
        <f t="shared" si="8"/>
        <v>22858.080000000002</v>
      </c>
      <c r="P25" s="29">
        <f>I25</f>
        <v>25</v>
      </c>
      <c r="Q25" s="29">
        <f t="shared" si="0"/>
        <v>20983.62</v>
      </c>
      <c r="R25" s="29">
        <f t="shared" si="9"/>
        <v>16357.08</v>
      </c>
      <c r="S25" s="29">
        <f t="shared" si="1"/>
        <v>89016.38</v>
      </c>
    </row>
    <row r="26" spans="2:19" s="20" customFormat="1" ht="24.95" customHeight="1" x14ac:dyDescent="0.25">
      <c r="B26" s="18">
        <v>9</v>
      </c>
      <c r="C26" s="39" t="s">
        <v>608</v>
      </c>
      <c r="D26" s="28" t="s">
        <v>224</v>
      </c>
      <c r="E26" s="27" t="s">
        <v>18</v>
      </c>
      <c r="F26" s="27" t="s">
        <v>496</v>
      </c>
      <c r="G26" s="29">
        <v>41000</v>
      </c>
      <c r="H26" s="29">
        <v>583.79</v>
      </c>
      <c r="I26" s="29">
        <v>25</v>
      </c>
      <c r="J26" s="29">
        <f>G26*2.87%</f>
        <v>1176.7</v>
      </c>
      <c r="K26" s="29">
        <f t="shared" si="3"/>
        <v>2911</v>
      </c>
      <c r="L26" s="29">
        <f>G26*1.15%</f>
        <v>471.5</v>
      </c>
      <c r="M26" s="29">
        <f>G26*3.04%</f>
        <v>1246.4000000000001</v>
      </c>
      <c r="N26" s="29">
        <f t="shared" si="5"/>
        <v>2906.9</v>
      </c>
      <c r="O26" s="29">
        <f t="shared" si="8"/>
        <v>8712.5</v>
      </c>
      <c r="P26" s="29">
        <v>2071</v>
      </c>
      <c r="Q26" s="29">
        <f t="shared" si="0"/>
        <v>5077.8900000000003</v>
      </c>
      <c r="R26" s="29">
        <f t="shared" si="9"/>
        <v>6289.4</v>
      </c>
      <c r="S26" s="29">
        <f t="shared" si="1"/>
        <v>35922.11</v>
      </c>
    </row>
    <row r="27" spans="2:19" s="61" customFormat="1" ht="24.95" customHeight="1" x14ac:dyDescent="0.25">
      <c r="B27" s="18">
        <v>10</v>
      </c>
      <c r="C27" s="39" t="s">
        <v>96</v>
      </c>
      <c r="D27" s="28" t="s">
        <v>59</v>
      </c>
      <c r="E27" s="27" t="s">
        <v>18</v>
      </c>
      <c r="F27" s="27" t="s">
        <v>496</v>
      </c>
      <c r="G27" s="29">
        <v>75000</v>
      </c>
      <c r="H27" s="29">
        <v>6309.38</v>
      </c>
      <c r="I27" s="29">
        <v>25</v>
      </c>
      <c r="J27" s="29">
        <v>2152.5</v>
      </c>
      <c r="K27" s="29">
        <v>5325</v>
      </c>
      <c r="L27" s="21">
        <v>748.08</v>
      </c>
      <c r="M27" s="29">
        <v>2280</v>
      </c>
      <c r="N27" s="29">
        <v>5317.5</v>
      </c>
      <c r="O27" s="29">
        <f t="shared" si="8"/>
        <v>15823.08</v>
      </c>
      <c r="P27" s="29">
        <v>25</v>
      </c>
      <c r="Q27" s="29">
        <f t="shared" si="0"/>
        <v>10766.88</v>
      </c>
      <c r="R27" s="29">
        <f t="shared" si="9"/>
        <v>11390.58</v>
      </c>
      <c r="S27" s="29">
        <f t="shared" si="1"/>
        <v>64233.120000000003</v>
      </c>
    </row>
    <row r="28" spans="2:19" s="20" customFormat="1" ht="24.95" customHeight="1" x14ac:dyDescent="0.25">
      <c r="B28" s="18">
        <v>11</v>
      </c>
      <c r="C28" s="39" t="s">
        <v>611</v>
      </c>
      <c r="D28" s="28" t="s">
        <v>493</v>
      </c>
      <c r="E28" s="27" t="s">
        <v>18</v>
      </c>
      <c r="F28" s="27" t="s">
        <v>496</v>
      </c>
      <c r="G28" s="29">
        <v>170000</v>
      </c>
      <c r="H28" s="29">
        <v>28627.17</v>
      </c>
      <c r="I28" s="29">
        <v>25</v>
      </c>
      <c r="J28" s="29">
        <f>G28*2.87%</f>
        <v>4879</v>
      </c>
      <c r="K28" s="29">
        <f>G28*7.1%</f>
        <v>12070</v>
      </c>
      <c r="L28" s="21">
        <v>748.08</v>
      </c>
      <c r="M28" s="29">
        <v>4943.8</v>
      </c>
      <c r="N28" s="29">
        <v>11530.11</v>
      </c>
      <c r="O28" s="29">
        <f t="shared" si="8"/>
        <v>34170.99</v>
      </c>
      <c r="P28" s="29">
        <f t="shared" ref="P28:P31" si="10">I28</f>
        <v>25</v>
      </c>
      <c r="Q28" s="29">
        <f t="shared" si="0"/>
        <v>38474.97</v>
      </c>
      <c r="R28" s="29">
        <f t="shared" si="9"/>
        <v>24348.19</v>
      </c>
      <c r="S28" s="29">
        <f t="shared" si="1"/>
        <v>131525.03</v>
      </c>
    </row>
    <row r="29" spans="2:19" s="20" customFormat="1" ht="24.95" customHeight="1" x14ac:dyDescent="0.25">
      <c r="B29" s="18">
        <v>12</v>
      </c>
      <c r="C29" s="39" t="s">
        <v>622</v>
      </c>
      <c r="D29" s="28" t="s">
        <v>27</v>
      </c>
      <c r="E29" s="27" t="s">
        <v>18</v>
      </c>
      <c r="F29" s="27" t="s">
        <v>496</v>
      </c>
      <c r="G29" s="29">
        <v>41000</v>
      </c>
      <c r="H29" s="29">
        <v>583.79</v>
      </c>
      <c r="I29" s="29">
        <v>25</v>
      </c>
      <c r="J29" s="29">
        <f>G29*2.87%</f>
        <v>1176.7</v>
      </c>
      <c r="K29" s="29">
        <f>G29*7.1%</f>
        <v>2911</v>
      </c>
      <c r="L29" s="29">
        <f>G29*1.15%</f>
        <v>471.5</v>
      </c>
      <c r="M29" s="29">
        <f>G29*3.04%</f>
        <v>1246.4000000000001</v>
      </c>
      <c r="N29" s="29">
        <f>G29*7.09%</f>
        <v>2906.9</v>
      </c>
      <c r="O29" s="29">
        <f t="shared" si="8"/>
        <v>8712.5</v>
      </c>
      <c r="P29" s="29">
        <f t="shared" si="10"/>
        <v>25</v>
      </c>
      <c r="Q29" s="29">
        <f t="shared" si="0"/>
        <v>3031.89</v>
      </c>
      <c r="R29" s="29">
        <f t="shared" si="9"/>
        <v>6289.4</v>
      </c>
      <c r="S29" s="29">
        <f t="shared" si="1"/>
        <v>37968.11</v>
      </c>
    </row>
    <row r="30" spans="2:19" s="20" customFormat="1" ht="24.95" customHeight="1" x14ac:dyDescent="0.25">
      <c r="B30" s="18">
        <v>13</v>
      </c>
      <c r="C30" s="39" t="s">
        <v>649</v>
      </c>
      <c r="D30" s="28" t="s">
        <v>493</v>
      </c>
      <c r="E30" s="27" t="s">
        <v>18</v>
      </c>
      <c r="F30" s="27" t="s">
        <v>495</v>
      </c>
      <c r="G30" s="29">
        <v>140000</v>
      </c>
      <c r="H30" s="29">
        <v>21514.37</v>
      </c>
      <c r="I30" s="29">
        <v>25</v>
      </c>
      <c r="J30" s="29">
        <f>G30*2.87%</f>
        <v>4018</v>
      </c>
      <c r="K30" s="29">
        <f>G30*7.1%</f>
        <v>9940</v>
      </c>
      <c r="L30" s="29">
        <v>748.08</v>
      </c>
      <c r="M30" s="29">
        <f>G30*3.04%</f>
        <v>4256</v>
      </c>
      <c r="N30" s="29">
        <f>G30*7.09%</f>
        <v>9926</v>
      </c>
      <c r="O30" s="29">
        <f t="shared" ref="O30:O32" si="11">J30+K30+L30+M30+N30</f>
        <v>28888.080000000002</v>
      </c>
      <c r="P30" s="29">
        <f t="shared" si="10"/>
        <v>25</v>
      </c>
      <c r="Q30" s="29">
        <f t="shared" ref="Q30:Q32" si="12">H30+J30+M30+P30</f>
        <v>29813.37</v>
      </c>
      <c r="R30" s="29">
        <f t="shared" ref="R30:R32" si="13">K30+L30+N30</f>
        <v>20614.080000000002</v>
      </c>
      <c r="S30" s="29">
        <f t="shared" ref="S30:S32" si="14">G30-Q30</f>
        <v>110186.63</v>
      </c>
    </row>
    <row r="31" spans="2:19" s="20" customFormat="1" ht="24.95" customHeight="1" x14ac:dyDescent="0.25">
      <c r="B31" s="18">
        <v>14</v>
      </c>
      <c r="C31" s="39" t="s">
        <v>653</v>
      </c>
      <c r="D31" s="28" t="s">
        <v>493</v>
      </c>
      <c r="E31" s="27" t="s">
        <v>18</v>
      </c>
      <c r="F31" s="27" t="s">
        <v>495</v>
      </c>
      <c r="G31" s="29">
        <v>170000</v>
      </c>
      <c r="H31" s="29">
        <v>28627.17</v>
      </c>
      <c r="I31" s="29">
        <v>25</v>
      </c>
      <c r="J31" s="29">
        <f>G31*2.87%</f>
        <v>4879</v>
      </c>
      <c r="K31" s="29">
        <f>G31*7.1%</f>
        <v>12070</v>
      </c>
      <c r="L31" s="29">
        <v>748.08</v>
      </c>
      <c r="M31" s="29">
        <v>4943.8</v>
      </c>
      <c r="N31" s="29">
        <v>11530.11</v>
      </c>
      <c r="O31" s="29">
        <f t="shared" si="11"/>
        <v>34170.99</v>
      </c>
      <c r="P31" s="29">
        <f t="shared" si="10"/>
        <v>25</v>
      </c>
      <c r="Q31" s="29">
        <f t="shared" si="12"/>
        <v>38474.97</v>
      </c>
      <c r="R31" s="29">
        <f t="shared" si="13"/>
        <v>24348.19</v>
      </c>
      <c r="S31" s="29">
        <f t="shared" si="14"/>
        <v>131525.03</v>
      </c>
    </row>
    <row r="32" spans="2:19" s="20" customFormat="1" ht="24.95" customHeight="1" x14ac:dyDescent="0.25">
      <c r="B32" s="18">
        <v>15</v>
      </c>
      <c r="C32" s="39" t="s">
        <v>676</v>
      </c>
      <c r="D32" s="28" t="s">
        <v>20</v>
      </c>
      <c r="E32" s="27" t="s">
        <v>18</v>
      </c>
      <c r="F32" s="27" t="s">
        <v>495</v>
      </c>
      <c r="G32" s="29">
        <v>200000</v>
      </c>
      <c r="H32" s="29">
        <v>35911.919999999998</v>
      </c>
      <c r="I32" s="29">
        <v>25</v>
      </c>
      <c r="J32" s="29">
        <v>5740</v>
      </c>
      <c r="K32" s="29">
        <v>14200</v>
      </c>
      <c r="L32" s="29">
        <v>748.08</v>
      </c>
      <c r="M32" s="29">
        <v>4943.8</v>
      </c>
      <c r="N32" s="29">
        <v>11530.11</v>
      </c>
      <c r="O32" s="29">
        <f t="shared" si="11"/>
        <v>37161.99</v>
      </c>
      <c r="P32" s="29">
        <v>25</v>
      </c>
      <c r="Q32" s="29">
        <f t="shared" si="12"/>
        <v>46620.72</v>
      </c>
      <c r="R32" s="29">
        <f t="shared" si="13"/>
        <v>26478.19</v>
      </c>
      <c r="S32" s="29">
        <f t="shared" si="14"/>
        <v>153379.28</v>
      </c>
    </row>
    <row r="33" spans="2:19" s="91" customFormat="1" ht="24.95" customHeight="1" x14ac:dyDescent="0.25">
      <c r="B33" s="87">
        <v>16</v>
      </c>
      <c r="C33" s="88" t="s">
        <v>725</v>
      </c>
      <c r="D33" s="89" t="s">
        <v>20</v>
      </c>
      <c r="E33" s="87" t="s">
        <v>18</v>
      </c>
      <c r="F33" s="87" t="s">
        <v>496</v>
      </c>
      <c r="G33" s="90">
        <v>200000</v>
      </c>
      <c r="H33" s="90">
        <v>35911.919999999998</v>
      </c>
      <c r="I33" s="90">
        <v>25</v>
      </c>
      <c r="J33" s="90">
        <v>5740</v>
      </c>
      <c r="K33" s="90">
        <v>14200</v>
      </c>
      <c r="L33" s="90">
        <v>748.08</v>
      </c>
      <c r="M33" s="90">
        <v>4943.8</v>
      </c>
      <c r="N33" s="90">
        <v>11530.11</v>
      </c>
      <c r="O33" s="90">
        <f t="shared" ref="O33" si="15">J33+K33+L33+M33+N33</f>
        <v>37161.99</v>
      </c>
      <c r="P33" s="90">
        <v>25</v>
      </c>
      <c r="Q33" s="90">
        <f t="shared" ref="Q33" si="16">H33+J33+M33+P33</f>
        <v>46620.72</v>
      </c>
      <c r="R33" s="90">
        <f t="shared" ref="R33" si="17">K33+L33+N33</f>
        <v>26478.19</v>
      </c>
      <c r="S33" s="90">
        <f t="shared" ref="S33" si="18">G33-Q33</f>
        <v>153379.28</v>
      </c>
    </row>
    <row r="34" spans="2:19" s="8" customFormat="1" ht="24.95" customHeight="1" x14ac:dyDescent="0.3">
      <c r="B34" s="31" t="s">
        <v>444</v>
      </c>
      <c r="C34" s="23"/>
      <c r="D34" s="23"/>
      <c r="E34" s="23"/>
      <c r="F34" s="23"/>
      <c r="G34" s="25"/>
      <c r="H34" s="25"/>
      <c r="I34" s="25"/>
      <c r="J34" s="25"/>
      <c r="K34" s="25"/>
      <c r="L34" s="25"/>
      <c r="M34" s="25"/>
      <c r="N34" s="25"/>
      <c r="O34" s="38"/>
      <c r="P34" s="38"/>
      <c r="Q34" s="38"/>
      <c r="R34" s="38"/>
      <c r="S34" s="38"/>
    </row>
    <row r="35" spans="2:19" s="8" customFormat="1" ht="24.95" customHeight="1" x14ac:dyDescent="0.25">
      <c r="B35" s="18">
        <v>17</v>
      </c>
      <c r="C35" s="14" t="s">
        <v>33</v>
      </c>
      <c r="D35" s="17" t="s">
        <v>34</v>
      </c>
      <c r="E35" s="18" t="s">
        <v>18</v>
      </c>
      <c r="F35" s="18" t="s">
        <v>496</v>
      </c>
      <c r="G35" s="21">
        <v>60000</v>
      </c>
      <c r="H35" s="21">
        <v>3486.68</v>
      </c>
      <c r="I35" s="21">
        <v>25</v>
      </c>
      <c r="J35" s="21">
        <v>1722</v>
      </c>
      <c r="K35" s="29">
        <f>G35*7.1%</f>
        <v>4260</v>
      </c>
      <c r="L35" s="29">
        <f>G35*1.15%</f>
        <v>690</v>
      </c>
      <c r="M35" s="21">
        <v>1824</v>
      </c>
      <c r="N35" s="29">
        <f>G35*7.09%</f>
        <v>4254</v>
      </c>
      <c r="O35" s="21">
        <f t="shared" si="6"/>
        <v>12750</v>
      </c>
      <c r="P35" s="21">
        <v>1025</v>
      </c>
      <c r="Q35" s="21">
        <f>H35+J35+M35+P35</f>
        <v>8057.68</v>
      </c>
      <c r="R35" s="21">
        <f t="shared" si="7"/>
        <v>9204</v>
      </c>
      <c r="S35" s="21">
        <f>G35-Q35</f>
        <v>51942.32</v>
      </c>
    </row>
    <row r="36" spans="2:19" s="20" customFormat="1" ht="24.95" customHeight="1" x14ac:dyDescent="0.25">
      <c r="B36" s="27">
        <v>18</v>
      </c>
      <c r="C36" s="39" t="s">
        <v>607</v>
      </c>
      <c r="D36" s="28" t="s">
        <v>29</v>
      </c>
      <c r="E36" s="27" t="s">
        <v>18</v>
      </c>
      <c r="F36" s="27" t="s">
        <v>496</v>
      </c>
      <c r="G36" s="29">
        <v>41000</v>
      </c>
      <c r="H36" s="29">
        <v>583.79</v>
      </c>
      <c r="I36" s="29">
        <v>25</v>
      </c>
      <c r="J36" s="29">
        <f>G36*2.87%</f>
        <v>1176.7</v>
      </c>
      <c r="K36" s="29">
        <f>G36*7.1%</f>
        <v>2911</v>
      </c>
      <c r="L36" s="29">
        <f>G36*1.15%</f>
        <v>471.5</v>
      </c>
      <c r="M36" s="29">
        <f>G36*3.04%</f>
        <v>1246.4000000000001</v>
      </c>
      <c r="N36" s="29">
        <f>G36*7.09%</f>
        <v>2906.9</v>
      </c>
      <c r="O36" s="29">
        <f t="shared" si="6"/>
        <v>8712.5</v>
      </c>
      <c r="P36" s="29">
        <v>13321</v>
      </c>
      <c r="Q36" s="29">
        <f>H36+J36+M36+P36</f>
        <v>16327.89</v>
      </c>
      <c r="R36" s="29">
        <f t="shared" si="7"/>
        <v>6289.4</v>
      </c>
      <c r="S36" s="29">
        <f>G36-Q36</f>
        <v>24672.11</v>
      </c>
    </row>
    <row r="37" spans="2:19" s="8" customFormat="1" ht="24.95" customHeight="1" x14ac:dyDescent="0.3">
      <c r="B37" s="31" t="s">
        <v>35</v>
      </c>
      <c r="C37" s="23"/>
      <c r="D37" s="23"/>
      <c r="E37" s="23"/>
      <c r="F37" s="23"/>
      <c r="G37" s="25"/>
      <c r="H37" s="25"/>
      <c r="I37" s="25"/>
      <c r="J37" s="25"/>
      <c r="K37" s="25"/>
      <c r="L37" s="25"/>
      <c r="M37" s="25"/>
      <c r="N37" s="25"/>
      <c r="O37" s="38"/>
      <c r="P37" s="38"/>
      <c r="Q37" s="38"/>
      <c r="R37" s="38"/>
      <c r="S37" s="38"/>
    </row>
    <row r="38" spans="2:19" s="20" customFormat="1" ht="24.95" customHeight="1" x14ac:dyDescent="0.25">
      <c r="B38" s="27">
        <v>19</v>
      </c>
      <c r="C38" s="39" t="s">
        <v>19</v>
      </c>
      <c r="D38" s="28" t="s">
        <v>20</v>
      </c>
      <c r="E38" s="27" t="s">
        <v>18</v>
      </c>
      <c r="F38" s="27" t="s">
        <v>495</v>
      </c>
      <c r="G38" s="29">
        <v>200000</v>
      </c>
      <c r="H38" s="29">
        <v>35533.81</v>
      </c>
      <c r="I38" s="29">
        <v>25</v>
      </c>
      <c r="J38" s="29">
        <v>5740</v>
      </c>
      <c r="K38" s="29">
        <v>14200</v>
      </c>
      <c r="L38" s="21">
        <v>748.08</v>
      </c>
      <c r="M38" s="29">
        <v>4943.8</v>
      </c>
      <c r="N38" s="29">
        <v>11530.11</v>
      </c>
      <c r="O38" s="29">
        <f t="shared" si="6"/>
        <v>37161.99</v>
      </c>
      <c r="P38" s="29">
        <v>1537.45</v>
      </c>
      <c r="Q38" s="29">
        <f t="shared" ref="Q38:Q50" si="19">H38+J38+M38+P38</f>
        <v>47755.06</v>
      </c>
      <c r="R38" s="29">
        <f t="shared" si="7"/>
        <v>26478.19</v>
      </c>
      <c r="S38" s="29">
        <f t="shared" ref="S38:S50" si="20">G38-Q38</f>
        <v>152244.94</v>
      </c>
    </row>
    <row r="39" spans="2:19" s="8" customFormat="1" ht="24.95" customHeight="1" x14ac:dyDescent="0.25">
      <c r="B39" s="18">
        <v>20</v>
      </c>
      <c r="C39" s="14" t="s">
        <v>38</v>
      </c>
      <c r="D39" s="17" t="s">
        <v>39</v>
      </c>
      <c r="E39" s="18" t="s">
        <v>18</v>
      </c>
      <c r="F39" s="18" t="s">
        <v>496</v>
      </c>
      <c r="G39" s="21">
        <v>50000</v>
      </c>
      <c r="H39" s="21">
        <v>1627.13</v>
      </c>
      <c r="I39" s="21">
        <v>25</v>
      </c>
      <c r="J39" s="21">
        <v>1435</v>
      </c>
      <c r="K39" s="29">
        <f t="shared" ref="K39:K50" si="21">G39*7.1%</f>
        <v>3550</v>
      </c>
      <c r="L39" s="29">
        <f t="shared" ref="L39:L50" si="22">G39*1.15%</f>
        <v>575</v>
      </c>
      <c r="M39" s="21">
        <v>1520</v>
      </c>
      <c r="N39" s="29">
        <f t="shared" ref="N39:N50" si="23">G39*7.09%</f>
        <v>3545</v>
      </c>
      <c r="O39" s="21">
        <f t="shared" si="6"/>
        <v>10625</v>
      </c>
      <c r="P39" s="21">
        <v>20036.72</v>
      </c>
      <c r="Q39" s="21">
        <f t="shared" si="19"/>
        <v>24618.85</v>
      </c>
      <c r="R39" s="21">
        <f t="shared" si="7"/>
        <v>7670</v>
      </c>
      <c r="S39" s="21">
        <f t="shared" si="20"/>
        <v>25381.15</v>
      </c>
    </row>
    <row r="40" spans="2:19" s="8" customFormat="1" ht="24.95" customHeight="1" x14ac:dyDescent="0.25">
      <c r="B40" s="27">
        <v>21</v>
      </c>
      <c r="C40" s="14" t="s">
        <v>40</v>
      </c>
      <c r="D40" s="17" t="s">
        <v>41</v>
      </c>
      <c r="E40" s="18" t="s">
        <v>18</v>
      </c>
      <c r="F40" s="18" t="s">
        <v>496</v>
      </c>
      <c r="G40" s="21">
        <v>45000</v>
      </c>
      <c r="H40" s="21">
        <v>1148.33</v>
      </c>
      <c r="I40" s="21">
        <v>25</v>
      </c>
      <c r="J40" s="21">
        <v>1291.5</v>
      </c>
      <c r="K40" s="29">
        <f t="shared" si="21"/>
        <v>3195</v>
      </c>
      <c r="L40" s="29">
        <f t="shared" si="22"/>
        <v>517.5</v>
      </c>
      <c r="M40" s="21">
        <v>1368</v>
      </c>
      <c r="N40" s="29">
        <f t="shared" si="23"/>
        <v>3190.5</v>
      </c>
      <c r="O40" s="21">
        <f t="shared" si="6"/>
        <v>9562.5</v>
      </c>
      <c r="P40" s="21">
        <v>29905.17</v>
      </c>
      <c r="Q40" s="21">
        <f t="shared" si="19"/>
        <v>33713</v>
      </c>
      <c r="R40" s="21">
        <f t="shared" si="7"/>
        <v>6903</v>
      </c>
      <c r="S40" s="21">
        <f t="shared" si="20"/>
        <v>11287</v>
      </c>
    </row>
    <row r="41" spans="2:19" s="8" customFormat="1" ht="24.95" customHeight="1" x14ac:dyDescent="0.25">
      <c r="B41" s="18">
        <v>22</v>
      </c>
      <c r="C41" s="14" t="s">
        <v>42</v>
      </c>
      <c r="D41" s="17" t="s">
        <v>43</v>
      </c>
      <c r="E41" s="18" t="s">
        <v>18</v>
      </c>
      <c r="F41" s="18" t="s">
        <v>495</v>
      </c>
      <c r="G41" s="21">
        <v>45000</v>
      </c>
      <c r="H41" s="21">
        <v>1148.33</v>
      </c>
      <c r="I41" s="21">
        <v>25</v>
      </c>
      <c r="J41" s="21">
        <v>1291.5</v>
      </c>
      <c r="K41" s="29">
        <f t="shared" si="21"/>
        <v>3195</v>
      </c>
      <c r="L41" s="29">
        <f t="shared" si="22"/>
        <v>517.5</v>
      </c>
      <c r="M41" s="21">
        <v>1368</v>
      </c>
      <c r="N41" s="29">
        <f t="shared" si="23"/>
        <v>3190.5</v>
      </c>
      <c r="O41" s="21">
        <f t="shared" si="6"/>
        <v>9562.5</v>
      </c>
      <c r="P41" s="21">
        <v>29156.94</v>
      </c>
      <c r="Q41" s="21">
        <f t="shared" si="19"/>
        <v>32964.769999999997</v>
      </c>
      <c r="R41" s="21">
        <f t="shared" si="7"/>
        <v>6903</v>
      </c>
      <c r="S41" s="21">
        <f t="shared" si="20"/>
        <v>12035.23</v>
      </c>
    </row>
    <row r="42" spans="2:19" s="8" customFormat="1" ht="24.95" customHeight="1" x14ac:dyDescent="0.25">
      <c r="B42" s="27">
        <v>23</v>
      </c>
      <c r="C42" s="14" t="s">
        <v>44</v>
      </c>
      <c r="D42" s="17" t="s">
        <v>45</v>
      </c>
      <c r="E42" s="18" t="s">
        <v>18</v>
      </c>
      <c r="F42" s="18" t="s">
        <v>495</v>
      </c>
      <c r="G42" s="21">
        <v>40000</v>
      </c>
      <c r="H42" s="21">
        <v>442.65</v>
      </c>
      <c r="I42" s="21">
        <v>25</v>
      </c>
      <c r="J42" s="21">
        <v>1148</v>
      </c>
      <c r="K42" s="29">
        <f t="shared" si="21"/>
        <v>2840</v>
      </c>
      <c r="L42" s="29">
        <f t="shared" si="22"/>
        <v>460</v>
      </c>
      <c r="M42" s="21">
        <v>1216</v>
      </c>
      <c r="N42" s="29">
        <f t="shared" si="23"/>
        <v>2836</v>
      </c>
      <c r="O42" s="21">
        <f t="shared" si="6"/>
        <v>8500</v>
      </c>
      <c r="P42" s="21">
        <v>25277.71</v>
      </c>
      <c r="Q42" s="21">
        <f t="shared" si="19"/>
        <v>28084.36</v>
      </c>
      <c r="R42" s="21">
        <f t="shared" si="7"/>
        <v>6136</v>
      </c>
      <c r="S42" s="21">
        <f t="shared" si="20"/>
        <v>11915.64</v>
      </c>
    </row>
    <row r="43" spans="2:19" s="8" customFormat="1" ht="24.95" customHeight="1" x14ac:dyDescent="0.25">
      <c r="B43" s="18">
        <v>24</v>
      </c>
      <c r="C43" s="14" t="s">
        <v>46</v>
      </c>
      <c r="D43" s="17" t="s">
        <v>47</v>
      </c>
      <c r="E43" s="18" t="s">
        <v>18</v>
      </c>
      <c r="F43" s="18" t="s">
        <v>495</v>
      </c>
      <c r="G43" s="29">
        <v>48000</v>
      </c>
      <c r="H43" s="29">
        <v>1571.73</v>
      </c>
      <c r="I43" s="29">
        <v>25</v>
      </c>
      <c r="J43" s="29">
        <v>1377.6</v>
      </c>
      <c r="K43" s="29">
        <f t="shared" si="21"/>
        <v>3408</v>
      </c>
      <c r="L43" s="29">
        <f t="shared" si="22"/>
        <v>552</v>
      </c>
      <c r="M43" s="29">
        <v>1459.2</v>
      </c>
      <c r="N43" s="29">
        <f t="shared" si="23"/>
        <v>3403.2</v>
      </c>
      <c r="O43" s="29">
        <f t="shared" si="6"/>
        <v>10200</v>
      </c>
      <c r="P43" s="29">
        <v>25</v>
      </c>
      <c r="Q43" s="29">
        <f t="shared" si="19"/>
        <v>4433.53</v>
      </c>
      <c r="R43" s="29">
        <f t="shared" si="7"/>
        <v>7363.2</v>
      </c>
      <c r="S43" s="29">
        <f t="shared" si="20"/>
        <v>43566.47</v>
      </c>
    </row>
    <row r="44" spans="2:19" s="8" customFormat="1" ht="24.95" customHeight="1" x14ac:dyDescent="0.25">
      <c r="B44" s="27">
        <v>25</v>
      </c>
      <c r="C44" s="39" t="s">
        <v>396</v>
      </c>
      <c r="D44" s="28" t="s">
        <v>29</v>
      </c>
      <c r="E44" s="27" t="s">
        <v>18</v>
      </c>
      <c r="F44" s="27" t="s">
        <v>496</v>
      </c>
      <c r="G44" s="29">
        <v>35000</v>
      </c>
      <c r="H44" s="29">
        <v>0</v>
      </c>
      <c r="I44" s="29">
        <v>25</v>
      </c>
      <c r="J44" s="29">
        <v>1004.5</v>
      </c>
      <c r="K44" s="29">
        <f t="shared" si="21"/>
        <v>2485</v>
      </c>
      <c r="L44" s="29">
        <f t="shared" si="22"/>
        <v>402.5</v>
      </c>
      <c r="M44" s="29">
        <v>1064</v>
      </c>
      <c r="N44" s="29">
        <f t="shared" si="23"/>
        <v>2481.5</v>
      </c>
      <c r="O44" s="29">
        <f t="shared" si="6"/>
        <v>7437.5</v>
      </c>
      <c r="P44" s="29">
        <v>17889.75</v>
      </c>
      <c r="Q44" s="29">
        <f t="shared" si="19"/>
        <v>19958.25</v>
      </c>
      <c r="R44" s="29">
        <f t="shared" si="7"/>
        <v>5369</v>
      </c>
      <c r="S44" s="29">
        <f t="shared" si="20"/>
        <v>15041.75</v>
      </c>
    </row>
    <row r="45" spans="2:19" s="8" customFormat="1" ht="24.95" customHeight="1" x14ac:dyDescent="0.25">
      <c r="B45" s="18">
        <v>26</v>
      </c>
      <c r="C45" s="14" t="s">
        <v>53</v>
      </c>
      <c r="D45" s="17" t="s">
        <v>50</v>
      </c>
      <c r="E45" s="18" t="s">
        <v>18</v>
      </c>
      <c r="F45" s="18" t="s">
        <v>495</v>
      </c>
      <c r="G45" s="21">
        <v>31500</v>
      </c>
      <c r="H45" s="21">
        <v>0</v>
      </c>
      <c r="I45" s="21">
        <v>25</v>
      </c>
      <c r="J45" s="21">
        <v>904.05</v>
      </c>
      <c r="K45" s="29">
        <f t="shared" si="21"/>
        <v>2236.5</v>
      </c>
      <c r="L45" s="29">
        <f t="shared" si="22"/>
        <v>362.25</v>
      </c>
      <c r="M45" s="21">
        <v>957.6</v>
      </c>
      <c r="N45" s="29">
        <f t="shared" si="23"/>
        <v>2233.35</v>
      </c>
      <c r="O45" s="21">
        <f t="shared" si="6"/>
        <v>6693.75</v>
      </c>
      <c r="P45" s="21">
        <f>I45</f>
        <v>25</v>
      </c>
      <c r="Q45" s="21">
        <f t="shared" si="19"/>
        <v>1886.65</v>
      </c>
      <c r="R45" s="21">
        <f t="shared" si="7"/>
        <v>4832.1000000000004</v>
      </c>
      <c r="S45" s="21">
        <f t="shared" si="20"/>
        <v>29613.35</v>
      </c>
    </row>
    <row r="46" spans="2:19" s="8" customFormat="1" ht="24.95" customHeight="1" x14ac:dyDescent="0.25">
      <c r="B46" s="27">
        <v>27</v>
      </c>
      <c r="C46" s="14" t="s">
        <v>48</v>
      </c>
      <c r="D46" s="17" t="s">
        <v>27</v>
      </c>
      <c r="E46" s="18" t="s">
        <v>18</v>
      </c>
      <c r="F46" s="18" t="s">
        <v>496</v>
      </c>
      <c r="G46" s="21">
        <v>25000</v>
      </c>
      <c r="H46" s="21">
        <v>0</v>
      </c>
      <c r="I46" s="21">
        <v>25</v>
      </c>
      <c r="J46" s="21">
        <v>717.5</v>
      </c>
      <c r="K46" s="29">
        <f t="shared" si="21"/>
        <v>1775</v>
      </c>
      <c r="L46" s="29">
        <f t="shared" si="22"/>
        <v>287.5</v>
      </c>
      <c r="M46" s="21">
        <v>760</v>
      </c>
      <c r="N46" s="29">
        <f t="shared" si="23"/>
        <v>1772.5</v>
      </c>
      <c r="O46" s="21">
        <f t="shared" si="6"/>
        <v>5312.5</v>
      </c>
      <c r="P46" s="21">
        <f>I46</f>
        <v>25</v>
      </c>
      <c r="Q46" s="21">
        <f t="shared" si="19"/>
        <v>1502.5</v>
      </c>
      <c r="R46" s="21">
        <f t="shared" si="7"/>
        <v>3835</v>
      </c>
      <c r="S46" s="21">
        <f t="shared" si="20"/>
        <v>23497.5</v>
      </c>
    </row>
    <row r="47" spans="2:19" s="20" customFormat="1" ht="24.95" customHeight="1" x14ac:dyDescent="0.25">
      <c r="B47" s="18">
        <v>28</v>
      </c>
      <c r="C47" s="39" t="s">
        <v>605</v>
      </c>
      <c r="D47" s="28" t="s">
        <v>606</v>
      </c>
      <c r="E47" s="27" t="s">
        <v>18</v>
      </c>
      <c r="F47" s="27" t="s">
        <v>495</v>
      </c>
      <c r="G47" s="29">
        <v>45000</v>
      </c>
      <c r="H47" s="29">
        <v>1148.33</v>
      </c>
      <c r="I47" s="29">
        <v>25</v>
      </c>
      <c r="J47" s="29">
        <f>G47*2.87%</f>
        <v>1291.5</v>
      </c>
      <c r="K47" s="29">
        <f t="shared" si="21"/>
        <v>3195</v>
      </c>
      <c r="L47" s="29">
        <f t="shared" si="22"/>
        <v>517.5</v>
      </c>
      <c r="M47" s="29">
        <f>G47*3.04%</f>
        <v>1368</v>
      </c>
      <c r="N47" s="29">
        <f t="shared" si="23"/>
        <v>3190.5</v>
      </c>
      <c r="O47" s="29">
        <f t="shared" si="6"/>
        <v>9562.5</v>
      </c>
      <c r="P47" s="29">
        <f>I47</f>
        <v>25</v>
      </c>
      <c r="Q47" s="29">
        <f t="shared" si="19"/>
        <v>3832.83</v>
      </c>
      <c r="R47" s="29">
        <f t="shared" si="7"/>
        <v>6903</v>
      </c>
      <c r="S47" s="29">
        <f t="shared" si="20"/>
        <v>41167.17</v>
      </c>
    </row>
    <row r="48" spans="2:19" s="20" customFormat="1" ht="24.95" customHeight="1" x14ac:dyDescent="0.25">
      <c r="B48" s="27">
        <v>29</v>
      </c>
      <c r="C48" s="39" t="s">
        <v>691</v>
      </c>
      <c r="D48" s="28" t="s">
        <v>45</v>
      </c>
      <c r="E48" s="27" t="s">
        <v>18</v>
      </c>
      <c r="F48" s="27" t="s">
        <v>495</v>
      </c>
      <c r="G48" s="29">
        <v>40000</v>
      </c>
      <c r="H48" s="29">
        <v>442.65</v>
      </c>
      <c r="I48" s="29">
        <v>25</v>
      </c>
      <c r="J48" s="29">
        <v>1148</v>
      </c>
      <c r="K48" s="29">
        <f t="shared" ref="K48:K49" si="24">G48*7.1%</f>
        <v>2840</v>
      </c>
      <c r="L48" s="29">
        <f t="shared" ref="L48:L49" si="25">G48*1.15%</f>
        <v>460</v>
      </c>
      <c r="M48" s="29">
        <v>1216</v>
      </c>
      <c r="N48" s="29">
        <f t="shared" ref="N48:N49" si="26">G48*7.09%</f>
        <v>2836</v>
      </c>
      <c r="O48" s="29">
        <f t="shared" ref="O48:O49" si="27">J48+K48+L48+M48+N48</f>
        <v>8500</v>
      </c>
      <c r="P48" s="29">
        <f>I48</f>
        <v>25</v>
      </c>
      <c r="Q48" s="29">
        <f t="shared" ref="Q48:Q49" si="28">H48+J48+M48+P48</f>
        <v>2831.65</v>
      </c>
      <c r="R48" s="29">
        <f t="shared" ref="R48:R49" si="29">K48+L48+N48</f>
        <v>6136</v>
      </c>
      <c r="S48" s="29">
        <f t="shared" ref="S48:S49" si="30">G48-Q48</f>
        <v>37168.35</v>
      </c>
    </row>
    <row r="49" spans="2:19" s="20" customFormat="1" ht="24.95" customHeight="1" x14ac:dyDescent="0.25">
      <c r="B49" s="18">
        <v>30</v>
      </c>
      <c r="C49" s="39" t="s">
        <v>686</v>
      </c>
      <c r="D49" s="28" t="s">
        <v>47</v>
      </c>
      <c r="E49" s="27" t="s">
        <v>18</v>
      </c>
      <c r="F49" s="27" t="s">
        <v>495</v>
      </c>
      <c r="G49" s="29">
        <v>48000</v>
      </c>
      <c r="H49" s="29">
        <v>1571.73</v>
      </c>
      <c r="I49" s="29">
        <v>25</v>
      </c>
      <c r="J49" s="29">
        <v>1377.6</v>
      </c>
      <c r="K49" s="29">
        <f t="shared" si="24"/>
        <v>3408</v>
      </c>
      <c r="L49" s="29">
        <f t="shared" si="25"/>
        <v>552</v>
      </c>
      <c r="M49" s="29">
        <v>1459.2</v>
      </c>
      <c r="N49" s="29">
        <f t="shared" si="26"/>
        <v>3403.2</v>
      </c>
      <c r="O49" s="29">
        <f t="shared" si="27"/>
        <v>10200</v>
      </c>
      <c r="P49" s="29">
        <v>25</v>
      </c>
      <c r="Q49" s="29">
        <f t="shared" si="28"/>
        <v>4433.53</v>
      </c>
      <c r="R49" s="29">
        <f t="shared" si="29"/>
        <v>7363.2</v>
      </c>
      <c r="S49" s="29">
        <f t="shared" si="30"/>
        <v>43566.47</v>
      </c>
    </row>
    <row r="50" spans="2:19" s="8" customFormat="1" ht="24.95" customHeight="1" x14ac:dyDescent="0.25">
      <c r="B50" s="27">
        <v>31</v>
      </c>
      <c r="C50" s="14" t="s">
        <v>228</v>
      </c>
      <c r="D50" s="17" t="s">
        <v>224</v>
      </c>
      <c r="E50" s="18" t="s">
        <v>18</v>
      </c>
      <c r="F50" s="18" t="s">
        <v>496</v>
      </c>
      <c r="G50" s="21">
        <v>25000</v>
      </c>
      <c r="H50" s="21">
        <v>0</v>
      </c>
      <c r="I50" s="21">
        <v>25</v>
      </c>
      <c r="J50" s="21">
        <v>717.5</v>
      </c>
      <c r="K50" s="29">
        <f t="shared" si="21"/>
        <v>1775</v>
      </c>
      <c r="L50" s="29">
        <f t="shared" si="22"/>
        <v>287.5</v>
      </c>
      <c r="M50" s="21">
        <v>760</v>
      </c>
      <c r="N50" s="29">
        <f t="shared" si="23"/>
        <v>1772.5</v>
      </c>
      <c r="O50" s="21">
        <f t="shared" si="6"/>
        <v>5312.5</v>
      </c>
      <c r="P50" s="21">
        <v>13986.26</v>
      </c>
      <c r="Q50" s="21">
        <f t="shared" si="19"/>
        <v>15463.76</v>
      </c>
      <c r="R50" s="21">
        <f t="shared" si="7"/>
        <v>3835</v>
      </c>
      <c r="S50" s="21">
        <f t="shared" si="20"/>
        <v>9536.24</v>
      </c>
    </row>
    <row r="51" spans="2:19" s="8" customFormat="1" ht="24.95" customHeight="1" x14ac:dyDescent="0.3">
      <c r="B51" s="31" t="s">
        <v>49</v>
      </c>
      <c r="C51" s="23"/>
      <c r="D51" s="23"/>
      <c r="E51" s="23"/>
      <c r="F51" s="23"/>
      <c r="G51" s="25"/>
      <c r="H51" s="25"/>
      <c r="I51" s="25"/>
      <c r="J51" s="25"/>
      <c r="K51" s="25"/>
      <c r="L51" s="25"/>
      <c r="M51" s="25"/>
      <c r="N51" s="25"/>
      <c r="O51" s="38"/>
      <c r="P51" s="38"/>
      <c r="Q51" s="38"/>
      <c r="R51" s="38"/>
      <c r="S51" s="38"/>
    </row>
    <row r="52" spans="2:19" s="8" customFormat="1" ht="24.95" customHeight="1" x14ac:dyDescent="0.25">
      <c r="B52" s="18">
        <v>32</v>
      </c>
      <c r="C52" s="14" t="s">
        <v>243</v>
      </c>
      <c r="D52" s="17" t="s">
        <v>491</v>
      </c>
      <c r="E52" s="18" t="s">
        <v>18</v>
      </c>
      <c r="F52" s="18" t="s">
        <v>496</v>
      </c>
      <c r="G52" s="21">
        <v>31500</v>
      </c>
      <c r="H52" s="21">
        <v>0</v>
      </c>
      <c r="I52" s="21">
        <v>25</v>
      </c>
      <c r="J52" s="21">
        <v>904.05</v>
      </c>
      <c r="K52" s="29">
        <f t="shared" ref="K52:K63" si="31">G52*7.1%</f>
        <v>2236.5</v>
      </c>
      <c r="L52" s="29">
        <f t="shared" ref="L52:L63" si="32">G52*1.15%</f>
        <v>362.25</v>
      </c>
      <c r="M52" s="21">
        <v>957.6</v>
      </c>
      <c r="N52" s="29">
        <f t="shared" ref="N52:N63" si="33">G52*7.09%</f>
        <v>2233.35</v>
      </c>
      <c r="O52" s="21">
        <f t="shared" si="6"/>
        <v>6693.75</v>
      </c>
      <c r="P52" s="21">
        <v>9598.93</v>
      </c>
      <c r="Q52" s="21">
        <f t="shared" ref="Q52:Q63" si="34">H52+J52+M52+P52</f>
        <v>11460.58</v>
      </c>
      <c r="R52" s="21">
        <f t="shared" si="7"/>
        <v>4832.1000000000004</v>
      </c>
      <c r="S52" s="21">
        <f t="shared" ref="S52:S63" si="35">G52-Q52</f>
        <v>20039.419999999998</v>
      </c>
    </row>
    <row r="53" spans="2:19" s="8" customFormat="1" ht="24.95" customHeight="1" x14ac:dyDescent="0.25">
      <c r="B53" s="27">
        <v>33</v>
      </c>
      <c r="C53" s="39" t="s">
        <v>474</v>
      </c>
      <c r="D53" s="28" t="s">
        <v>50</v>
      </c>
      <c r="E53" s="27" t="s">
        <v>18</v>
      </c>
      <c r="F53" s="27" t="s">
        <v>496</v>
      </c>
      <c r="G53" s="29">
        <v>31500</v>
      </c>
      <c r="H53" s="29">
        <v>0</v>
      </c>
      <c r="I53" s="29">
        <v>25</v>
      </c>
      <c r="J53" s="29">
        <v>904.05</v>
      </c>
      <c r="K53" s="29">
        <f t="shared" si="31"/>
        <v>2236.5</v>
      </c>
      <c r="L53" s="29">
        <f t="shared" si="32"/>
        <v>362.25</v>
      </c>
      <c r="M53" s="29">
        <v>957.6</v>
      </c>
      <c r="N53" s="29">
        <f t="shared" si="33"/>
        <v>2233.35</v>
      </c>
      <c r="O53" s="29">
        <f t="shared" si="6"/>
        <v>6693.75</v>
      </c>
      <c r="P53" s="29">
        <v>11553.47</v>
      </c>
      <c r="Q53" s="29">
        <f t="shared" si="34"/>
        <v>13415.12</v>
      </c>
      <c r="R53" s="29">
        <f t="shared" si="7"/>
        <v>4832.1000000000004</v>
      </c>
      <c r="S53" s="29">
        <f t="shared" si="35"/>
        <v>18084.88</v>
      </c>
    </row>
    <row r="54" spans="2:19" s="8" customFormat="1" ht="24.95" customHeight="1" x14ac:dyDescent="0.25">
      <c r="B54" s="18">
        <v>34</v>
      </c>
      <c r="C54" s="39" t="s">
        <v>464</v>
      </c>
      <c r="D54" s="28" t="s">
        <v>224</v>
      </c>
      <c r="E54" s="27" t="s">
        <v>18</v>
      </c>
      <c r="F54" s="27" t="s">
        <v>496</v>
      </c>
      <c r="G54" s="29">
        <v>31500</v>
      </c>
      <c r="H54" s="29">
        <v>0</v>
      </c>
      <c r="I54" s="29">
        <v>25</v>
      </c>
      <c r="J54" s="29">
        <v>904.05</v>
      </c>
      <c r="K54" s="29">
        <f t="shared" si="31"/>
        <v>2236.5</v>
      </c>
      <c r="L54" s="29">
        <f t="shared" si="32"/>
        <v>362.25</v>
      </c>
      <c r="M54" s="29">
        <v>957.6</v>
      </c>
      <c r="N54" s="29">
        <f t="shared" si="33"/>
        <v>2233.35</v>
      </c>
      <c r="O54" s="29">
        <f t="shared" si="6"/>
        <v>6693.75</v>
      </c>
      <c r="P54" s="29">
        <v>9071</v>
      </c>
      <c r="Q54" s="29">
        <f t="shared" si="34"/>
        <v>10932.65</v>
      </c>
      <c r="R54" s="29">
        <f t="shared" si="7"/>
        <v>4832.1000000000004</v>
      </c>
      <c r="S54" s="29">
        <f t="shared" si="35"/>
        <v>20567.349999999999</v>
      </c>
    </row>
    <row r="55" spans="2:19" s="8" customFormat="1" ht="24.95" customHeight="1" x14ac:dyDescent="0.25">
      <c r="B55" s="27">
        <v>35</v>
      </c>
      <c r="C55" s="39" t="s">
        <v>31</v>
      </c>
      <c r="D55" s="28" t="s">
        <v>32</v>
      </c>
      <c r="E55" s="27" t="s">
        <v>18</v>
      </c>
      <c r="F55" s="27" t="s">
        <v>495</v>
      </c>
      <c r="G55" s="29">
        <v>26250</v>
      </c>
      <c r="H55" s="29">
        <v>0</v>
      </c>
      <c r="I55" s="29">
        <v>25</v>
      </c>
      <c r="J55" s="29">
        <v>753.38</v>
      </c>
      <c r="K55" s="29">
        <f t="shared" si="31"/>
        <v>1863.75</v>
      </c>
      <c r="L55" s="29">
        <f t="shared" si="32"/>
        <v>301.88</v>
      </c>
      <c r="M55" s="29">
        <v>798</v>
      </c>
      <c r="N55" s="29">
        <f t="shared" si="33"/>
        <v>1861.13</v>
      </c>
      <c r="O55" s="29">
        <f t="shared" si="6"/>
        <v>5578.14</v>
      </c>
      <c r="P55" s="29">
        <v>12334.75</v>
      </c>
      <c r="Q55" s="29">
        <f t="shared" si="34"/>
        <v>13886.13</v>
      </c>
      <c r="R55" s="29">
        <f t="shared" si="7"/>
        <v>4026.76</v>
      </c>
      <c r="S55" s="29">
        <f t="shared" si="35"/>
        <v>12363.87</v>
      </c>
    </row>
    <row r="56" spans="2:19" s="8" customFormat="1" ht="24.95" customHeight="1" x14ac:dyDescent="0.25">
      <c r="B56" s="18">
        <v>36</v>
      </c>
      <c r="C56" s="39" t="s">
        <v>52</v>
      </c>
      <c r="D56" s="28" t="s">
        <v>27</v>
      </c>
      <c r="E56" s="27" t="s">
        <v>18</v>
      </c>
      <c r="F56" s="27" t="s">
        <v>496</v>
      </c>
      <c r="G56" s="29">
        <v>41000</v>
      </c>
      <c r="H56" s="29">
        <v>583.79</v>
      </c>
      <c r="I56" s="29">
        <v>25</v>
      </c>
      <c r="J56" s="29">
        <v>1176.7</v>
      </c>
      <c r="K56" s="29">
        <f t="shared" ref="K56" si="36">G56*7.1%</f>
        <v>2911</v>
      </c>
      <c r="L56" s="29">
        <f t="shared" ref="L56" si="37">G56*1.15%</f>
        <v>471.5</v>
      </c>
      <c r="M56" s="29">
        <v>1246.4000000000001</v>
      </c>
      <c r="N56" s="29">
        <f t="shared" ref="N56" si="38">G56*7.09%</f>
        <v>2906.9</v>
      </c>
      <c r="O56" s="29">
        <f>J56+K56+L56+M56+N56</f>
        <v>8712.5</v>
      </c>
      <c r="P56" s="29">
        <v>6530.72</v>
      </c>
      <c r="Q56" s="29">
        <f t="shared" ref="Q56" si="39">H56+J56+M56+P56</f>
        <v>9537.61</v>
      </c>
      <c r="R56" s="29">
        <f>K56+L56+N56</f>
        <v>6289.4</v>
      </c>
      <c r="S56" s="29">
        <f t="shared" ref="S56" si="40">G56-Q56</f>
        <v>31462.39</v>
      </c>
    </row>
    <row r="57" spans="2:19" s="8" customFormat="1" ht="24.95" customHeight="1" x14ac:dyDescent="0.25">
      <c r="B57" s="27">
        <v>37</v>
      </c>
      <c r="C57" s="39" t="s">
        <v>54</v>
      </c>
      <c r="D57" s="28" t="s">
        <v>32</v>
      </c>
      <c r="E57" s="27" t="s">
        <v>18</v>
      </c>
      <c r="F57" s="27" t="s">
        <v>495</v>
      </c>
      <c r="G57" s="29">
        <v>20000</v>
      </c>
      <c r="H57" s="29">
        <v>0</v>
      </c>
      <c r="I57" s="29">
        <v>25</v>
      </c>
      <c r="J57" s="29">
        <v>574</v>
      </c>
      <c r="K57" s="29">
        <f t="shared" si="31"/>
        <v>1420</v>
      </c>
      <c r="L57" s="29">
        <f t="shared" si="32"/>
        <v>230</v>
      </c>
      <c r="M57" s="29">
        <v>608</v>
      </c>
      <c r="N57" s="29">
        <f t="shared" si="33"/>
        <v>1418</v>
      </c>
      <c r="O57" s="29">
        <f t="shared" si="6"/>
        <v>4250</v>
      </c>
      <c r="P57" s="29">
        <v>3071</v>
      </c>
      <c r="Q57" s="29">
        <f t="shared" si="34"/>
        <v>4253</v>
      </c>
      <c r="R57" s="29">
        <f t="shared" si="7"/>
        <v>3068</v>
      </c>
      <c r="S57" s="29">
        <f t="shared" si="35"/>
        <v>15747</v>
      </c>
    </row>
    <row r="58" spans="2:19" s="20" customFormat="1" ht="24.95" customHeight="1" x14ac:dyDescent="0.25">
      <c r="B58" s="18">
        <v>38</v>
      </c>
      <c r="C58" s="39" t="s">
        <v>617</v>
      </c>
      <c r="D58" s="28" t="s">
        <v>618</v>
      </c>
      <c r="E58" s="27" t="s">
        <v>18</v>
      </c>
      <c r="F58" s="27" t="s">
        <v>496</v>
      </c>
      <c r="G58" s="29">
        <v>41000</v>
      </c>
      <c r="H58" s="29">
        <v>583.79</v>
      </c>
      <c r="I58" s="29">
        <v>25</v>
      </c>
      <c r="J58" s="29">
        <v>1176.7</v>
      </c>
      <c r="K58" s="29">
        <f t="shared" si="31"/>
        <v>2911</v>
      </c>
      <c r="L58" s="29">
        <f t="shared" si="32"/>
        <v>471.5</v>
      </c>
      <c r="M58" s="29">
        <v>1246.4000000000001</v>
      </c>
      <c r="N58" s="29">
        <f t="shared" si="33"/>
        <v>2906.9</v>
      </c>
      <c r="O58" s="29">
        <f>J58+K58+L58+M58+N58</f>
        <v>8712.5</v>
      </c>
      <c r="P58" s="29">
        <v>3761</v>
      </c>
      <c r="Q58" s="29">
        <f t="shared" si="34"/>
        <v>6767.89</v>
      </c>
      <c r="R58" s="29">
        <f>K58+L58+N58</f>
        <v>6289.4</v>
      </c>
      <c r="S58" s="29">
        <f t="shared" si="35"/>
        <v>34232.11</v>
      </c>
    </row>
    <row r="59" spans="2:19" s="20" customFormat="1" ht="24.95" customHeight="1" x14ac:dyDescent="0.25">
      <c r="B59" s="27">
        <v>39</v>
      </c>
      <c r="C59" s="39" t="s">
        <v>645</v>
      </c>
      <c r="D59" s="28" t="s">
        <v>518</v>
      </c>
      <c r="E59" s="27" t="s">
        <v>18</v>
      </c>
      <c r="F59" s="27" t="s">
        <v>496</v>
      </c>
      <c r="G59" s="29">
        <v>41000</v>
      </c>
      <c r="H59" s="29">
        <v>583.79</v>
      </c>
      <c r="I59" s="29">
        <v>25</v>
      </c>
      <c r="J59" s="29">
        <v>1176.7</v>
      </c>
      <c r="K59" s="29">
        <f t="shared" ref="K59:K60" si="41">G59*7.1%</f>
        <v>2911</v>
      </c>
      <c r="L59" s="29">
        <f t="shared" ref="L59:L60" si="42">G59*1.15%</f>
        <v>471.5</v>
      </c>
      <c r="M59" s="29">
        <v>1246.4000000000001</v>
      </c>
      <c r="N59" s="29">
        <f t="shared" ref="N59:N60" si="43">G59*7.09%</f>
        <v>2906.9</v>
      </c>
      <c r="O59" s="29">
        <f>J59+K59+L59+M59+N59</f>
        <v>8712.5</v>
      </c>
      <c r="P59" s="29">
        <v>5031</v>
      </c>
      <c r="Q59" s="29">
        <f t="shared" ref="Q59:Q60" si="44">H59+J59+M59+P59</f>
        <v>8037.89</v>
      </c>
      <c r="R59" s="29">
        <f>K59+L59+N59</f>
        <v>6289.4</v>
      </c>
      <c r="S59" s="29">
        <f t="shared" ref="S59:S60" si="45">G59-Q59</f>
        <v>32962.11</v>
      </c>
    </row>
    <row r="60" spans="2:19" s="20" customFormat="1" ht="24.95" customHeight="1" x14ac:dyDescent="0.25">
      <c r="B60" s="18">
        <v>40</v>
      </c>
      <c r="C60" s="39" t="s">
        <v>659</v>
      </c>
      <c r="D60" s="28" t="s">
        <v>224</v>
      </c>
      <c r="E60" s="27" t="s">
        <v>18</v>
      </c>
      <c r="F60" s="27" t="s">
        <v>496</v>
      </c>
      <c r="G60" s="29">
        <v>31500</v>
      </c>
      <c r="H60" s="29">
        <v>0</v>
      </c>
      <c r="I60" s="29">
        <v>25</v>
      </c>
      <c r="J60" s="29">
        <v>904.05</v>
      </c>
      <c r="K60" s="29">
        <f t="shared" si="41"/>
        <v>2236.5</v>
      </c>
      <c r="L60" s="29">
        <f t="shared" si="42"/>
        <v>362.25</v>
      </c>
      <c r="M60" s="29">
        <v>957.6</v>
      </c>
      <c r="N60" s="29">
        <f t="shared" si="43"/>
        <v>2233.35</v>
      </c>
      <c r="O60" s="29">
        <f t="shared" ref="O60:O61" si="46">J60+K60+L60+M60+N60</f>
        <v>6693.75</v>
      </c>
      <c r="P60" s="29">
        <v>25</v>
      </c>
      <c r="Q60" s="29">
        <f t="shared" si="44"/>
        <v>1886.65</v>
      </c>
      <c r="R60" s="29">
        <f t="shared" ref="R60:R61" si="47">K60+L60+N60</f>
        <v>4832.1000000000004</v>
      </c>
      <c r="S60" s="29">
        <f t="shared" si="45"/>
        <v>29613.35</v>
      </c>
    </row>
    <row r="61" spans="2:19" s="20" customFormat="1" ht="24.95" customHeight="1" x14ac:dyDescent="0.25">
      <c r="B61" s="27">
        <v>41</v>
      </c>
      <c r="C61" s="39" t="s">
        <v>714</v>
      </c>
      <c r="D61" s="28" t="s">
        <v>715</v>
      </c>
      <c r="E61" s="27" t="s">
        <v>18</v>
      </c>
      <c r="F61" s="27" t="s">
        <v>496</v>
      </c>
      <c r="G61" s="29">
        <v>38000</v>
      </c>
      <c r="H61" s="29">
        <v>160.38</v>
      </c>
      <c r="I61" s="29">
        <v>25</v>
      </c>
      <c r="J61" s="29">
        <v>1090.5999999999999</v>
      </c>
      <c r="K61" s="29">
        <f>G61*7.1%</f>
        <v>2698</v>
      </c>
      <c r="L61" s="29">
        <f>G61*1.15%</f>
        <v>437</v>
      </c>
      <c r="M61" s="29">
        <v>1155.2</v>
      </c>
      <c r="N61" s="29">
        <f>G61*7.09%</f>
        <v>2694.2</v>
      </c>
      <c r="O61" s="29">
        <f t="shared" si="46"/>
        <v>8075</v>
      </c>
      <c r="P61" s="29">
        <v>25</v>
      </c>
      <c r="Q61" s="29">
        <f>H61+J61+M61+P61</f>
        <v>2431.1799999999998</v>
      </c>
      <c r="R61" s="29">
        <f t="shared" si="47"/>
        <v>5829.2</v>
      </c>
      <c r="S61" s="29">
        <f>G61-Q61</f>
        <v>35568.82</v>
      </c>
    </row>
    <row r="62" spans="2:19" s="91" customFormat="1" ht="24.95" customHeight="1" x14ac:dyDescent="0.25">
      <c r="B62" s="87">
        <v>42</v>
      </c>
      <c r="C62" s="88" t="s">
        <v>722</v>
      </c>
      <c r="D62" s="28" t="s">
        <v>715</v>
      </c>
      <c r="E62" s="87" t="s">
        <v>18</v>
      </c>
      <c r="F62" s="87" t="s">
        <v>496</v>
      </c>
      <c r="G62" s="90">
        <v>41000</v>
      </c>
      <c r="H62" s="90">
        <v>583.79</v>
      </c>
      <c r="I62" s="90">
        <v>25</v>
      </c>
      <c r="J62" s="90">
        <v>1176.7</v>
      </c>
      <c r="K62" s="90">
        <f t="shared" ref="K62" si="48">G62*7.1%</f>
        <v>2911</v>
      </c>
      <c r="L62" s="90">
        <f t="shared" ref="L62" si="49">G62*1.15%</f>
        <v>471.5</v>
      </c>
      <c r="M62" s="90">
        <v>1246.4000000000001</v>
      </c>
      <c r="N62" s="90">
        <f t="shared" ref="N62" si="50">G62*7.09%</f>
        <v>2906.9</v>
      </c>
      <c r="O62" s="90">
        <f>J62+K62+L62+M62+N62</f>
        <v>8712.5</v>
      </c>
      <c r="P62" s="90">
        <v>25</v>
      </c>
      <c r="Q62" s="90">
        <f t="shared" ref="Q62" si="51">H62+J62+M62+P62</f>
        <v>3031.89</v>
      </c>
      <c r="R62" s="90">
        <f>K62+L62+N62</f>
        <v>6289.4</v>
      </c>
      <c r="S62" s="90">
        <f t="shared" ref="S62" si="52">G62-Q62</f>
        <v>37968.11</v>
      </c>
    </row>
    <row r="63" spans="2:19" s="8" customFormat="1" ht="24.95" customHeight="1" x14ac:dyDescent="0.25">
      <c r="B63" s="27">
        <v>43</v>
      </c>
      <c r="C63" s="39" t="s">
        <v>55</v>
      </c>
      <c r="D63" s="28" t="s">
        <v>32</v>
      </c>
      <c r="E63" s="27" t="s">
        <v>18</v>
      </c>
      <c r="F63" s="27" t="s">
        <v>495</v>
      </c>
      <c r="G63" s="29">
        <v>20000</v>
      </c>
      <c r="H63" s="29">
        <v>0</v>
      </c>
      <c r="I63" s="29">
        <v>25</v>
      </c>
      <c r="J63" s="29">
        <v>574</v>
      </c>
      <c r="K63" s="29">
        <f t="shared" si="31"/>
        <v>1420</v>
      </c>
      <c r="L63" s="29">
        <f t="shared" si="32"/>
        <v>230</v>
      </c>
      <c r="M63" s="29">
        <v>608</v>
      </c>
      <c r="N63" s="29">
        <f t="shared" si="33"/>
        <v>1418</v>
      </c>
      <c r="O63" s="29">
        <f t="shared" si="6"/>
        <v>4250</v>
      </c>
      <c r="P63" s="29">
        <f>I63</f>
        <v>25</v>
      </c>
      <c r="Q63" s="29">
        <f t="shared" si="34"/>
        <v>1207</v>
      </c>
      <c r="R63" s="29">
        <f t="shared" si="7"/>
        <v>3068</v>
      </c>
      <c r="S63" s="29">
        <f t="shared" si="35"/>
        <v>18793</v>
      </c>
    </row>
    <row r="64" spans="2:19" s="8" customFormat="1" ht="24.95" customHeight="1" x14ac:dyDescent="0.3">
      <c r="B64" s="31" t="s">
        <v>57</v>
      </c>
      <c r="C64" s="23"/>
      <c r="D64" s="23"/>
      <c r="E64" s="23"/>
      <c r="F64" s="23"/>
      <c r="G64" s="25"/>
      <c r="H64" s="25"/>
      <c r="I64" s="25"/>
      <c r="J64" s="25"/>
      <c r="K64" s="25"/>
      <c r="L64" s="25"/>
      <c r="M64" s="25"/>
      <c r="N64" s="25"/>
      <c r="O64" s="38"/>
      <c r="P64" s="38"/>
      <c r="Q64" s="38"/>
      <c r="R64" s="38"/>
      <c r="S64" s="38"/>
    </row>
    <row r="65" spans="2:19" s="8" customFormat="1" ht="24.95" customHeight="1" x14ac:dyDescent="0.25">
      <c r="B65" s="27">
        <v>44</v>
      </c>
      <c r="C65" s="39" t="s">
        <v>67</v>
      </c>
      <c r="D65" s="28" t="s">
        <v>61</v>
      </c>
      <c r="E65" s="27" t="s">
        <v>18</v>
      </c>
      <c r="F65" s="27" t="s">
        <v>496</v>
      </c>
      <c r="G65" s="29">
        <v>65000</v>
      </c>
      <c r="H65" s="29">
        <v>4427.58</v>
      </c>
      <c r="I65" s="29">
        <v>25</v>
      </c>
      <c r="J65" s="29">
        <v>1865.5</v>
      </c>
      <c r="K65" s="29">
        <f t="shared" ref="K65:K75" si="53">G65*7.1%</f>
        <v>4615</v>
      </c>
      <c r="L65" s="29">
        <f t="shared" ref="L65:L75" si="54">G65*1.15%</f>
        <v>747.5</v>
      </c>
      <c r="M65" s="29">
        <v>1976</v>
      </c>
      <c r="N65" s="29">
        <f t="shared" ref="N65:N75" si="55">G65*7.09%</f>
        <v>4608.5</v>
      </c>
      <c r="O65" s="29">
        <f t="shared" si="6"/>
        <v>13812.5</v>
      </c>
      <c r="P65" s="29">
        <v>4011</v>
      </c>
      <c r="Q65" s="29">
        <f t="shared" ref="Q65:Q75" si="56">H65+J65+M65+P65</f>
        <v>12280.08</v>
      </c>
      <c r="R65" s="29">
        <f t="shared" si="7"/>
        <v>9971</v>
      </c>
      <c r="S65" s="29">
        <f t="shared" ref="S65:S75" si="57">G65-Q65</f>
        <v>52719.92</v>
      </c>
    </row>
    <row r="66" spans="2:19" s="8" customFormat="1" ht="24.95" customHeight="1" x14ac:dyDescent="0.25">
      <c r="B66" s="27">
        <v>45</v>
      </c>
      <c r="C66" s="39" t="s">
        <v>60</v>
      </c>
      <c r="D66" s="63" t="s">
        <v>61</v>
      </c>
      <c r="E66" s="27" t="s">
        <v>18</v>
      </c>
      <c r="F66" s="27" t="s">
        <v>495</v>
      </c>
      <c r="G66" s="29">
        <v>65000</v>
      </c>
      <c r="H66" s="29">
        <v>4125.09</v>
      </c>
      <c r="I66" s="29">
        <v>25</v>
      </c>
      <c r="J66" s="29">
        <v>1865.5</v>
      </c>
      <c r="K66" s="29">
        <f t="shared" si="53"/>
        <v>4615</v>
      </c>
      <c r="L66" s="29">
        <f t="shared" si="54"/>
        <v>747.5</v>
      </c>
      <c r="M66" s="29">
        <v>1976</v>
      </c>
      <c r="N66" s="29">
        <f t="shared" si="55"/>
        <v>4608.5</v>
      </c>
      <c r="O66" s="29">
        <f t="shared" si="6"/>
        <v>13812.5</v>
      </c>
      <c r="P66" s="29">
        <v>31652.2</v>
      </c>
      <c r="Q66" s="29">
        <f t="shared" si="56"/>
        <v>39618.79</v>
      </c>
      <c r="R66" s="29">
        <f t="shared" si="7"/>
        <v>9971</v>
      </c>
      <c r="S66" s="29">
        <f t="shared" si="57"/>
        <v>25381.21</v>
      </c>
    </row>
    <row r="67" spans="2:19" s="8" customFormat="1" ht="24.95" customHeight="1" x14ac:dyDescent="0.25">
      <c r="B67" s="27">
        <v>46</v>
      </c>
      <c r="C67" s="39" t="s">
        <v>62</v>
      </c>
      <c r="D67" s="28" t="s">
        <v>61</v>
      </c>
      <c r="E67" s="27" t="s">
        <v>18</v>
      </c>
      <c r="F67" s="27" t="s">
        <v>496</v>
      </c>
      <c r="G67" s="29">
        <v>65000</v>
      </c>
      <c r="H67" s="29">
        <v>4427.58</v>
      </c>
      <c r="I67" s="29">
        <v>25</v>
      </c>
      <c r="J67" s="29">
        <v>1865.5</v>
      </c>
      <c r="K67" s="29">
        <f t="shared" si="53"/>
        <v>4615</v>
      </c>
      <c r="L67" s="29">
        <f t="shared" si="54"/>
        <v>747.5</v>
      </c>
      <c r="M67" s="29">
        <v>1976</v>
      </c>
      <c r="N67" s="29">
        <f t="shared" si="55"/>
        <v>4608.5</v>
      </c>
      <c r="O67" s="29">
        <f t="shared" si="6"/>
        <v>13812.5</v>
      </c>
      <c r="P67" s="29">
        <v>25064.75</v>
      </c>
      <c r="Q67" s="29">
        <f t="shared" si="56"/>
        <v>33333.83</v>
      </c>
      <c r="R67" s="29">
        <f t="shared" si="7"/>
        <v>9971</v>
      </c>
      <c r="S67" s="29">
        <f t="shared" si="57"/>
        <v>31666.17</v>
      </c>
    </row>
    <row r="68" spans="2:19" s="8" customFormat="1" ht="24.95" customHeight="1" x14ac:dyDescent="0.25">
      <c r="B68" s="27">
        <v>47</v>
      </c>
      <c r="C68" s="39" t="s">
        <v>63</v>
      </c>
      <c r="D68" s="28" t="s">
        <v>61</v>
      </c>
      <c r="E68" s="27" t="s">
        <v>18</v>
      </c>
      <c r="F68" s="27" t="s">
        <v>495</v>
      </c>
      <c r="G68" s="29">
        <v>60000</v>
      </c>
      <c r="H68" s="29">
        <v>3486.68</v>
      </c>
      <c r="I68" s="29">
        <v>25</v>
      </c>
      <c r="J68" s="29">
        <v>1722</v>
      </c>
      <c r="K68" s="29">
        <f t="shared" si="53"/>
        <v>4260</v>
      </c>
      <c r="L68" s="29">
        <f t="shared" si="54"/>
        <v>690</v>
      </c>
      <c r="M68" s="29">
        <v>1824</v>
      </c>
      <c r="N68" s="29">
        <f t="shared" si="55"/>
        <v>4254</v>
      </c>
      <c r="O68" s="29">
        <f t="shared" si="6"/>
        <v>12750</v>
      </c>
      <c r="P68" s="29">
        <v>15149.87</v>
      </c>
      <c r="Q68" s="29">
        <f t="shared" si="56"/>
        <v>22182.55</v>
      </c>
      <c r="R68" s="29">
        <f t="shared" si="7"/>
        <v>9204</v>
      </c>
      <c r="S68" s="29">
        <f t="shared" si="57"/>
        <v>37817.449999999997</v>
      </c>
    </row>
    <row r="69" spans="2:19" s="8" customFormat="1" ht="24.95" customHeight="1" x14ac:dyDescent="0.25">
      <c r="B69" s="27">
        <v>48</v>
      </c>
      <c r="C69" s="39" t="s">
        <v>64</v>
      </c>
      <c r="D69" s="28" t="s">
        <v>61</v>
      </c>
      <c r="E69" s="27" t="s">
        <v>18</v>
      </c>
      <c r="F69" s="27" t="s">
        <v>495</v>
      </c>
      <c r="G69" s="29">
        <v>60000</v>
      </c>
      <c r="H69" s="29">
        <v>3486.68</v>
      </c>
      <c r="I69" s="29">
        <v>25</v>
      </c>
      <c r="J69" s="29">
        <v>1722</v>
      </c>
      <c r="K69" s="29">
        <f t="shared" si="53"/>
        <v>4260</v>
      </c>
      <c r="L69" s="29">
        <f t="shared" si="54"/>
        <v>690</v>
      </c>
      <c r="M69" s="29">
        <v>1824</v>
      </c>
      <c r="N69" s="29">
        <f t="shared" si="55"/>
        <v>4254</v>
      </c>
      <c r="O69" s="29">
        <f t="shared" si="6"/>
        <v>12750</v>
      </c>
      <c r="P69" s="29">
        <v>30492.880000000001</v>
      </c>
      <c r="Q69" s="29">
        <f t="shared" si="56"/>
        <v>37525.56</v>
      </c>
      <c r="R69" s="29">
        <f t="shared" si="7"/>
        <v>9204</v>
      </c>
      <c r="S69" s="29">
        <f t="shared" si="57"/>
        <v>22474.44</v>
      </c>
    </row>
    <row r="70" spans="2:19" s="8" customFormat="1" ht="24.95" customHeight="1" x14ac:dyDescent="0.25">
      <c r="B70" s="27">
        <v>49</v>
      </c>
      <c r="C70" s="39" t="s">
        <v>65</v>
      </c>
      <c r="D70" s="28" t="s">
        <v>61</v>
      </c>
      <c r="E70" s="27" t="s">
        <v>18</v>
      </c>
      <c r="F70" s="27" t="s">
        <v>495</v>
      </c>
      <c r="G70" s="29">
        <v>60000</v>
      </c>
      <c r="H70" s="29">
        <v>3486.68</v>
      </c>
      <c r="I70" s="29">
        <v>25</v>
      </c>
      <c r="J70" s="29">
        <v>1722</v>
      </c>
      <c r="K70" s="29">
        <f t="shared" si="53"/>
        <v>4260</v>
      </c>
      <c r="L70" s="29">
        <f t="shared" si="54"/>
        <v>690</v>
      </c>
      <c r="M70" s="29">
        <v>1824</v>
      </c>
      <c r="N70" s="29">
        <f t="shared" si="55"/>
        <v>4254</v>
      </c>
      <c r="O70" s="29">
        <f t="shared" si="6"/>
        <v>12750</v>
      </c>
      <c r="P70" s="29">
        <v>26080.34</v>
      </c>
      <c r="Q70" s="29">
        <f t="shared" si="56"/>
        <v>33113.019999999997</v>
      </c>
      <c r="R70" s="29">
        <f t="shared" si="7"/>
        <v>9204</v>
      </c>
      <c r="S70" s="29">
        <f t="shared" si="57"/>
        <v>26886.98</v>
      </c>
    </row>
    <row r="71" spans="2:19" s="8" customFormat="1" ht="24.95" customHeight="1" x14ac:dyDescent="0.25">
      <c r="B71" s="27">
        <v>50</v>
      </c>
      <c r="C71" s="39" t="s">
        <v>66</v>
      </c>
      <c r="D71" s="28" t="s">
        <v>61</v>
      </c>
      <c r="E71" s="27" t="s">
        <v>18</v>
      </c>
      <c r="F71" s="27" t="s">
        <v>496</v>
      </c>
      <c r="G71" s="29">
        <v>60000</v>
      </c>
      <c r="H71" s="29">
        <v>3184.19</v>
      </c>
      <c r="I71" s="29">
        <v>25</v>
      </c>
      <c r="J71" s="29">
        <v>1722</v>
      </c>
      <c r="K71" s="29">
        <f t="shared" si="53"/>
        <v>4260</v>
      </c>
      <c r="L71" s="29">
        <f t="shared" si="54"/>
        <v>690</v>
      </c>
      <c r="M71" s="29">
        <v>1824</v>
      </c>
      <c r="N71" s="29">
        <f t="shared" si="55"/>
        <v>4254</v>
      </c>
      <c r="O71" s="29">
        <f t="shared" si="6"/>
        <v>12750</v>
      </c>
      <c r="P71" s="29">
        <v>23614.51</v>
      </c>
      <c r="Q71" s="29">
        <f t="shared" si="56"/>
        <v>30344.7</v>
      </c>
      <c r="R71" s="29">
        <f t="shared" si="7"/>
        <v>9204</v>
      </c>
      <c r="S71" s="29">
        <f t="shared" si="57"/>
        <v>29655.3</v>
      </c>
    </row>
    <row r="72" spans="2:19" s="8" customFormat="1" ht="24.95" customHeight="1" x14ac:dyDescent="0.25">
      <c r="B72" s="27">
        <v>51</v>
      </c>
      <c r="C72" s="65" t="s">
        <v>643</v>
      </c>
      <c r="D72" s="63" t="s">
        <v>642</v>
      </c>
      <c r="E72" s="27" t="s">
        <v>18</v>
      </c>
      <c r="F72" s="27" t="s">
        <v>495</v>
      </c>
      <c r="G72" s="29">
        <v>31000</v>
      </c>
      <c r="H72" s="29">
        <v>0</v>
      </c>
      <c r="I72" s="29">
        <v>25</v>
      </c>
      <c r="J72" s="29">
        <f t="shared" ref="J72" si="58">G72*2.87%</f>
        <v>889.7</v>
      </c>
      <c r="K72" s="29">
        <f t="shared" si="53"/>
        <v>2201</v>
      </c>
      <c r="L72" s="29">
        <f>G72*1.15%</f>
        <v>356.5</v>
      </c>
      <c r="M72" s="29">
        <f t="shared" ref="M72" si="59">G72*3.04%</f>
        <v>942.4</v>
      </c>
      <c r="N72" s="29">
        <f t="shared" si="55"/>
        <v>2197.9</v>
      </c>
      <c r="O72" s="29">
        <f t="shared" ref="O72" si="60">J72+K72+L72+M72+N72</f>
        <v>6587.5</v>
      </c>
      <c r="P72" s="29">
        <v>25</v>
      </c>
      <c r="Q72" s="29">
        <f t="shared" si="56"/>
        <v>1857.1</v>
      </c>
      <c r="R72" s="29">
        <f t="shared" ref="R72" si="61">K72+L72+N72</f>
        <v>4755.3999999999996</v>
      </c>
      <c r="S72" s="29">
        <f t="shared" si="57"/>
        <v>29142.9</v>
      </c>
    </row>
    <row r="73" spans="2:19" s="20" customFormat="1" ht="24.95" customHeight="1" x14ac:dyDescent="0.25">
      <c r="B73" s="27">
        <v>52</v>
      </c>
      <c r="C73" s="39" t="s">
        <v>652</v>
      </c>
      <c r="D73" s="28" t="s">
        <v>27</v>
      </c>
      <c r="E73" s="27" t="s">
        <v>18</v>
      </c>
      <c r="F73" s="27" t="s">
        <v>495</v>
      </c>
      <c r="G73" s="29">
        <v>36000</v>
      </c>
      <c r="H73" s="29">
        <v>0</v>
      </c>
      <c r="I73" s="29">
        <v>25</v>
      </c>
      <c r="J73" s="29">
        <f>G73*2.87%</f>
        <v>1033.2</v>
      </c>
      <c r="K73" s="29">
        <f>G73*7.1%</f>
        <v>2556</v>
      </c>
      <c r="L73" s="29">
        <f>G73*1.15%</f>
        <v>414</v>
      </c>
      <c r="M73" s="29">
        <f>G73*3.04%</f>
        <v>1094.4000000000001</v>
      </c>
      <c r="N73" s="29">
        <f>G73*7.09%</f>
        <v>2552.4</v>
      </c>
      <c r="O73" s="29">
        <f>J73+K73+L73+M73+N73</f>
        <v>7650</v>
      </c>
      <c r="P73" s="29">
        <v>25</v>
      </c>
      <c r="Q73" s="29">
        <f>H73+J73+M73+P73</f>
        <v>2152.6</v>
      </c>
      <c r="R73" s="29">
        <f>K73+L73+N73</f>
        <v>5522.4</v>
      </c>
      <c r="S73" s="29">
        <f>G73-Q73</f>
        <v>33847.4</v>
      </c>
    </row>
    <row r="74" spans="2:19" s="20" customFormat="1" ht="24.95" customHeight="1" x14ac:dyDescent="0.25">
      <c r="B74" s="27">
        <v>53</v>
      </c>
      <c r="C74" s="39" t="s">
        <v>640</v>
      </c>
      <c r="D74" s="28" t="s">
        <v>29</v>
      </c>
      <c r="E74" s="27" t="s">
        <v>18</v>
      </c>
      <c r="F74" s="27" t="s">
        <v>496</v>
      </c>
      <c r="G74" s="29">
        <v>41000</v>
      </c>
      <c r="H74" s="29">
        <v>583.79</v>
      </c>
      <c r="I74" s="29">
        <v>25</v>
      </c>
      <c r="J74" s="29">
        <f>G74*2.87%</f>
        <v>1176.7</v>
      </c>
      <c r="K74" s="29">
        <f>G74*7.1%</f>
        <v>2911</v>
      </c>
      <c r="L74" s="29">
        <f>G74*1.15%</f>
        <v>471.5</v>
      </c>
      <c r="M74" s="29">
        <f>G74*3.04%</f>
        <v>1246.4000000000001</v>
      </c>
      <c r="N74" s="29">
        <f>G74*7.09%</f>
        <v>2906.9</v>
      </c>
      <c r="O74" s="29">
        <f t="shared" ref="O74" si="62">J74+K74+L74+M74+N74</f>
        <v>8712.5</v>
      </c>
      <c r="P74" s="29">
        <f t="shared" ref="P74" si="63">I74</f>
        <v>25</v>
      </c>
      <c r="Q74" s="29">
        <f t="shared" ref="Q74" si="64">H74+J74+M74+P74</f>
        <v>3031.89</v>
      </c>
      <c r="R74" s="29">
        <f t="shared" ref="R74" si="65">K74+L74+N74</f>
        <v>6289.4</v>
      </c>
      <c r="S74" s="29">
        <f t="shared" ref="S74" si="66">G74-Q74</f>
        <v>37968.11</v>
      </c>
    </row>
    <row r="75" spans="2:19" s="8" customFormat="1" ht="24.95" customHeight="1" x14ac:dyDescent="0.25">
      <c r="B75" s="27">
        <v>54</v>
      </c>
      <c r="C75" s="39" t="s">
        <v>68</v>
      </c>
      <c r="D75" s="28" t="s">
        <v>25</v>
      </c>
      <c r="E75" s="27" t="s">
        <v>18</v>
      </c>
      <c r="F75" s="27" t="s">
        <v>496</v>
      </c>
      <c r="G75" s="29">
        <v>35000</v>
      </c>
      <c r="H75" s="29">
        <v>0</v>
      </c>
      <c r="I75" s="29">
        <v>25</v>
      </c>
      <c r="J75" s="29">
        <v>1004.5</v>
      </c>
      <c r="K75" s="29">
        <f t="shared" si="53"/>
        <v>2485</v>
      </c>
      <c r="L75" s="29">
        <f t="shared" si="54"/>
        <v>402.5</v>
      </c>
      <c r="M75" s="29">
        <v>1064</v>
      </c>
      <c r="N75" s="29">
        <f t="shared" si="55"/>
        <v>2481.5</v>
      </c>
      <c r="O75" s="29">
        <f>J75+K75+L75+M75+N75</f>
        <v>7437.5</v>
      </c>
      <c r="P75" s="29">
        <v>6633.45</v>
      </c>
      <c r="Q75" s="29">
        <f t="shared" si="56"/>
        <v>8701.9500000000007</v>
      </c>
      <c r="R75" s="29">
        <f t="shared" si="7"/>
        <v>5369</v>
      </c>
      <c r="S75" s="29">
        <f t="shared" si="57"/>
        <v>26298.05</v>
      </c>
    </row>
    <row r="76" spans="2:19" s="8" customFormat="1" ht="24.95" customHeight="1" x14ac:dyDescent="0.3">
      <c r="B76" s="31" t="s">
        <v>69</v>
      </c>
      <c r="C76" s="23"/>
      <c r="D76" s="23"/>
      <c r="E76" s="23"/>
      <c r="F76" s="23"/>
      <c r="G76" s="25"/>
      <c r="H76" s="25"/>
      <c r="I76" s="25"/>
      <c r="J76" s="25"/>
      <c r="K76" s="25"/>
      <c r="L76" s="25"/>
      <c r="M76" s="25"/>
      <c r="N76" s="25"/>
      <c r="O76" s="38"/>
      <c r="P76" s="38"/>
      <c r="Q76" s="38"/>
      <c r="R76" s="38"/>
      <c r="S76" s="38"/>
    </row>
    <row r="77" spans="2:19" s="20" customFormat="1" ht="24.95" customHeight="1" x14ac:dyDescent="0.25">
      <c r="B77" s="27">
        <v>55</v>
      </c>
      <c r="C77" s="39" t="s">
        <v>58</v>
      </c>
      <c r="D77" s="28" t="s">
        <v>70</v>
      </c>
      <c r="E77" s="27" t="s">
        <v>18</v>
      </c>
      <c r="F77" s="27" t="s">
        <v>496</v>
      </c>
      <c r="G77" s="29">
        <v>90000</v>
      </c>
      <c r="H77" s="29">
        <v>9375.01</v>
      </c>
      <c r="I77" s="29">
        <v>25</v>
      </c>
      <c r="J77" s="29">
        <v>2583</v>
      </c>
      <c r="K77" s="29">
        <v>6390</v>
      </c>
      <c r="L77" s="21">
        <v>748.08</v>
      </c>
      <c r="M77" s="29">
        <v>2736</v>
      </c>
      <c r="N77" s="29">
        <v>6381</v>
      </c>
      <c r="O77" s="29">
        <f t="shared" si="6"/>
        <v>18838.080000000002</v>
      </c>
      <c r="P77" s="29">
        <v>18370.95</v>
      </c>
      <c r="Q77" s="29">
        <f>H77+J77+M77+P77</f>
        <v>33064.959999999999</v>
      </c>
      <c r="R77" s="29">
        <f t="shared" si="7"/>
        <v>13519.08</v>
      </c>
      <c r="S77" s="29">
        <f>G77-Q77</f>
        <v>56935.040000000001</v>
      </c>
    </row>
    <row r="78" spans="2:19" s="8" customFormat="1" ht="24.95" customHeight="1" x14ac:dyDescent="0.3">
      <c r="B78" s="66" t="s">
        <v>692</v>
      </c>
      <c r="C78" s="23"/>
      <c r="D78" s="23"/>
      <c r="E78" s="23"/>
      <c r="F78" s="23"/>
      <c r="G78" s="25"/>
      <c r="H78" s="25"/>
      <c r="I78" s="25"/>
      <c r="J78" s="25"/>
      <c r="K78" s="25"/>
      <c r="L78" s="25"/>
      <c r="M78" s="25"/>
      <c r="N78" s="25"/>
      <c r="O78" s="38"/>
      <c r="P78" s="38"/>
      <c r="Q78" s="38"/>
      <c r="R78" s="38"/>
      <c r="S78" s="38"/>
    </row>
    <row r="79" spans="2:19" s="8" customFormat="1" ht="24.95" customHeight="1" x14ac:dyDescent="0.25">
      <c r="B79" s="18">
        <v>56</v>
      </c>
      <c r="C79" s="14" t="s">
        <v>91</v>
      </c>
      <c r="D79" s="17" t="s">
        <v>34</v>
      </c>
      <c r="E79" s="18" t="s">
        <v>18</v>
      </c>
      <c r="F79" s="18" t="s">
        <v>496</v>
      </c>
      <c r="G79" s="21">
        <v>60000</v>
      </c>
      <c r="H79" s="21">
        <v>3486.68</v>
      </c>
      <c r="I79" s="21">
        <v>25</v>
      </c>
      <c r="J79" s="21">
        <v>1722</v>
      </c>
      <c r="K79" s="29">
        <f t="shared" ref="K79:K85" si="67">G79*7.1%</f>
        <v>4260</v>
      </c>
      <c r="L79" s="29">
        <f t="shared" ref="L79:L85" si="68">G79*1.15%</f>
        <v>690</v>
      </c>
      <c r="M79" s="21">
        <v>1824</v>
      </c>
      <c r="N79" s="29">
        <f t="shared" ref="N79:N85" si="69">G79*7.09%</f>
        <v>4254</v>
      </c>
      <c r="O79" s="21">
        <f t="shared" si="6"/>
        <v>12750</v>
      </c>
      <c r="P79" s="21">
        <v>26371.4</v>
      </c>
      <c r="Q79" s="21">
        <f t="shared" ref="Q79:Q85" si="70">H79+J79+M79+P79</f>
        <v>33404.080000000002</v>
      </c>
      <c r="R79" s="21">
        <f t="shared" si="7"/>
        <v>9204</v>
      </c>
      <c r="S79" s="21">
        <f t="shared" ref="S79:S85" si="71">G79-Q79</f>
        <v>26595.919999999998</v>
      </c>
    </row>
    <row r="80" spans="2:19" s="8" customFormat="1" ht="24.95" customHeight="1" x14ac:dyDescent="0.25">
      <c r="B80" s="18">
        <v>57</v>
      </c>
      <c r="C80" s="14" t="s">
        <v>71</v>
      </c>
      <c r="D80" s="17" t="s">
        <v>25</v>
      </c>
      <c r="E80" s="18" t="s">
        <v>18</v>
      </c>
      <c r="F80" s="18" t="s">
        <v>496</v>
      </c>
      <c r="G80" s="21">
        <v>35000</v>
      </c>
      <c r="H80" s="21">
        <v>0</v>
      </c>
      <c r="I80" s="21">
        <v>25</v>
      </c>
      <c r="J80" s="21">
        <v>1004.5</v>
      </c>
      <c r="K80" s="29">
        <f t="shared" si="67"/>
        <v>2485</v>
      </c>
      <c r="L80" s="29">
        <f t="shared" si="68"/>
        <v>402.5</v>
      </c>
      <c r="M80" s="21">
        <v>1064</v>
      </c>
      <c r="N80" s="29">
        <f t="shared" si="69"/>
        <v>2481.5</v>
      </c>
      <c r="O80" s="21">
        <f t="shared" si="6"/>
        <v>7437.5</v>
      </c>
      <c r="P80" s="21">
        <f>I80</f>
        <v>25</v>
      </c>
      <c r="Q80" s="21">
        <f t="shared" si="70"/>
        <v>2093.5</v>
      </c>
      <c r="R80" s="21">
        <f t="shared" si="7"/>
        <v>5369</v>
      </c>
      <c r="S80" s="21">
        <f t="shared" si="71"/>
        <v>32906.5</v>
      </c>
    </row>
    <row r="81" spans="2:19" s="8" customFormat="1" ht="24.95" customHeight="1" x14ac:dyDescent="0.25">
      <c r="B81" s="18">
        <v>58</v>
      </c>
      <c r="C81" s="39" t="s">
        <v>577</v>
      </c>
      <c r="D81" s="28" t="s">
        <v>27</v>
      </c>
      <c r="E81" s="27" t="s">
        <v>18</v>
      </c>
      <c r="F81" s="27" t="s">
        <v>496</v>
      </c>
      <c r="G81" s="29">
        <v>25000</v>
      </c>
      <c r="H81" s="29">
        <v>0</v>
      </c>
      <c r="I81" s="29">
        <v>25</v>
      </c>
      <c r="J81" s="29">
        <f>G81*2.87%</f>
        <v>717.5</v>
      </c>
      <c r="K81" s="29">
        <f t="shared" si="67"/>
        <v>1775</v>
      </c>
      <c r="L81" s="29">
        <f t="shared" si="68"/>
        <v>287.5</v>
      </c>
      <c r="M81" s="29">
        <f>G81*3.04%</f>
        <v>760</v>
      </c>
      <c r="N81" s="29">
        <f t="shared" si="69"/>
        <v>1772.5</v>
      </c>
      <c r="O81" s="29">
        <f>J81+K81+L81+M81+N81</f>
        <v>5312.5</v>
      </c>
      <c r="P81" s="29">
        <f>I81</f>
        <v>25</v>
      </c>
      <c r="Q81" s="29">
        <f t="shared" si="70"/>
        <v>1502.5</v>
      </c>
      <c r="R81" s="29">
        <f>K81+L81+N81</f>
        <v>3835</v>
      </c>
      <c r="S81" s="29">
        <f t="shared" si="71"/>
        <v>23497.5</v>
      </c>
    </row>
    <row r="82" spans="2:19" s="8" customFormat="1" ht="24.95" customHeight="1" x14ac:dyDescent="0.25">
      <c r="B82" s="18">
        <v>59</v>
      </c>
      <c r="C82" s="39" t="s">
        <v>578</v>
      </c>
      <c r="D82" s="28" t="s">
        <v>27</v>
      </c>
      <c r="E82" s="27" t="s">
        <v>18</v>
      </c>
      <c r="F82" s="27" t="s">
        <v>496</v>
      </c>
      <c r="G82" s="29">
        <v>30000</v>
      </c>
      <c r="H82" s="29">
        <v>0</v>
      </c>
      <c r="I82" s="29">
        <v>25</v>
      </c>
      <c r="J82" s="29">
        <f>G82*2.87%</f>
        <v>861</v>
      </c>
      <c r="K82" s="29">
        <f t="shared" si="67"/>
        <v>2130</v>
      </c>
      <c r="L82" s="29">
        <f t="shared" si="68"/>
        <v>345</v>
      </c>
      <c r="M82" s="29">
        <f>G82*3.04%</f>
        <v>912</v>
      </c>
      <c r="N82" s="29">
        <f t="shared" si="69"/>
        <v>2127</v>
      </c>
      <c r="O82" s="29">
        <f>J82+K82+L82+M82+N82</f>
        <v>6375</v>
      </c>
      <c r="P82" s="29">
        <f>I82</f>
        <v>25</v>
      </c>
      <c r="Q82" s="29">
        <f>H82+J82+M82+P82</f>
        <v>1798</v>
      </c>
      <c r="R82" s="29">
        <f>K82+L82+N82</f>
        <v>4602</v>
      </c>
      <c r="S82" s="29">
        <f>G82-Q82</f>
        <v>28202</v>
      </c>
    </row>
    <row r="83" spans="2:19" s="62" customFormat="1" ht="24.95" customHeight="1" x14ac:dyDescent="0.25">
      <c r="B83" s="18">
        <v>60</v>
      </c>
      <c r="C83" s="39" t="s">
        <v>503</v>
      </c>
      <c r="D83" s="28" t="s">
        <v>27</v>
      </c>
      <c r="E83" s="27" t="s">
        <v>18</v>
      </c>
      <c r="F83" s="27" t="s">
        <v>495</v>
      </c>
      <c r="G83" s="29">
        <v>36000</v>
      </c>
      <c r="H83" s="29">
        <v>0</v>
      </c>
      <c r="I83" s="29">
        <v>25</v>
      </c>
      <c r="J83" s="29">
        <v>1033.2</v>
      </c>
      <c r="K83" s="29">
        <f>G83*7.1%</f>
        <v>2556</v>
      </c>
      <c r="L83" s="29">
        <f t="shared" si="68"/>
        <v>414</v>
      </c>
      <c r="M83" s="29">
        <v>1094.4000000000001</v>
      </c>
      <c r="N83" s="29">
        <f>G83*7.09%</f>
        <v>2552.4</v>
      </c>
      <c r="O83" s="29">
        <f>J83+K83+L83+M83+N83</f>
        <v>7650</v>
      </c>
      <c r="P83" s="29">
        <v>345</v>
      </c>
      <c r="Q83" s="29">
        <f>H83+J83+M83+P83</f>
        <v>2472.6</v>
      </c>
      <c r="R83" s="29">
        <f>K83+L83+N83</f>
        <v>5522.4</v>
      </c>
      <c r="S83" s="29">
        <f>G83-Q83</f>
        <v>33527.4</v>
      </c>
    </row>
    <row r="84" spans="2:19" s="62" customFormat="1" ht="24.95" customHeight="1" x14ac:dyDescent="0.25">
      <c r="B84" s="18">
        <v>61</v>
      </c>
      <c r="C84" s="39" t="s">
        <v>657</v>
      </c>
      <c r="D84" s="28" t="s">
        <v>29</v>
      </c>
      <c r="E84" s="27" t="s">
        <v>18</v>
      </c>
      <c r="F84" s="27" t="s">
        <v>496</v>
      </c>
      <c r="G84" s="29">
        <v>41000</v>
      </c>
      <c r="H84" s="29">
        <v>583.79</v>
      </c>
      <c r="I84" s="29">
        <v>25</v>
      </c>
      <c r="J84" s="29">
        <v>1176.7</v>
      </c>
      <c r="K84" s="29">
        <f>G84*7.1%</f>
        <v>2911</v>
      </c>
      <c r="L84" s="29">
        <f>G84*1.15%</f>
        <v>471.5</v>
      </c>
      <c r="M84" s="29">
        <v>1246.4000000000001</v>
      </c>
      <c r="N84" s="29">
        <f>G84*7.09%</f>
        <v>2906.9</v>
      </c>
      <c r="O84" s="29">
        <f t="shared" ref="O84" si="72">J84+K84+L84+M84+N84</f>
        <v>8712.5</v>
      </c>
      <c r="P84" s="29">
        <v>25</v>
      </c>
      <c r="Q84" s="29">
        <f>H84+J84+M84+P84</f>
        <v>3031.89</v>
      </c>
      <c r="R84" s="29">
        <f t="shared" ref="R84" si="73">K84+L84+N84</f>
        <v>6289.4</v>
      </c>
      <c r="S84" s="29">
        <f>G84-Q84</f>
        <v>37968.11</v>
      </c>
    </row>
    <row r="85" spans="2:19" s="8" customFormat="1" ht="24.95" customHeight="1" x14ac:dyDescent="0.25">
      <c r="B85" s="18">
        <v>62</v>
      </c>
      <c r="C85" s="39" t="s">
        <v>74</v>
      </c>
      <c r="D85" s="28" t="s">
        <v>29</v>
      </c>
      <c r="E85" s="27" t="s">
        <v>18</v>
      </c>
      <c r="F85" s="27" t="s">
        <v>496</v>
      </c>
      <c r="G85" s="29">
        <v>35000</v>
      </c>
      <c r="H85" s="29">
        <v>0</v>
      </c>
      <c r="I85" s="29">
        <v>25</v>
      </c>
      <c r="J85" s="29">
        <v>1004.5</v>
      </c>
      <c r="K85" s="29">
        <f t="shared" si="67"/>
        <v>2485</v>
      </c>
      <c r="L85" s="29">
        <f t="shared" si="68"/>
        <v>402.5</v>
      </c>
      <c r="M85" s="29">
        <v>1064</v>
      </c>
      <c r="N85" s="29">
        <f t="shared" si="69"/>
        <v>2481.5</v>
      </c>
      <c r="O85" s="29">
        <f t="shared" si="6"/>
        <v>7437.5</v>
      </c>
      <c r="P85" s="29">
        <f>I85</f>
        <v>25</v>
      </c>
      <c r="Q85" s="29">
        <f t="shared" si="70"/>
        <v>2093.5</v>
      </c>
      <c r="R85" s="29">
        <f t="shared" si="7"/>
        <v>5369</v>
      </c>
      <c r="S85" s="29">
        <f t="shared" si="71"/>
        <v>32906.5</v>
      </c>
    </row>
    <row r="86" spans="2:19" s="16" customFormat="1" ht="24.95" customHeight="1" x14ac:dyDescent="0.3">
      <c r="B86" s="31" t="s">
        <v>664</v>
      </c>
      <c r="C86" s="23"/>
      <c r="D86" s="23"/>
      <c r="E86" s="23"/>
      <c r="F86" s="23"/>
      <c r="G86" s="25"/>
      <c r="H86" s="25"/>
      <c r="I86" s="25"/>
      <c r="J86" s="25"/>
      <c r="K86" s="25"/>
      <c r="L86" s="25"/>
      <c r="M86" s="25"/>
      <c r="N86" s="25"/>
      <c r="O86" s="38"/>
      <c r="P86" s="38"/>
      <c r="Q86" s="38"/>
      <c r="R86" s="38"/>
      <c r="S86" s="38"/>
    </row>
    <row r="87" spans="2:19" s="52" customFormat="1" ht="24.95" customHeight="1" x14ac:dyDescent="0.25">
      <c r="B87" s="27">
        <v>63</v>
      </c>
      <c r="C87" s="39" t="s">
        <v>612</v>
      </c>
      <c r="D87" s="28" t="s">
        <v>70</v>
      </c>
      <c r="E87" s="27" t="s">
        <v>18</v>
      </c>
      <c r="F87" s="27" t="s">
        <v>496</v>
      </c>
      <c r="G87" s="29">
        <v>100000</v>
      </c>
      <c r="H87" s="29">
        <v>12105.37</v>
      </c>
      <c r="I87" s="29">
        <v>25</v>
      </c>
      <c r="J87" s="29">
        <f>G87*2.87%</f>
        <v>2870</v>
      </c>
      <c r="K87" s="29">
        <f>G87*7.1%</f>
        <v>7100</v>
      </c>
      <c r="L87" s="21">
        <v>748.08</v>
      </c>
      <c r="M87" s="29">
        <f>G87*3.04%</f>
        <v>3040</v>
      </c>
      <c r="N87" s="29">
        <f>G87*7.09%</f>
        <v>7090</v>
      </c>
      <c r="O87" s="29">
        <f>J87+K87+L87+M87+N87</f>
        <v>20848.080000000002</v>
      </c>
      <c r="P87" s="29">
        <v>9922.5</v>
      </c>
      <c r="Q87" s="29">
        <f>H87+J87+M87+P87</f>
        <v>27937.87</v>
      </c>
      <c r="R87" s="29">
        <f>K87+L87+N87</f>
        <v>14938.08</v>
      </c>
      <c r="S87" s="29">
        <f>G87-Q87</f>
        <v>72062.13</v>
      </c>
    </row>
    <row r="88" spans="2:19" s="8" customFormat="1" ht="24.95" customHeight="1" x14ac:dyDescent="0.3">
      <c r="B88" s="66" t="s">
        <v>693</v>
      </c>
      <c r="C88" s="23"/>
      <c r="D88" s="23"/>
      <c r="E88" s="23"/>
      <c r="F88" s="23"/>
      <c r="G88" s="25"/>
      <c r="H88" s="25"/>
      <c r="I88" s="25"/>
      <c r="J88" s="25"/>
      <c r="K88" s="25"/>
      <c r="L88" s="25"/>
      <c r="M88" s="25"/>
      <c r="N88" s="25"/>
      <c r="O88" s="38"/>
      <c r="P88" s="38"/>
      <c r="Q88" s="38"/>
      <c r="R88" s="38"/>
      <c r="S88" s="38"/>
    </row>
    <row r="89" spans="2:19" s="20" customFormat="1" ht="24.95" customHeight="1" x14ac:dyDescent="0.25">
      <c r="B89" s="27">
        <v>64</v>
      </c>
      <c r="C89" s="39" t="s">
        <v>599</v>
      </c>
      <c r="D89" s="28" t="s">
        <v>75</v>
      </c>
      <c r="E89" s="59" t="s">
        <v>600</v>
      </c>
      <c r="F89" s="27" t="s">
        <v>496</v>
      </c>
      <c r="G89" s="29">
        <v>80000</v>
      </c>
      <c r="H89" s="29">
        <v>7400.87</v>
      </c>
      <c r="I89" s="21">
        <v>25</v>
      </c>
      <c r="J89" s="21">
        <v>2296</v>
      </c>
      <c r="K89" s="21">
        <v>5680</v>
      </c>
      <c r="L89" s="21">
        <v>748.08</v>
      </c>
      <c r="M89" s="21">
        <v>2432</v>
      </c>
      <c r="N89" s="21">
        <v>5672</v>
      </c>
      <c r="O89" s="21">
        <f t="shared" ref="O89:O90" si="74">J89+K89+L89+M89+N89</f>
        <v>16828.080000000002</v>
      </c>
      <c r="P89" s="21">
        <v>25</v>
      </c>
      <c r="Q89" s="21">
        <f t="shared" ref="Q89:Q90" si="75">H89+J89+M89+P89</f>
        <v>12153.87</v>
      </c>
      <c r="R89" s="21">
        <f t="shared" ref="R89:R90" si="76">K89+L89+N89</f>
        <v>12100.08</v>
      </c>
      <c r="S89" s="21">
        <f t="shared" ref="S89:S90" si="77">G89-Q89</f>
        <v>67846.13</v>
      </c>
    </row>
    <row r="90" spans="2:19" s="60" customFormat="1" ht="24.95" customHeight="1" x14ac:dyDescent="0.25">
      <c r="B90" s="27">
        <v>65</v>
      </c>
      <c r="C90" s="39" t="s">
        <v>587</v>
      </c>
      <c r="D90" s="28" t="s">
        <v>22</v>
      </c>
      <c r="E90" s="27" t="s">
        <v>18</v>
      </c>
      <c r="F90" s="27" t="s">
        <v>496</v>
      </c>
      <c r="G90" s="29">
        <v>70000</v>
      </c>
      <c r="H90" s="29">
        <v>5368.48</v>
      </c>
      <c r="I90" s="29">
        <v>25</v>
      </c>
      <c r="J90" s="29">
        <v>2009</v>
      </c>
      <c r="K90" s="29">
        <v>4970</v>
      </c>
      <c r="L90" s="21">
        <v>748.08</v>
      </c>
      <c r="M90" s="29">
        <v>2128</v>
      </c>
      <c r="N90" s="29">
        <v>4963</v>
      </c>
      <c r="O90" s="29">
        <f t="shared" si="74"/>
        <v>14818.08</v>
      </c>
      <c r="P90" s="29">
        <v>6371</v>
      </c>
      <c r="Q90" s="29">
        <f t="shared" si="75"/>
        <v>15876.48</v>
      </c>
      <c r="R90" s="29">
        <f t="shared" si="76"/>
        <v>10681.08</v>
      </c>
      <c r="S90" s="29">
        <f t="shared" si="77"/>
        <v>54123.519999999997</v>
      </c>
    </row>
    <row r="91" spans="2:19" s="22" customFormat="1" ht="24.95" customHeight="1" x14ac:dyDescent="0.25">
      <c r="B91" s="27">
        <v>66</v>
      </c>
      <c r="C91" s="14" t="s">
        <v>409</v>
      </c>
      <c r="D91" s="17" t="s">
        <v>27</v>
      </c>
      <c r="E91" s="18" t="s">
        <v>18</v>
      </c>
      <c r="F91" s="18" t="s">
        <v>496</v>
      </c>
      <c r="G91" s="21">
        <v>35000</v>
      </c>
      <c r="H91" s="21">
        <v>0</v>
      </c>
      <c r="I91" s="21">
        <v>25</v>
      </c>
      <c r="J91" s="21">
        <v>1004.5</v>
      </c>
      <c r="K91" s="29">
        <f>G91*7.1%</f>
        <v>2485</v>
      </c>
      <c r="L91" s="29">
        <f>G91*1.15%</f>
        <v>402.5</v>
      </c>
      <c r="M91" s="21">
        <v>1064</v>
      </c>
      <c r="N91" s="29">
        <f>G91*7.09%</f>
        <v>2481.5</v>
      </c>
      <c r="O91" s="21">
        <f t="shared" si="6"/>
        <v>7437.5</v>
      </c>
      <c r="P91" s="21">
        <v>8096.75</v>
      </c>
      <c r="Q91" s="21">
        <f>H91+J91+M91+P91</f>
        <v>10165.25</v>
      </c>
      <c r="R91" s="21">
        <f t="shared" si="7"/>
        <v>5369</v>
      </c>
      <c r="S91" s="21">
        <f>G91-Q91</f>
        <v>24834.75</v>
      </c>
    </row>
    <row r="92" spans="2:19" s="8" customFormat="1" ht="24.95" customHeight="1" x14ac:dyDescent="0.3">
      <c r="B92" s="66" t="s">
        <v>694</v>
      </c>
      <c r="C92" s="23"/>
      <c r="D92" s="23"/>
      <c r="E92" s="23"/>
      <c r="F92" s="23"/>
      <c r="G92" s="25"/>
      <c r="H92" s="25"/>
      <c r="I92" s="25"/>
      <c r="J92" s="25"/>
      <c r="K92" s="25"/>
      <c r="L92" s="25"/>
      <c r="M92" s="25"/>
      <c r="N92" s="25"/>
      <c r="O92" s="38"/>
      <c r="P92" s="38"/>
      <c r="Q92" s="38"/>
      <c r="R92" s="38"/>
      <c r="S92" s="38"/>
    </row>
    <row r="93" spans="2:19" s="8" customFormat="1" ht="24.95" customHeight="1" x14ac:dyDescent="0.25">
      <c r="B93" s="18">
        <v>67</v>
      </c>
      <c r="C93" s="14" t="s">
        <v>78</v>
      </c>
      <c r="D93" s="17" t="s">
        <v>56</v>
      </c>
      <c r="E93" s="18" t="s">
        <v>18</v>
      </c>
      <c r="F93" s="18" t="s">
        <v>495</v>
      </c>
      <c r="G93" s="21">
        <v>125000</v>
      </c>
      <c r="H93" s="21">
        <v>17607.88</v>
      </c>
      <c r="I93" s="29">
        <v>25</v>
      </c>
      <c r="J93" s="29">
        <f t="shared" ref="J93" si="78">G93*2.87%</f>
        <v>3587.5</v>
      </c>
      <c r="K93" s="29">
        <f t="shared" ref="K93" si="79">G93*7.1%</f>
        <v>8875</v>
      </c>
      <c r="L93" s="21">
        <v>748.08</v>
      </c>
      <c r="M93" s="29">
        <f t="shared" ref="M93" si="80">G93*3.04%</f>
        <v>3800</v>
      </c>
      <c r="N93" s="29">
        <f t="shared" ref="N93" si="81">G93*7.09%</f>
        <v>8862.5</v>
      </c>
      <c r="O93" s="29">
        <f t="shared" ref="O93:O94" si="82">J93+K93+L93+M93+N93</f>
        <v>25873.08</v>
      </c>
      <c r="P93" s="29">
        <v>1537.45</v>
      </c>
      <c r="Q93" s="29">
        <f t="shared" ref="Q93:Q94" si="83">H93+J93+M93+P93</f>
        <v>26532.83</v>
      </c>
      <c r="R93" s="29">
        <f t="shared" ref="R93:R94" si="84">K93+L93+N93</f>
        <v>18485.580000000002</v>
      </c>
      <c r="S93" s="29">
        <f t="shared" ref="S93:S94" si="85">G93-Q93</f>
        <v>98467.17</v>
      </c>
    </row>
    <row r="94" spans="2:19" s="8" customFormat="1" ht="24.95" customHeight="1" x14ac:dyDescent="0.25">
      <c r="B94" s="18">
        <v>68</v>
      </c>
      <c r="C94" s="14" t="s">
        <v>79</v>
      </c>
      <c r="D94" s="17" t="s">
        <v>75</v>
      </c>
      <c r="E94" s="18" t="s">
        <v>18</v>
      </c>
      <c r="F94" s="18" t="s">
        <v>496</v>
      </c>
      <c r="G94" s="29">
        <v>70000</v>
      </c>
      <c r="H94" s="29">
        <v>5368.48</v>
      </c>
      <c r="I94" s="29">
        <v>25</v>
      </c>
      <c r="J94" s="29">
        <v>2009</v>
      </c>
      <c r="K94" s="29">
        <v>4970</v>
      </c>
      <c r="L94" s="21">
        <v>748.08</v>
      </c>
      <c r="M94" s="29">
        <v>2128</v>
      </c>
      <c r="N94" s="29">
        <v>4963</v>
      </c>
      <c r="O94" s="29">
        <f t="shared" si="82"/>
        <v>14818.08</v>
      </c>
      <c r="P94" s="29">
        <f t="shared" ref="P94" si="86">I94</f>
        <v>25</v>
      </c>
      <c r="Q94" s="29">
        <f t="shared" si="83"/>
        <v>9530.48</v>
      </c>
      <c r="R94" s="29">
        <f t="shared" si="84"/>
        <v>10681.08</v>
      </c>
      <c r="S94" s="29">
        <f t="shared" si="85"/>
        <v>60469.52</v>
      </c>
    </row>
    <row r="95" spans="2:19" s="8" customFormat="1" ht="24.95" customHeight="1" x14ac:dyDescent="0.25">
      <c r="B95" s="18">
        <v>69</v>
      </c>
      <c r="C95" s="39" t="s">
        <v>80</v>
      </c>
      <c r="D95" s="28" t="s">
        <v>27</v>
      </c>
      <c r="E95" s="27" t="s">
        <v>18</v>
      </c>
      <c r="F95" s="27" t="s">
        <v>496</v>
      </c>
      <c r="G95" s="29">
        <v>41000</v>
      </c>
      <c r="H95" s="29">
        <v>583.79</v>
      </c>
      <c r="I95" s="29">
        <v>25</v>
      </c>
      <c r="J95" s="29">
        <v>1176.7</v>
      </c>
      <c r="K95" s="29">
        <f>G95*7.1%</f>
        <v>2911</v>
      </c>
      <c r="L95" s="29">
        <f>G95*1.15%</f>
        <v>471.5</v>
      </c>
      <c r="M95" s="29">
        <v>1246.4000000000001</v>
      </c>
      <c r="N95" s="29">
        <f>G95*7.09%</f>
        <v>2906.9</v>
      </c>
      <c r="O95" s="29">
        <f t="shared" si="6"/>
        <v>8712.5</v>
      </c>
      <c r="P95" s="29">
        <v>10879.5</v>
      </c>
      <c r="Q95" s="29">
        <f>H95+J95+M95+P95</f>
        <v>13886.39</v>
      </c>
      <c r="R95" s="29">
        <f t="shared" si="7"/>
        <v>6289.4</v>
      </c>
      <c r="S95" s="29">
        <f>G95-Q95</f>
        <v>27113.61</v>
      </c>
    </row>
    <row r="96" spans="2:19" s="15" customFormat="1" ht="24.95" customHeight="1" x14ac:dyDescent="0.3">
      <c r="B96" s="31" t="s">
        <v>665</v>
      </c>
      <c r="C96" s="23"/>
      <c r="D96" s="23"/>
      <c r="E96" s="23"/>
      <c r="F96" s="23"/>
      <c r="G96" s="25"/>
      <c r="H96" s="25"/>
      <c r="I96" s="25"/>
      <c r="J96" s="25"/>
      <c r="K96" s="25"/>
      <c r="L96" s="25"/>
      <c r="M96" s="25"/>
      <c r="N96" s="25"/>
      <c r="O96" s="38"/>
      <c r="P96" s="38"/>
      <c r="Q96" s="38"/>
      <c r="R96" s="38"/>
      <c r="S96" s="38"/>
    </row>
    <row r="97" spans="2:19" s="8" customFormat="1" ht="24.95" customHeight="1" x14ac:dyDescent="0.25">
      <c r="B97" s="18">
        <v>70</v>
      </c>
      <c r="C97" s="14" t="s">
        <v>81</v>
      </c>
      <c r="D97" s="17" t="s">
        <v>70</v>
      </c>
      <c r="E97" s="18" t="s">
        <v>18</v>
      </c>
      <c r="F97" s="18" t="s">
        <v>496</v>
      </c>
      <c r="G97" s="21">
        <v>125000</v>
      </c>
      <c r="H97" s="21">
        <v>17985.990000000002</v>
      </c>
      <c r="I97" s="29">
        <v>25</v>
      </c>
      <c r="J97" s="29">
        <f t="shared" ref="J97" si="87">G97*2.87%</f>
        <v>3587.5</v>
      </c>
      <c r="K97" s="29">
        <f t="shared" ref="K97" si="88">G97*7.1%</f>
        <v>8875</v>
      </c>
      <c r="L97" s="21">
        <v>748.08</v>
      </c>
      <c r="M97" s="29">
        <f t="shared" ref="M97" si="89">G97*3.04%</f>
        <v>3800</v>
      </c>
      <c r="N97" s="29">
        <f t="shared" ref="N97" si="90">G97*7.09%</f>
        <v>8862.5</v>
      </c>
      <c r="O97" s="29">
        <f t="shared" ref="O97" si="91">J97+K97+L97+M97+N97</f>
        <v>25873.08</v>
      </c>
      <c r="P97" s="29">
        <v>12671</v>
      </c>
      <c r="Q97" s="29">
        <f t="shared" ref="Q97" si="92">H97+J97+M97+P97</f>
        <v>38044.49</v>
      </c>
      <c r="R97" s="29">
        <f t="shared" ref="R97" si="93">K97+L97+N97</f>
        <v>18485.580000000002</v>
      </c>
      <c r="S97" s="29">
        <f t="shared" ref="S97" si="94">G97-Q97</f>
        <v>86955.51</v>
      </c>
    </row>
    <row r="98" spans="2:19" s="8" customFormat="1" ht="24.95" customHeight="1" x14ac:dyDescent="0.25">
      <c r="B98" s="18">
        <v>71</v>
      </c>
      <c r="C98" s="14" t="s">
        <v>82</v>
      </c>
      <c r="D98" s="17" t="s">
        <v>83</v>
      </c>
      <c r="E98" s="18" t="s">
        <v>18</v>
      </c>
      <c r="F98" s="18" t="s">
        <v>496</v>
      </c>
      <c r="G98" s="21">
        <v>41000</v>
      </c>
      <c r="H98" s="21">
        <v>583.79</v>
      </c>
      <c r="I98" s="21">
        <v>25</v>
      </c>
      <c r="J98" s="21">
        <v>1176.7</v>
      </c>
      <c r="K98" s="29">
        <f>G98*7.1%</f>
        <v>2911</v>
      </c>
      <c r="L98" s="29">
        <f>G98*1.15%</f>
        <v>471.5</v>
      </c>
      <c r="M98" s="21">
        <v>1246.4000000000001</v>
      </c>
      <c r="N98" s="29">
        <f>G98*7.09%</f>
        <v>2906.9</v>
      </c>
      <c r="O98" s="21">
        <f t="shared" ref="O98:O150" si="95">J98+K98+L98+M98+N98</f>
        <v>8712.5</v>
      </c>
      <c r="P98" s="21">
        <f>I98</f>
        <v>25</v>
      </c>
      <c r="Q98" s="21">
        <f>H98+J98+M98+P98</f>
        <v>3031.89</v>
      </c>
      <c r="R98" s="21">
        <f t="shared" ref="R98:R150" si="96">K98+L98+N98</f>
        <v>6289.4</v>
      </c>
      <c r="S98" s="21">
        <f>G98-Q98</f>
        <v>37968.11</v>
      </c>
    </row>
    <row r="99" spans="2:19" s="8" customFormat="1" ht="24.95" customHeight="1" x14ac:dyDescent="0.25">
      <c r="B99" s="18">
        <v>72</v>
      </c>
      <c r="C99" s="14" t="s">
        <v>85</v>
      </c>
      <c r="D99" s="17" t="s">
        <v>25</v>
      </c>
      <c r="E99" s="18" t="s">
        <v>18</v>
      </c>
      <c r="F99" s="18" t="s">
        <v>496</v>
      </c>
      <c r="G99" s="21">
        <v>41000</v>
      </c>
      <c r="H99" s="21">
        <v>583.79</v>
      </c>
      <c r="I99" s="21">
        <v>25</v>
      </c>
      <c r="J99" s="21">
        <v>1176.7</v>
      </c>
      <c r="K99" s="29">
        <f>G99*7.1%</f>
        <v>2911</v>
      </c>
      <c r="L99" s="29">
        <f>G99*1.15%</f>
        <v>471.5</v>
      </c>
      <c r="M99" s="21">
        <v>1246.4000000000001</v>
      </c>
      <c r="N99" s="29">
        <f>G99*7.09%</f>
        <v>2906.9</v>
      </c>
      <c r="O99" s="21">
        <f t="shared" si="95"/>
        <v>8712.5</v>
      </c>
      <c r="P99" s="21">
        <v>9765.59</v>
      </c>
      <c r="Q99" s="21">
        <f>H99+J99+M99+P99</f>
        <v>12772.48</v>
      </c>
      <c r="R99" s="21">
        <f t="shared" si="96"/>
        <v>6289.4</v>
      </c>
      <c r="S99" s="21">
        <f>G99-Q99</f>
        <v>28227.52</v>
      </c>
    </row>
    <row r="100" spans="2:19" s="8" customFormat="1" ht="24.95" customHeight="1" x14ac:dyDescent="0.25">
      <c r="B100" s="18">
        <v>73</v>
      </c>
      <c r="C100" s="14" t="s">
        <v>84</v>
      </c>
      <c r="D100" s="17" t="s">
        <v>25</v>
      </c>
      <c r="E100" s="18" t="s">
        <v>18</v>
      </c>
      <c r="F100" s="18" t="s">
        <v>495</v>
      </c>
      <c r="G100" s="21">
        <v>41000</v>
      </c>
      <c r="H100" s="21">
        <v>583.79</v>
      </c>
      <c r="I100" s="21">
        <v>25</v>
      </c>
      <c r="J100" s="21">
        <v>1176.7</v>
      </c>
      <c r="K100" s="29">
        <f>G100*7.1%</f>
        <v>2911</v>
      </c>
      <c r="L100" s="29">
        <f>G100*1.15%</f>
        <v>471.5</v>
      </c>
      <c r="M100" s="21">
        <v>1246.4000000000001</v>
      </c>
      <c r="N100" s="29">
        <f>G100*7.09%</f>
        <v>2906.9</v>
      </c>
      <c r="O100" s="21">
        <f>J100+K100+L100+M100+N100</f>
        <v>8712.5</v>
      </c>
      <c r="P100" s="21">
        <v>6678</v>
      </c>
      <c r="Q100" s="21">
        <f>H100+J100+M100+P100</f>
        <v>9684.89</v>
      </c>
      <c r="R100" s="21">
        <f>K100+L100+N100</f>
        <v>6289.4</v>
      </c>
      <c r="S100" s="21">
        <f>G100-Q100</f>
        <v>31315.11</v>
      </c>
    </row>
    <row r="101" spans="2:19" s="15" customFormat="1" ht="24.95" customHeight="1" x14ac:dyDescent="0.3">
      <c r="B101" s="31" t="s">
        <v>89</v>
      </c>
      <c r="C101" s="23"/>
      <c r="D101" s="23"/>
      <c r="E101" s="23"/>
      <c r="F101" s="23"/>
      <c r="G101" s="25"/>
      <c r="H101" s="25"/>
      <c r="I101" s="25"/>
      <c r="J101" s="25"/>
      <c r="K101" s="25"/>
      <c r="L101" s="25"/>
      <c r="M101" s="25"/>
      <c r="N101" s="25"/>
      <c r="O101" s="38"/>
      <c r="P101" s="38"/>
      <c r="Q101" s="38"/>
      <c r="R101" s="38"/>
      <c r="S101" s="38"/>
    </row>
    <row r="102" spans="2:19" s="8" customFormat="1" ht="24.95" customHeight="1" x14ac:dyDescent="0.25">
      <c r="B102" s="18">
        <v>74</v>
      </c>
      <c r="C102" s="14" t="s">
        <v>86</v>
      </c>
      <c r="D102" s="17" t="s">
        <v>70</v>
      </c>
      <c r="E102" s="18" t="s">
        <v>18</v>
      </c>
      <c r="F102" s="18" t="s">
        <v>496</v>
      </c>
      <c r="G102" s="21">
        <v>110000</v>
      </c>
      <c r="H102" s="29">
        <v>14079.51</v>
      </c>
      <c r="I102" s="29">
        <v>25</v>
      </c>
      <c r="J102" s="29">
        <f>G102*2.87%</f>
        <v>3157</v>
      </c>
      <c r="K102" s="29">
        <f>G102*7.1%</f>
        <v>7810</v>
      </c>
      <c r="L102" s="21">
        <v>748.08</v>
      </c>
      <c r="M102" s="29">
        <f>G102*3.04%</f>
        <v>3344</v>
      </c>
      <c r="N102" s="29">
        <f>G102*7.09%</f>
        <v>7799</v>
      </c>
      <c r="O102" s="29">
        <f t="shared" ref="O102:O103" si="97">J102+K102+L102+M102+N102</f>
        <v>22858.080000000002</v>
      </c>
      <c r="P102" s="29">
        <v>22690.6</v>
      </c>
      <c r="Q102" s="29">
        <f t="shared" ref="Q102:Q103" si="98">H102+J102+M102+P102</f>
        <v>43271.11</v>
      </c>
      <c r="R102" s="29">
        <f t="shared" ref="R102:R103" si="99">K102+L102+N102</f>
        <v>16357.08</v>
      </c>
      <c r="S102" s="29">
        <f t="shared" ref="S102:S103" si="100">G102-Q102</f>
        <v>66728.89</v>
      </c>
    </row>
    <row r="103" spans="2:19" s="8" customFormat="1" ht="24.95" customHeight="1" x14ac:dyDescent="0.25">
      <c r="B103" s="18">
        <v>75</v>
      </c>
      <c r="C103" s="14" t="s">
        <v>87</v>
      </c>
      <c r="D103" s="17" t="s">
        <v>88</v>
      </c>
      <c r="E103" s="18" t="s">
        <v>18</v>
      </c>
      <c r="F103" s="18" t="s">
        <v>496</v>
      </c>
      <c r="G103" s="21">
        <v>75000</v>
      </c>
      <c r="H103" s="21">
        <v>6309.38</v>
      </c>
      <c r="I103" s="21">
        <v>25</v>
      </c>
      <c r="J103" s="21">
        <v>2152.5</v>
      </c>
      <c r="K103" s="21">
        <v>5325</v>
      </c>
      <c r="L103" s="21">
        <v>748.08</v>
      </c>
      <c r="M103" s="21">
        <v>2280</v>
      </c>
      <c r="N103" s="21">
        <v>5317.5</v>
      </c>
      <c r="O103" s="21">
        <f t="shared" si="97"/>
        <v>15823.08</v>
      </c>
      <c r="P103" s="21">
        <v>25</v>
      </c>
      <c r="Q103" s="21">
        <f t="shared" si="98"/>
        <v>10766.88</v>
      </c>
      <c r="R103" s="21">
        <f t="shared" si="99"/>
        <v>11390.58</v>
      </c>
      <c r="S103" s="21">
        <f t="shared" si="100"/>
        <v>64233.120000000003</v>
      </c>
    </row>
    <row r="104" spans="2:19" s="15" customFormat="1" ht="24.95" customHeight="1" x14ac:dyDescent="0.3">
      <c r="B104" s="66" t="s">
        <v>666</v>
      </c>
      <c r="C104" s="23"/>
      <c r="D104" s="23"/>
      <c r="E104" s="23"/>
      <c r="F104" s="23"/>
      <c r="G104" s="25"/>
      <c r="H104" s="25"/>
      <c r="I104" s="25"/>
      <c r="J104" s="25"/>
      <c r="K104" s="25"/>
      <c r="L104" s="25"/>
      <c r="M104" s="25"/>
      <c r="N104" s="25"/>
      <c r="O104" s="38"/>
      <c r="P104" s="38"/>
      <c r="Q104" s="38"/>
      <c r="R104" s="38"/>
      <c r="S104" s="38"/>
    </row>
    <row r="105" spans="2:19" s="20" customFormat="1" ht="24.95" customHeight="1" x14ac:dyDescent="0.25">
      <c r="B105" s="27">
        <v>76</v>
      </c>
      <c r="C105" s="44" t="s">
        <v>556</v>
      </c>
      <c r="D105" s="45" t="s">
        <v>557</v>
      </c>
      <c r="E105" s="48" t="s">
        <v>18</v>
      </c>
      <c r="F105" s="48" t="s">
        <v>496</v>
      </c>
      <c r="G105" s="46">
        <v>41000</v>
      </c>
      <c r="H105" s="46">
        <v>583.79</v>
      </c>
      <c r="I105" s="46">
        <v>25</v>
      </c>
      <c r="J105" s="46">
        <f>G105*2.87%</f>
        <v>1176.7</v>
      </c>
      <c r="K105" s="46">
        <f>G105*7.1%</f>
        <v>2911</v>
      </c>
      <c r="L105" s="46">
        <f>G105*1.15%</f>
        <v>471.5</v>
      </c>
      <c r="M105" s="46">
        <f>G105*3.04%</f>
        <v>1246.4000000000001</v>
      </c>
      <c r="N105" s="46">
        <f>G105*7.09%</f>
        <v>2906.9</v>
      </c>
      <c r="O105" s="46">
        <f t="shared" si="95"/>
        <v>8712.5</v>
      </c>
      <c r="P105" s="46">
        <f>I105</f>
        <v>25</v>
      </c>
      <c r="Q105" s="46">
        <f>H105+J105+M105+P105</f>
        <v>3031.89</v>
      </c>
      <c r="R105" s="46">
        <f t="shared" si="96"/>
        <v>6289.4</v>
      </c>
      <c r="S105" s="46">
        <f>G105-Q105</f>
        <v>37968.11</v>
      </c>
    </row>
    <row r="106" spans="2:19" s="8" customFormat="1" ht="24.95" customHeight="1" x14ac:dyDescent="0.25">
      <c r="B106" s="27">
        <v>77</v>
      </c>
      <c r="C106" s="67" t="s">
        <v>93</v>
      </c>
      <c r="D106" s="17" t="s">
        <v>59</v>
      </c>
      <c r="E106" s="18" t="s">
        <v>18</v>
      </c>
      <c r="F106" s="18" t="s">
        <v>495</v>
      </c>
      <c r="G106" s="21">
        <v>85000</v>
      </c>
      <c r="H106" s="21">
        <v>8198.8799999999992</v>
      </c>
      <c r="I106" s="21">
        <v>25</v>
      </c>
      <c r="J106" s="21">
        <v>2439.5</v>
      </c>
      <c r="K106" s="21">
        <v>6035</v>
      </c>
      <c r="L106" s="21">
        <v>748.08</v>
      </c>
      <c r="M106" s="21">
        <v>2584</v>
      </c>
      <c r="N106" s="21">
        <v>6026.5</v>
      </c>
      <c r="O106" s="21">
        <f t="shared" si="95"/>
        <v>17833.080000000002</v>
      </c>
      <c r="P106" s="21">
        <v>25559.82</v>
      </c>
      <c r="Q106" s="21">
        <f t="shared" ref="Q106:Q131" si="101">H106+J106+M106+P106</f>
        <v>38782.199999999997</v>
      </c>
      <c r="R106" s="21">
        <f t="shared" si="96"/>
        <v>12809.58</v>
      </c>
      <c r="S106" s="21">
        <f t="shared" ref="S106:S131" si="102">G106-Q106</f>
        <v>46217.8</v>
      </c>
    </row>
    <row r="107" spans="2:19" s="8" customFormat="1" ht="24.95" customHeight="1" x14ac:dyDescent="0.25">
      <c r="B107" s="27">
        <v>78</v>
      </c>
      <c r="C107" s="14" t="s">
        <v>94</v>
      </c>
      <c r="D107" s="17" t="s">
        <v>59</v>
      </c>
      <c r="E107" s="18" t="s">
        <v>18</v>
      </c>
      <c r="F107" s="18" t="s">
        <v>496</v>
      </c>
      <c r="G107" s="21">
        <v>75000</v>
      </c>
      <c r="H107" s="21">
        <v>6309.38</v>
      </c>
      <c r="I107" s="21">
        <v>25</v>
      </c>
      <c r="J107" s="21">
        <v>2152.5</v>
      </c>
      <c r="K107" s="21">
        <v>5325</v>
      </c>
      <c r="L107" s="21">
        <v>748.08</v>
      </c>
      <c r="M107" s="21">
        <v>2280</v>
      </c>
      <c r="N107" s="21">
        <v>5317.5</v>
      </c>
      <c r="O107" s="21">
        <f t="shared" si="95"/>
        <v>15823.08</v>
      </c>
      <c r="P107" s="21">
        <v>25691.14</v>
      </c>
      <c r="Q107" s="21">
        <f t="shared" si="101"/>
        <v>36433.019999999997</v>
      </c>
      <c r="R107" s="21">
        <f t="shared" si="96"/>
        <v>11390.58</v>
      </c>
      <c r="S107" s="21">
        <f t="shared" si="102"/>
        <v>38566.980000000003</v>
      </c>
    </row>
    <row r="108" spans="2:19" s="8" customFormat="1" ht="24.95" customHeight="1" x14ac:dyDescent="0.25">
      <c r="B108" s="27">
        <v>79</v>
      </c>
      <c r="C108" s="14" t="s">
        <v>95</v>
      </c>
      <c r="D108" s="17" t="s">
        <v>59</v>
      </c>
      <c r="E108" s="18" t="s">
        <v>18</v>
      </c>
      <c r="F108" s="18" t="s">
        <v>495</v>
      </c>
      <c r="G108" s="21">
        <v>70000</v>
      </c>
      <c r="H108" s="21">
        <v>5368.48</v>
      </c>
      <c r="I108" s="21">
        <v>25</v>
      </c>
      <c r="J108" s="21">
        <v>2009</v>
      </c>
      <c r="K108" s="21">
        <v>4970</v>
      </c>
      <c r="L108" s="21">
        <v>748.08</v>
      </c>
      <c r="M108" s="21">
        <v>2128</v>
      </c>
      <c r="N108" s="21">
        <v>4963</v>
      </c>
      <c r="O108" s="21">
        <f t="shared" si="95"/>
        <v>14818.08</v>
      </c>
      <c r="P108" s="21">
        <v>66</v>
      </c>
      <c r="Q108" s="21">
        <f t="shared" si="101"/>
        <v>9571.48</v>
      </c>
      <c r="R108" s="21">
        <f t="shared" si="96"/>
        <v>10681.08</v>
      </c>
      <c r="S108" s="21">
        <f t="shared" si="102"/>
        <v>60428.52</v>
      </c>
    </row>
    <row r="109" spans="2:19" s="8" customFormat="1" ht="24.95" customHeight="1" x14ac:dyDescent="0.25">
      <c r="B109" s="27">
        <v>80</v>
      </c>
      <c r="C109" s="14" t="s">
        <v>98</v>
      </c>
      <c r="D109" s="17" t="s">
        <v>59</v>
      </c>
      <c r="E109" s="18" t="s">
        <v>18</v>
      </c>
      <c r="F109" s="18" t="s">
        <v>496</v>
      </c>
      <c r="G109" s="21">
        <v>55000</v>
      </c>
      <c r="H109" s="21">
        <v>2559.6799999999998</v>
      </c>
      <c r="I109" s="21">
        <v>25</v>
      </c>
      <c r="J109" s="21">
        <v>1578.5</v>
      </c>
      <c r="K109" s="29">
        <f t="shared" ref="K109:K131" si="103">G109*7.1%</f>
        <v>3905</v>
      </c>
      <c r="L109" s="29">
        <f t="shared" ref="L109:L131" si="104">G109*1.15%</f>
        <v>632.5</v>
      </c>
      <c r="M109" s="21">
        <v>1672</v>
      </c>
      <c r="N109" s="29">
        <f t="shared" ref="N109:N131" si="105">G109*7.09%</f>
        <v>3899.5</v>
      </c>
      <c r="O109" s="21">
        <f t="shared" si="95"/>
        <v>11687.5</v>
      </c>
      <c r="P109" s="21">
        <v>19745.47</v>
      </c>
      <c r="Q109" s="21">
        <f t="shared" si="101"/>
        <v>25555.65</v>
      </c>
      <c r="R109" s="21">
        <f t="shared" si="96"/>
        <v>8437</v>
      </c>
      <c r="S109" s="21">
        <f t="shared" si="102"/>
        <v>29444.35</v>
      </c>
    </row>
    <row r="110" spans="2:19" s="8" customFormat="1" ht="24.95" customHeight="1" x14ac:dyDescent="0.25">
      <c r="B110" s="27">
        <v>81</v>
      </c>
      <c r="C110" s="14" t="s">
        <v>99</v>
      </c>
      <c r="D110" s="17" t="s">
        <v>59</v>
      </c>
      <c r="E110" s="18" t="s">
        <v>18</v>
      </c>
      <c r="F110" s="18" t="s">
        <v>495</v>
      </c>
      <c r="G110" s="21">
        <v>55000</v>
      </c>
      <c r="H110" s="21">
        <v>2559.6799999999998</v>
      </c>
      <c r="I110" s="21">
        <v>25</v>
      </c>
      <c r="J110" s="21">
        <v>1578.5</v>
      </c>
      <c r="K110" s="29">
        <f t="shared" si="103"/>
        <v>3905</v>
      </c>
      <c r="L110" s="29">
        <f t="shared" si="104"/>
        <v>632.5</v>
      </c>
      <c r="M110" s="21">
        <v>1672</v>
      </c>
      <c r="N110" s="29">
        <f t="shared" si="105"/>
        <v>3899.5</v>
      </c>
      <c r="O110" s="21">
        <f t="shared" si="95"/>
        <v>11687.5</v>
      </c>
      <c r="P110" s="21">
        <v>1721</v>
      </c>
      <c r="Q110" s="21">
        <f t="shared" si="101"/>
        <v>7531.18</v>
      </c>
      <c r="R110" s="21">
        <f t="shared" si="96"/>
        <v>8437</v>
      </c>
      <c r="S110" s="21">
        <f t="shared" si="102"/>
        <v>47468.82</v>
      </c>
    </row>
    <row r="111" spans="2:19" s="8" customFormat="1" ht="24.95" customHeight="1" x14ac:dyDescent="0.25">
      <c r="B111" s="27">
        <v>82</v>
      </c>
      <c r="C111" s="39" t="s">
        <v>100</v>
      </c>
      <c r="D111" s="28" t="s">
        <v>59</v>
      </c>
      <c r="E111" s="27" t="s">
        <v>18</v>
      </c>
      <c r="F111" s="27" t="s">
        <v>495</v>
      </c>
      <c r="G111" s="29">
        <v>55000</v>
      </c>
      <c r="H111" s="29">
        <v>2332.81</v>
      </c>
      <c r="I111" s="29">
        <v>25</v>
      </c>
      <c r="J111" s="29">
        <v>1578.5</v>
      </c>
      <c r="K111" s="29">
        <f t="shared" si="103"/>
        <v>3905</v>
      </c>
      <c r="L111" s="29">
        <f t="shared" si="104"/>
        <v>632.5</v>
      </c>
      <c r="M111" s="29">
        <v>1672</v>
      </c>
      <c r="N111" s="29">
        <f t="shared" si="105"/>
        <v>3899.5</v>
      </c>
      <c r="O111" s="29">
        <f t="shared" si="95"/>
        <v>11687.5</v>
      </c>
      <c r="P111" s="29">
        <v>6733.45</v>
      </c>
      <c r="Q111" s="29">
        <f t="shared" si="101"/>
        <v>12316.76</v>
      </c>
      <c r="R111" s="29">
        <f t="shared" si="96"/>
        <v>8437</v>
      </c>
      <c r="S111" s="29">
        <f t="shared" si="102"/>
        <v>42683.24</v>
      </c>
    </row>
    <row r="112" spans="2:19" s="8" customFormat="1" ht="24.95" customHeight="1" x14ac:dyDescent="0.25">
      <c r="B112" s="27">
        <v>83</v>
      </c>
      <c r="C112" s="14" t="s">
        <v>718</v>
      </c>
      <c r="D112" s="17" t="s">
        <v>59</v>
      </c>
      <c r="E112" s="18" t="s">
        <v>18</v>
      </c>
      <c r="F112" s="18" t="s">
        <v>496</v>
      </c>
      <c r="G112" s="21">
        <v>55000</v>
      </c>
      <c r="H112" s="21">
        <v>2332.81</v>
      </c>
      <c r="I112" s="21">
        <v>25</v>
      </c>
      <c r="J112" s="21">
        <v>1578.5</v>
      </c>
      <c r="K112" s="29">
        <f t="shared" si="103"/>
        <v>3905</v>
      </c>
      <c r="L112" s="29">
        <f t="shared" si="104"/>
        <v>632.5</v>
      </c>
      <c r="M112" s="21">
        <v>1672</v>
      </c>
      <c r="N112" s="29">
        <f t="shared" si="105"/>
        <v>3899.5</v>
      </c>
      <c r="O112" s="21">
        <f t="shared" si="95"/>
        <v>11687.5</v>
      </c>
      <c r="P112" s="21">
        <v>4283.45</v>
      </c>
      <c r="Q112" s="21">
        <f t="shared" si="101"/>
        <v>9866.76</v>
      </c>
      <c r="R112" s="21">
        <f t="shared" si="96"/>
        <v>8437</v>
      </c>
      <c r="S112" s="21">
        <f t="shared" si="102"/>
        <v>45133.24</v>
      </c>
    </row>
    <row r="113" spans="2:19" s="8" customFormat="1" ht="24.95" customHeight="1" x14ac:dyDescent="0.25">
      <c r="B113" s="27">
        <v>84</v>
      </c>
      <c r="C113" s="39" t="s">
        <v>101</v>
      </c>
      <c r="D113" s="28" t="s">
        <v>73</v>
      </c>
      <c r="E113" s="27" t="s">
        <v>18</v>
      </c>
      <c r="F113" s="27" t="s">
        <v>496</v>
      </c>
      <c r="G113" s="29">
        <v>45000</v>
      </c>
      <c r="H113" s="29">
        <v>1148.33</v>
      </c>
      <c r="I113" s="29">
        <v>25</v>
      </c>
      <c r="J113" s="29">
        <v>1291.5</v>
      </c>
      <c r="K113" s="29">
        <f t="shared" si="103"/>
        <v>3195</v>
      </c>
      <c r="L113" s="29">
        <f t="shared" si="104"/>
        <v>517.5</v>
      </c>
      <c r="M113" s="29">
        <v>1368</v>
      </c>
      <c r="N113" s="29">
        <f t="shared" si="105"/>
        <v>3190.5</v>
      </c>
      <c r="O113" s="29">
        <f t="shared" si="95"/>
        <v>9562.5</v>
      </c>
      <c r="P113" s="29">
        <v>15747.19</v>
      </c>
      <c r="Q113" s="29">
        <f t="shared" si="101"/>
        <v>19555.02</v>
      </c>
      <c r="R113" s="29">
        <f t="shared" si="96"/>
        <v>6903</v>
      </c>
      <c r="S113" s="29">
        <f t="shared" si="102"/>
        <v>25444.98</v>
      </c>
    </row>
    <row r="114" spans="2:19" s="8" customFormat="1" ht="24.95" customHeight="1" x14ac:dyDescent="0.25">
      <c r="B114" s="27">
        <v>85</v>
      </c>
      <c r="C114" s="39" t="s">
        <v>112</v>
      </c>
      <c r="D114" s="28" t="s">
        <v>546</v>
      </c>
      <c r="E114" s="27" t="s">
        <v>18</v>
      </c>
      <c r="F114" s="27" t="s">
        <v>495</v>
      </c>
      <c r="G114" s="29">
        <v>43000</v>
      </c>
      <c r="H114" s="29">
        <v>866.06</v>
      </c>
      <c r="I114" s="29">
        <v>25</v>
      </c>
      <c r="J114" s="29">
        <v>1234.0999999999999</v>
      </c>
      <c r="K114" s="29">
        <f t="shared" si="103"/>
        <v>3053</v>
      </c>
      <c r="L114" s="29">
        <f t="shared" si="104"/>
        <v>494.5</v>
      </c>
      <c r="M114" s="29">
        <v>1307.2</v>
      </c>
      <c r="N114" s="29">
        <f t="shared" si="105"/>
        <v>3048.7</v>
      </c>
      <c r="O114" s="29">
        <f t="shared" si="95"/>
        <v>9137.5</v>
      </c>
      <c r="P114" s="29">
        <v>25</v>
      </c>
      <c r="Q114" s="29">
        <f t="shared" si="101"/>
        <v>3432.36</v>
      </c>
      <c r="R114" s="29">
        <f t="shared" si="96"/>
        <v>6596.2</v>
      </c>
      <c r="S114" s="29">
        <f t="shared" si="102"/>
        <v>39567.64</v>
      </c>
    </row>
    <row r="115" spans="2:19" s="20" customFormat="1" ht="24.95" customHeight="1" x14ac:dyDescent="0.25">
      <c r="B115" s="27">
        <v>86</v>
      </c>
      <c r="C115" s="39" t="s">
        <v>102</v>
      </c>
      <c r="D115" s="28" t="s">
        <v>25</v>
      </c>
      <c r="E115" s="27" t="s">
        <v>18</v>
      </c>
      <c r="F115" s="27" t="s">
        <v>496</v>
      </c>
      <c r="G115" s="29">
        <v>41000</v>
      </c>
      <c r="H115" s="29">
        <v>583.79</v>
      </c>
      <c r="I115" s="29">
        <v>25</v>
      </c>
      <c r="J115" s="29">
        <v>1176.7</v>
      </c>
      <c r="K115" s="29">
        <f t="shared" si="103"/>
        <v>2911</v>
      </c>
      <c r="L115" s="29">
        <f t="shared" si="104"/>
        <v>471.5</v>
      </c>
      <c r="M115" s="29">
        <v>1246.4000000000001</v>
      </c>
      <c r="N115" s="29">
        <f t="shared" si="105"/>
        <v>2906.9</v>
      </c>
      <c r="O115" s="29">
        <f t="shared" si="95"/>
        <v>8712.5</v>
      </c>
      <c r="P115" s="29">
        <v>8071</v>
      </c>
      <c r="Q115" s="29">
        <f t="shared" si="101"/>
        <v>11077.89</v>
      </c>
      <c r="R115" s="29">
        <f t="shared" si="96"/>
        <v>6289.4</v>
      </c>
      <c r="S115" s="29">
        <f t="shared" si="102"/>
        <v>29922.11</v>
      </c>
    </row>
    <row r="116" spans="2:19" s="20" customFormat="1" ht="24.95" customHeight="1" x14ac:dyDescent="0.25">
      <c r="B116" s="27">
        <v>87</v>
      </c>
      <c r="C116" s="39" t="s">
        <v>103</v>
      </c>
      <c r="D116" s="28" t="s">
        <v>25</v>
      </c>
      <c r="E116" s="27" t="s">
        <v>18</v>
      </c>
      <c r="F116" s="27" t="s">
        <v>495</v>
      </c>
      <c r="G116" s="29">
        <v>41000</v>
      </c>
      <c r="H116" s="29">
        <v>583.79</v>
      </c>
      <c r="I116" s="29">
        <v>25</v>
      </c>
      <c r="J116" s="29">
        <v>1176.7</v>
      </c>
      <c r="K116" s="29">
        <f t="shared" si="103"/>
        <v>2911</v>
      </c>
      <c r="L116" s="29">
        <f t="shared" si="104"/>
        <v>471.5</v>
      </c>
      <c r="M116" s="29">
        <v>1246.4000000000001</v>
      </c>
      <c r="N116" s="29">
        <f t="shared" si="105"/>
        <v>2906.9</v>
      </c>
      <c r="O116" s="29">
        <f t="shared" si="95"/>
        <v>8712.5</v>
      </c>
      <c r="P116" s="29">
        <v>5571</v>
      </c>
      <c r="Q116" s="29">
        <f t="shared" si="101"/>
        <v>8577.89</v>
      </c>
      <c r="R116" s="29">
        <f t="shared" si="96"/>
        <v>6289.4</v>
      </c>
      <c r="S116" s="29">
        <f t="shared" si="102"/>
        <v>32422.11</v>
      </c>
    </row>
    <row r="117" spans="2:19" s="20" customFormat="1" ht="24.95" customHeight="1" x14ac:dyDescent="0.25">
      <c r="B117" s="27">
        <v>88</v>
      </c>
      <c r="C117" s="39" t="s">
        <v>104</v>
      </c>
      <c r="D117" s="28" t="s">
        <v>25</v>
      </c>
      <c r="E117" s="27" t="s">
        <v>18</v>
      </c>
      <c r="F117" s="27" t="s">
        <v>496</v>
      </c>
      <c r="G117" s="29">
        <v>41000</v>
      </c>
      <c r="H117" s="29">
        <v>583.79</v>
      </c>
      <c r="I117" s="29">
        <v>25</v>
      </c>
      <c r="J117" s="29">
        <v>1176.7</v>
      </c>
      <c r="K117" s="29">
        <f t="shared" si="103"/>
        <v>2911</v>
      </c>
      <c r="L117" s="29">
        <f t="shared" si="104"/>
        <v>471.5</v>
      </c>
      <c r="M117" s="29">
        <v>1246.4000000000001</v>
      </c>
      <c r="N117" s="29">
        <f t="shared" si="105"/>
        <v>2906.9</v>
      </c>
      <c r="O117" s="29">
        <f t="shared" si="95"/>
        <v>8712.5</v>
      </c>
      <c r="P117" s="29">
        <v>2071</v>
      </c>
      <c r="Q117" s="29">
        <f t="shared" si="101"/>
        <v>5077.8900000000003</v>
      </c>
      <c r="R117" s="29">
        <f t="shared" si="96"/>
        <v>6289.4</v>
      </c>
      <c r="S117" s="29">
        <f t="shared" si="102"/>
        <v>35922.11</v>
      </c>
    </row>
    <row r="118" spans="2:19" s="20" customFormat="1" ht="24.95" customHeight="1" x14ac:dyDescent="0.25">
      <c r="B118" s="27">
        <v>89</v>
      </c>
      <c r="C118" s="39" t="s">
        <v>105</v>
      </c>
      <c r="D118" s="28" t="s">
        <v>25</v>
      </c>
      <c r="E118" s="27" t="s">
        <v>18</v>
      </c>
      <c r="F118" s="27" t="s">
        <v>495</v>
      </c>
      <c r="G118" s="29">
        <v>41000</v>
      </c>
      <c r="H118" s="29">
        <v>356.92</v>
      </c>
      <c r="I118" s="29">
        <v>25</v>
      </c>
      <c r="J118" s="29">
        <v>1176.7</v>
      </c>
      <c r="K118" s="29">
        <f t="shared" si="103"/>
        <v>2911</v>
      </c>
      <c r="L118" s="29">
        <f t="shared" si="104"/>
        <v>471.5</v>
      </c>
      <c r="M118" s="29">
        <v>1246.4000000000001</v>
      </c>
      <c r="N118" s="29">
        <f t="shared" si="105"/>
        <v>2906.9</v>
      </c>
      <c r="O118" s="29">
        <f t="shared" si="95"/>
        <v>8712.5</v>
      </c>
      <c r="P118" s="29">
        <v>13628.45</v>
      </c>
      <c r="Q118" s="29">
        <f t="shared" si="101"/>
        <v>16408.47</v>
      </c>
      <c r="R118" s="29">
        <f t="shared" si="96"/>
        <v>6289.4</v>
      </c>
      <c r="S118" s="29">
        <f t="shared" si="102"/>
        <v>24591.53</v>
      </c>
    </row>
    <row r="119" spans="2:19" s="20" customFormat="1" ht="24.95" customHeight="1" x14ac:dyDescent="0.25">
      <c r="B119" s="27">
        <v>90</v>
      </c>
      <c r="C119" s="39" t="s">
        <v>106</v>
      </c>
      <c r="D119" s="28" t="s">
        <v>25</v>
      </c>
      <c r="E119" s="27" t="s">
        <v>18</v>
      </c>
      <c r="F119" s="27" t="s">
        <v>495</v>
      </c>
      <c r="G119" s="29">
        <v>41000</v>
      </c>
      <c r="H119" s="29">
        <v>583.79</v>
      </c>
      <c r="I119" s="29">
        <v>25</v>
      </c>
      <c r="J119" s="29">
        <v>1176.7</v>
      </c>
      <c r="K119" s="29">
        <f t="shared" si="103"/>
        <v>2911</v>
      </c>
      <c r="L119" s="29">
        <f t="shared" si="104"/>
        <v>471.5</v>
      </c>
      <c r="M119" s="29">
        <v>1246.4000000000001</v>
      </c>
      <c r="N119" s="29">
        <f t="shared" si="105"/>
        <v>2906.9</v>
      </c>
      <c r="O119" s="29">
        <f t="shared" si="95"/>
        <v>8712.5</v>
      </c>
      <c r="P119" s="29">
        <v>16373.34</v>
      </c>
      <c r="Q119" s="29">
        <f t="shared" si="101"/>
        <v>19380.23</v>
      </c>
      <c r="R119" s="29">
        <f t="shared" si="96"/>
        <v>6289.4</v>
      </c>
      <c r="S119" s="29">
        <f t="shared" si="102"/>
        <v>21619.77</v>
      </c>
    </row>
    <row r="120" spans="2:19" s="20" customFormat="1" ht="24.95" customHeight="1" x14ac:dyDescent="0.25">
      <c r="B120" s="27">
        <v>91</v>
      </c>
      <c r="C120" s="39" t="s">
        <v>108</v>
      </c>
      <c r="D120" s="28" t="s">
        <v>25</v>
      </c>
      <c r="E120" s="27" t="s">
        <v>18</v>
      </c>
      <c r="F120" s="27" t="s">
        <v>496</v>
      </c>
      <c r="G120" s="29">
        <v>41000</v>
      </c>
      <c r="H120" s="29">
        <v>583.79</v>
      </c>
      <c r="I120" s="29">
        <v>25</v>
      </c>
      <c r="J120" s="29">
        <v>1176.7</v>
      </c>
      <c r="K120" s="29">
        <f t="shared" si="103"/>
        <v>2911</v>
      </c>
      <c r="L120" s="29">
        <f t="shared" si="104"/>
        <v>471.5</v>
      </c>
      <c r="M120" s="29">
        <v>1246.4000000000001</v>
      </c>
      <c r="N120" s="29">
        <f t="shared" si="105"/>
        <v>2906.9</v>
      </c>
      <c r="O120" s="29">
        <f t="shared" si="95"/>
        <v>8712.5</v>
      </c>
      <c r="P120" s="29">
        <v>11821</v>
      </c>
      <c r="Q120" s="29">
        <f t="shared" si="101"/>
        <v>14827.89</v>
      </c>
      <c r="R120" s="29">
        <f t="shared" si="96"/>
        <v>6289.4</v>
      </c>
      <c r="S120" s="29">
        <f t="shared" si="102"/>
        <v>26172.11</v>
      </c>
    </row>
    <row r="121" spans="2:19" s="20" customFormat="1" ht="24.95" customHeight="1" x14ac:dyDescent="0.25">
      <c r="B121" s="27">
        <v>92</v>
      </c>
      <c r="C121" s="39" t="s">
        <v>109</v>
      </c>
      <c r="D121" s="28" t="s">
        <v>25</v>
      </c>
      <c r="E121" s="27" t="s">
        <v>18</v>
      </c>
      <c r="F121" s="27" t="s">
        <v>496</v>
      </c>
      <c r="G121" s="29">
        <v>41000</v>
      </c>
      <c r="H121" s="29">
        <v>583.79</v>
      </c>
      <c r="I121" s="29">
        <v>25</v>
      </c>
      <c r="J121" s="29">
        <v>1176.7</v>
      </c>
      <c r="K121" s="29">
        <f t="shared" si="103"/>
        <v>2911</v>
      </c>
      <c r="L121" s="29">
        <f t="shared" si="104"/>
        <v>471.5</v>
      </c>
      <c r="M121" s="29">
        <v>1246.4000000000001</v>
      </c>
      <c r="N121" s="29">
        <f t="shared" si="105"/>
        <v>2906.9</v>
      </c>
      <c r="O121" s="29">
        <f t="shared" si="95"/>
        <v>8712.5</v>
      </c>
      <c r="P121" s="29">
        <v>8071</v>
      </c>
      <c r="Q121" s="29">
        <f t="shared" si="101"/>
        <v>11077.89</v>
      </c>
      <c r="R121" s="29">
        <f t="shared" si="96"/>
        <v>6289.4</v>
      </c>
      <c r="S121" s="29">
        <f t="shared" si="102"/>
        <v>29922.11</v>
      </c>
    </row>
    <row r="122" spans="2:19" s="20" customFormat="1" ht="24.95" customHeight="1" x14ac:dyDescent="0.25">
      <c r="B122" s="27">
        <v>93</v>
      </c>
      <c r="C122" s="39" t="s">
        <v>110</v>
      </c>
      <c r="D122" s="28" t="s">
        <v>25</v>
      </c>
      <c r="E122" s="27" t="s">
        <v>18</v>
      </c>
      <c r="F122" s="27" t="s">
        <v>496</v>
      </c>
      <c r="G122" s="29">
        <v>41000</v>
      </c>
      <c r="H122" s="29">
        <v>583.79</v>
      </c>
      <c r="I122" s="29">
        <v>25</v>
      </c>
      <c r="J122" s="29">
        <v>1176.7</v>
      </c>
      <c r="K122" s="29">
        <f t="shared" si="103"/>
        <v>2911</v>
      </c>
      <c r="L122" s="29">
        <f t="shared" si="104"/>
        <v>471.5</v>
      </c>
      <c r="M122" s="29">
        <v>1246.4000000000001</v>
      </c>
      <c r="N122" s="29">
        <f t="shared" si="105"/>
        <v>2906.9</v>
      </c>
      <c r="O122" s="29">
        <f t="shared" si="95"/>
        <v>8712.5</v>
      </c>
      <c r="P122" s="29">
        <v>5031</v>
      </c>
      <c r="Q122" s="29">
        <f t="shared" si="101"/>
        <v>8037.89</v>
      </c>
      <c r="R122" s="29">
        <f t="shared" si="96"/>
        <v>6289.4</v>
      </c>
      <c r="S122" s="29">
        <f t="shared" si="102"/>
        <v>32962.11</v>
      </c>
    </row>
    <row r="123" spans="2:19" s="20" customFormat="1" ht="24.95" customHeight="1" x14ac:dyDescent="0.25">
      <c r="B123" s="27">
        <v>94</v>
      </c>
      <c r="C123" s="39" t="s">
        <v>111</v>
      </c>
      <c r="D123" s="28" t="s">
        <v>73</v>
      </c>
      <c r="E123" s="27" t="s">
        <v>18</v>
      </c>
      <c r="F123" s="27" t="s">
        <v>495</v>
      </c>
      <c r="G123" s="29">
        <v>40000</v>
      </c>
      <c r="H123" s="29">
        <v>442.65</v>
      </c>
      <c r="I123" s="29">
        <v>25</v>
      </c>
      <c r="J123" s="29">
        <v>1148</v>
      </c>
      <c r="K123" s="29">
        <f t="shared" si="103"/>
        <v>2840</v>
      </c>
      <c r="L123" s="29">
        <f t="shared" si="104"/>
        <v>460</v>
      </c>
      <c r="M123" s="29">
        <v>1216</v>
      </c>
      <c r="N123" s="29">
        <f t="shared" si="105"/>
        <v>2836</v>
      </c>
      <c r="O123" s="29">
        <f t="shared" si="95"/>
        <v>8500</v>
      </c>
      <c r="P123" s="29">
        <v>25</v>
      </c>
      <c r="Q123" s="29">
        <f t="shared" si="101"/>
        <v>2831.65</v>
      </c>
      <c r="R123" s="29">
        <f t="shared" si="96"/>
        <v>6136</v>
      </c>
      <c r="S123" s="29">
        <f t="shared" si="102"/>
        <v>37168.35</v>
      </c>
    </row>
    <row r="124" spans="2:19" s="20" customFormat="1" ht="24.95" customHeight="1" x14ac:dyDescent="0.25">
      <c r="B124" s="27">
        <v>95</v>
      </c>
      <c r="C124" s="39" t="s">
        <v>113</v>
      </c>
      <c r="D124" s="28" t="s">
        <v>30</v>
      </c>
      <c r="E124" s="27" t="s">
        <v>18</v>
      </c>
      <c r="F124" s="27" t="s">
        <v>495</v>
      </c>
      <c r="G124" s="29">
        <v>38000</v>
      </c>
      <c r="H124" s="29">
        <v>160.38</v>
      </c>
      <c r="I124" s="29">
        <v>25</v>
      </c>
      <c r="J124" s="29">
        <v>1090.5999999999999</v>
      </c>
      <c r="K124" s="29">
        <f t="shared" si="103"/>
        <v>2698</v>
      </c>
      <c r="L124" s="29">
        <f t="shared" si="104"/>
        <v>437</v>
      </c>
      <c r="M124" s="29">
        <v>1155.2</v>
      </c>
      <c r="N124" s="29">
        <f t="shared" si="105"/>
        <v>2694.2</v>
      </c>
      <c r="O124" s="29">
        <f t="shared" si="95"/>
        <v>8075</v>
      </c>
      <c r="P124" s="29">
        <v>7071</v>
      </c>
      <c r="Q124" s="29">
        <f t="shared" si="101"/>
        <v>9477.18</v>
      </c>
      <c r="R124" s="29">
        <f t="shared" si="96"/>
        <v>5829.2</v>
      </c>
      <c r="S124" s="29">
        <f t="shared" si="102"/>
        <v>28522.82</v>
      </c>
    </row>
    <row r="125" spans="2:19" s="20" customFormat="1" ht="24.95" customHeight="1" x14ac:dyDescent="0.25">
      <c r="B125" s="27">
        <v>96</v>
      </c>
      <c r="C125" s="39" t="s">
        <v>115</v>
      </c>
      <c r="D125" s="28" t="s">
        <v>27</v>
      </c>
      <c r="E125" s="27" t="s">
        <v>18</v>
      </c>
      <c r="F125" s="27" t="s">
        <v>495</v>
      </c>
      <c r="G125" s="29">
        <v>38000</v>
      </c>
      <c r="H125" s="29">
        <v>160.38</v>
      </c>
      <c r="I125" s="29">
        <v>25</v>
      </c>
      <c r="J125" s="29">
        <v>1090.5999999999999</v>
      </c>
      <c r="K125" s="29">
        <f t="shared" si="103"/>
        <v>2698</v>
      </c>
      <c r="L125" s="29">
        <f t="shared" si="104"/>
        <v>437</v>
      </c>
      <c r="M125" s="29">
        <v>1155.2</v>
      </c>
      <c r="N125" s="29">
        <f t="shared" si="105"/>
        <v>2694.2</v>
      </c>
      <c r="O125" s="29">
        <f t="shared" si="95"/>
        <v>8075</v>
      </c>
      <c r="P125" s="29">
        <v>1591</v>
      </c>
      <c r="Q125" s="29">
        <f t="shared" si="101"/>
        <v>3997.18</v>
      </c>
      <c r="R125" s="29">
        <f t="shared" si="96"/>
        <v>5829.2</v>
      </c>
      <c r="S125" s="29">
        <f t="shared" si="102"/>
        <v>34002.82</v>
      </c>
    </row>
    <row r="126" spans="2:19" s="20" customFormat="1" ht="24.95" customHeight="1" x14ac:dyDescent="0.25">
      <c r="B126" s="27">
        <v>97</v>
      </c>
      <c r="C126" s="39" t="s">
        <v>116</v>
      </c>
      <c r="D126" s="28" t="s">
        <v>27</v>
      </c>
      <c r="E126" s="27" t="s">
        <v>18</v>
      </c>
      <c r="F126" s="27" t="s">
        <v>495</v>
      </c>
      <c r="G126" s="29">
        <v>41000</v>
      </c>
      <c r="H126" s="29">
        <v>583.79</v>
      </c>
      <c r="I126" s="29">
        <v>25</v>
      </c>
      <c r="J126" s="29">
        <v>1176.7</v>
      </c>
      <c r="K126" s="29">
        <f t="shared" si="103"/>
        <v>2911</v>
      </c>
      <c r="L126" s="29">
        <f t="shared" si="104"/>
        <v>471.5</v>
      </c>
      <c r="M126" s="29">
        <v>1246.4000000000001</v>
      </c>
      <c r="N126" s="29">
        <f t="shared" si="105"/>
        <v>2906.9</v>
      </c>
      <c r="O126" s="29">
        <f t="shared" si="95"/>
        <v>8712.5</v>
      </c>
      <c r="P126" s="29">
        <v>16076.46</v>
      </c>
      <c r="Q126" s="29">
        <f t="shared" si="101"/>
        <v>19083.349999999999</v>
      </c>
      <c r="R126" s="29">
        <f t="shared" si="96"/>
        <v>6289.4</v>
      </c>
      <c r="S126" s="29">
        <f t="shared" si="102"/>
        <v>21916.65</v>
      </c>
    </row>
    <row r="127" spans="2:19" s="20" customFormat="1" ht="24.95" customHeight="1" x14ac:dyDescent="0.25">
      <c r="B127" s="27">
        <v>98</v>
      </c>
      <c r="C127" s="39" t="s">
        <v>117</v>
      </c>
      <c r="D127" s="28" t="s">
        <v>27</v>
      </c>
      <c r="E127" s="27" t="s">
        <v>18</v>
      </c>
      <c r="F127" s="27" t="s">
        <v>495</v>
      </c>
      <c r="G127" s="29">
        <v>41000</v>
      </c>
      <c r="H127" s="29">
        <v>583.79</v>
      </c>
      <c r="I127" s="29">
        <v>25</v>
      </c>
      <c r="J127" s="29">
        <v>1176.7</v>
      </c>
      <c r="K127" s="29">
        <f t="shared" ref="K127" si="106">G127*7.1%</f>
        <v>2911</v>
      </c>
      <c r="L127" s="29">
        <f t="shared" ref="L127" si="107">G127*1.15%</f>
        <v>471.5</v>
      </c>
      <c r="M127" s="29">
        <v>1246.4000000000001</v>
      </c>
      <c r="N127" s="29">
        <f t="shared" ref="N127" si="108">G127*7.09%</f>
        <v>2906.9</v>
      </c>
      <c r="O127" s="29">
        <f t="shared" ref="O127" si="109">J127+K127+L127+M127+N127</f>
        <v>8712.5</v>
      </c>
      <c r="P127" s="29">
        <v>20418.23</v>
      </c>
      <c r="Q127" s="29">
        <f t="shared" ref="Q127" si="110">H127+J127+M127+P127</f>
        <v>23425.119999999999</v>
      </c>
      <c r="R127" s="29">
        <f t="shared" ref="R127" si="111">K127+L127+N127</f>
        <v>6289.4</v>
      </c>
      <c r="S127" s="29">
        <f t="shared" ref="S127" si="112">G127-Q127</f>
        <v>17574.88</v>
      </c>
    </row>
    <row r="128" spans="2:19" s="8" customFormat="1" ht="24.95" customHeight="1" x14ac:dyDescent="0.25">
      <c r="B128" s="27">
        <v>99</v>
      </c>
      <c r="C128" s="14" t="s">
        <v>411</v>
      </c>
      <c r="D128" s="17" t="s">
        <v>27</v>
      </c>
      <c r="E128" s="18" t="s">
        <v>18</v>
      </c>
      <c r="F128" s="18" t="s">
        <v>496</v>
      </c>
      <c r="G128" s="21">
        <v>35000</v>
      </c>
      <c r="H128" s="21">
        <v>0</v>
      </c>
      <c r="I128" s="21">
        <v>25</v>
      </c>
      <c r="J128" s="21">
        <v>1004.5</v>
      </c>
      <c r="K128" s="29">
        <f t="shared" si="103"/>
        <v>2485</v>
      </c>
      <c r="L128" s="29">
        <f t="shared" si="104"/>
        <v>402.5</v>
      </c>
      <c r="M128" s="21">
        <v>1064</v>
      </c>
      <c r="N128" s="29">
        <f t="shared" si="105"/>
        <v>2481.5</v>
      </c>
      <c r="O128" s="21">
        <f t="shared" si="95"/>
        <v>7437.5</v>
      </c>
      <c r="P128" s="21">
        <v>6583.45</v>
      </c>
      <c r="Q128" s="21">
        <f t="shared" si="101"/>
        <v>8651.9500000000007</v>
      </c>
      <c r="R128" s="21">
        <f t="shared" si="96"/>
        <v>5369</v>
      </c>
      <c r="S128" s="21">
        <f t="shared" si="102"/>
        <v>26348.05</v>
      </c>
    </row>
    <row r="129" spans="2:19" s="8" customFormat="1" ht="24.95" customHeight="1" x14ac:dyDescent="0.25">
      <c r="B129" s="27">
        <v>100</v>
      </c>
      <c r="C129" s="39" t="s">
        <v>484</v>
      </c>
      <c r="D129" s="28" t="s">
        <v>29</v>
      </c>
      <c r="E129" s="27" t="s">
        <v>18</v>
      </c>
      <c r="F129" s="27" t="s">
        <v>496</v>
      </c>
      <c r="G129" s="29">
        <v>35000</v>
      </c>
      <c r="H129" s="29">
        <v>0</v>
      </c>
      <c r="I129" s="29">
        <v>25</v>
      </c>
      <c r="J129" s="29">
        <v>1004.5</v>
      </c>
      <c r="K129" s="29">
        <f t="shared" si="103"/>
        <v>2485</v>
      </c>
      <c r="L129" s="29">
        <f t="shared" si="104"/>
        <v>402.5</v>
      </c>
      <c r="M129" s="29">
        <v>1064</v>
      </c>
      <c r="N129" s="29">
        <f t="shared" si="105"/>
        <v>2481.5</v>
      </c>
      <c r="O129" s="29">
        <f t="shared" si="95"/>
        <v>7437.5</v>
      </c>
      <c r="P129" s="29">
        <v>19775.95</v>
      </c>
      <c r="Q129" s="29">
        <f t="shared" si="101"/>
        <v>21844.45</v>
      </c>
      <c r="R129" s="29">
        <f t="shared" si="96"/>
        <v>5369</v>
      </c>
      <c r="S129" s="29">
        <f t="shared" si="102"/>
        <v>13155.55</v>
      </c>
    </row>
    <row r="130" spans="2:19" s="20" customFormat="1" ht="24.95" customHeight="1" x14ac:dyDescent="0.25">
      <c r="B130" s="27">
        <v>101</v>
      </c>
      <c r="C130" s="44" t="s">
        <v>687</v>
      </c>
      <c r="D130" s="45" t="s">
        <v>24</v>
      </c>
      <c r="E130" s="27" t="s">
        <v>18</v>
      </c>
      <c r="F130" s="27" t="s">
        <v>495</v>
      </c>
      <c r="G130" s="46">
        <v>30000</v>
      </c>
      <c r="H130" s="29">
        <v>0</v>
      </c>
      <c r="I130" s="29">
        <v>25</v>
      </c>
      <c r="J130" s="29">
        <f>G130*2.87%</f>
        <v>861</v>
      </c>
      <c r="K130" s="29">
        <f t="shared" si="103"/>
        <v>2130</v>
      </c>
      <c r="L130" s="29">
        <f t="shared" si="104"/>
        <v>345</v>
      </c>
      <c r="M130" s="29">
        <f>G130*3.04%</f>
        <v>912</v>
      </c>
      <c r="N130" s="29">
        <f t="shared" si="105"/>
        <v>2127</v>
      </c>
      <c r="O130" s="29">
        <f>J130+K130+L130+M130+N130</f>
        <v>6375</v>
      </c>
      <c r="P130" s="29">
        <f>I130</f>
        <v>25</v>
      </c>
      <c r="Q130" s="29">
        <f>H130+J130+M130+P130</f>
        <v>1798</v>
      </c>
      <c r="R130" s="29">
        <f>K130+L130+N130</f>
        <v>4602</v>
      </c>
      <c r="S130" s="29">
        <f>G130-Q130</f>
        <v>28202</v>
      </c>
    </row>
    <row r="131" spans="2:19" s="8" customFormat="1" ht="24.95" customHeight="1" x14ac:dyDescent="0.25">
      <c r="B131" s="27">
        <v>102</v>
      </c>
      <c r="C131" s="14" t="s">
        <v>114</v>
      </c>
      <c r="D131" s="17" t="s">
        <v>27</v>
      </c>
      <c r="E131" s="18" t="s">
        <v>18</v>
      </c>
      <c r="F131" s="18" t="s">
        <v>495</v>
      </c>
      <c r="G131" s="21">
        <v>28000</v>
      </c>
      <c r="H131" s="21">
        <v>0</v>
      </c>
      <c r="I131" s="21">
        <v>25</v>
      </c>
      <c r="J131" s="21">
        <v>803.6</v>
      </c>
      <c r="K131" s="29">
        <f t="shared" si="103"/>
        <v>1988</v>
      </c>
      <c r="L131" s="29">
        <f t="shared" si="104"/>
        <v>322</v>
      </c>
      <c r="M131" s="21">
        <v>851.2</v>
      </c>
      <c r="N131" s="29">
        <f t="shared" si="105"/>
        <v>1985.2</v>
      </c>
      <c r="O131" s="21">
        <f t="shared" si="95"/>
        <v>5950</v>
      </c>
      <c r="P131" s="21">
        <v>15428.36</v>
      </c>
      <c r="Q131" s="21">
        <f t="shared" si="101"/>
        <v>17083.16</v>
      </c>
      <c r="R131" s="21">
        <f t="shared" si="96"/>
        <v>4295.2</v>
      </c>
      <c r="S131" s="21">
        <f t="shared" si="102"/>
        <v>10916.84</v>
      </c>
    </row>
    <row r="132" spans="2:19" s="15" customFormat="1" ht="24.95" customHeight="1" x14ac:dyDescent="0.3">
      <c r="B132" s="31" t="s">
        <v>118</v>
      </c>
      <c r="C132" s="23"/>
      <c r="D132" s="23"/>
      <c r="E132" s="23"/>
      <c r="F132" s="23"/>
      <c r="G132" s="25"/>
      <c r="H132" s="25"/>
      <c r="I132" s="25"/>
      <c r="J132" s="25"/>
      <c r="K132" s="25"/>
      <c r="L132" s="25"/>
      <c r="M132" s="25"/>
      <c r="N132" s="25"/>
      <c r="O132" s="38"/>
      <c r="P132" s="38"/>
      <c r="Q132" s="38"/>
      <c r="R132" s="38"/>
      <c r="S132" s="38"/>
    </row>
    <row r="133" spans="2:19" s="20" customFormat="1" ht="24.95" customHeight="1" x14ac:dyDescent="0.25">
      <c r="B133" s="27">
        <v>103</v>
      </c>
      <c r="C133" s="39" t="s">
        <v>119</v>
      </c>
      <c r="D133" s="28" t="s">
        <v>90</v>
      </c>
      <c r="E133" s="27" t="s">
        <v>18</v>
      </c>
      <c r="F133" s="27" t="s">
        <v>496</v>
      </c>
      <c r="G133" s="29">
        <v>60000</v>
      </c>
      <c r="H133" s="29">
        <v>3184.19</v>
      </c>
      <c r="I133" s="29">
        <v>25</v>
      </c>
      <c r="J133" s="29">
        <v>1722</v>
      </c>
      <c r="K133" s="29">
        <f>G133*7.1%</f>
        <v>4260</v>
      </c>
      <c r="L133" s="29">
        <f>G133*1.15%</f>
        <v>690</v>
      </c>
      <c r="M133" s="29">
        <v>1824</v>
      </c>
      <c r="N133" s="29">
        <f>G133*7.09%</f>
        <v>4254</v>
      </c>
      <c r="O133" s="29">
        <f t="shared" si="95"/>
        <v>12750</v>
      </c>
      <c r="P133" s="29">
        <v>19081.46</v>
      </c>
      <c r="Q133" s="29">
        <f>H133+J133+M133+P133</f>
        <v>25811.65</v>
      </c>
      <c r="R133" s="29">
        <f t="shared" si="96"/>
        <v>9204</v>
      </c>
      <c r="S133" s="29">
        <f>G133-Q133</f>
        <v>34188.35</v>
      </c>
    </row>
    <row r="134" spans="2:19" s="20" customFormat="1" ht="24.95" customHeight="1" x14ac:dyDescent="0.25">
      <c r="B134" s="27">
        <v>104</v>
      </c>
      <c r="C134" s="39" t="s">
        <v>120</v>
      </c>
      <c r="D134" s="28" t="s">
        <v>121</v>
      </c>
      <c r="E134" s="27" t="s">
        <v>18</v>
      </c>
      <c r="F134" s="27" t="s">
        <v>495</v>
      </c>
      <c r="G134" s="29">
        <v>48000</v>
      </c>
      <c r="H134" s="29">
        <v>1571.73</v>
      </c>
      <c r="I134" s="29">
        <v>25</v>
      </c>
      <c r="J134" s="29">
        <v>1377.6</v>
      </c>
      <c r="K134" s="29">
        <f t="shared" ref="K134" si="113">G134*7.1%</f>
        <v>3408</v>
      </c>
      <c r="L134" s="29">
        <f t="shared" ref="L134" si="114">G134*1.15%</f>
        <v>552</v>
      </c>
      <c r="M134" s="29">
        <v>1459.2</v>
      </c>
      <c r="N134" s="29">
        <f t="shared" ref="N134" si="115">G134*7.09%</f>
        <v>3403.2</v>
      </c>
      <c r="O134" s="29">
        <f t="shared" si="95"/>
        <v>10200</v>
      </c>
      <c r="P134" s="29">
        <v>7029.09</v>
      </c>
      <c r="Q134" s="29">
        <f t="shared" ref="Q134" si="116">H134+J134+M134+P134</f>
        <v>11437.62</v>
      </c>
      <c r="R134" s="29">
        <f t="shared" si="96"/>
        <v>7363.2</v>
      </c>
      <c r="S134" s="29">
        <f t="shared" ref="S134" si="117">G134-Q134</f>
        <v>36562.379999999997</v>
      </c>
    </row>
    <row r="135" spans="2:19" s="8" customFormat="1" ht="24.95" customHeight="1" x14ac:dyDescent="0.25">
      <c r="B135" s="27">
        <v>105</v>
      </c>
      <c r="C135" s="39" t="s">
        <v>122</v>
      </c>
      <c r="D135" s="28" t="s">
        <v>27</v>
      </c>
      <c r="E135" s="27" t="s">
        <v>18</v>
      </c>
      <c r="F135" s="27" t="s">
        <v>496</v>
      </c>
      <c r="G135" s="29">
        <v>38000</v>
      </c>
      <c r="H135" s="29">
        <v>160.38</v>
      </c>
      <c r="I135" s="29">
        <v>25</v>
      </c>
      <c r="J135" s="29">
        <v>1090.5999999999999</v>
      </c>
      <c r="K135" s="29">
        <f>G135*7.1%</f>
        <v>2698</v>
      </c>
      <c r="L135" s="29">
        <f>G135*1.15%</f>
        <v>437</v>
      </c>
      <c r="M135" s="29">
        <v>1155.2</v>
      </c>
      <c r="N135" s="29">
        <f>G135*7.09%</f>
        <v>2694.2</v>
      </c>
      <c r="O135" s="29">
        <f t="shared" si="95"/>
        <v>8075</v>
      </c>
      <c r="P135" s="29">
        <v>9411.59</v>
      </c>
      <c r="Q135" s="29">
        <f>H135+J135+M135+P135</f>
        <v>11817.77</v>
      </c>
      <c r="R135" s="29">
        <f t="shared" si="96"/>
        <v>5829.2</v>
      </c>
      <c r="S135" s="29">
        <f>G135-Q135</f>
        <v>26182.23</v>
      </c>
    </row>
    <row r="136" spans="2:19" s="61" customFormat="1" ht="24.95" customHeight="1" x14ac:dyDescent="0.25">
      <c r="B136" s="27">
        <v>106</v>
      </c>
      <c r="C136" s="39" t="s">
        <v>92</v>
      </c>
      <c r="D136" s="28" t="s">
        <v>90</v>
      </c>
      <c r="E136" s="27" t="s">
        <v>18</v>
      </c>
      <c r="F136" s="27" t="s">
        <v>496</v>
      </c>
      <c r="G136" s="29">
        <v>90000</v>
      </c>
      <c r="H136" s="29">
        <v>9375.01</v>
      </c>
      <c r="I136" s="29">
        <v>25</v>
      </c>
      <c r="J136" s="29">
        <v>2583</v>
      </c>
      <c r="K136" s="29">
        <v>6390</v>
      </c>
      <c r="L136" s="21">
        <v>748.08</v>
      </c>
      <c r="M136" s="29">
        <v>2736</v>
      </c>
      <c r="N136" s="29">
        <v>6381</v>
      </c>
      <c r="O136" s="29">
        <f>J136+K136+L136+M136+N136</f>
        <v>18838.080000000002</v>
      </c>
      <c r="P136" s="29">
        <v>1619.45</v>
      </c>
      <c r="Q136" s="29">
        <f>H136+J136+M136+P136</f>
        <v>16313.46</v>
      </c>
      <c r="R136" s="29">
        <f>K136+L136+N136</f>
        <v>13519.08</v>
      </c>
      <c r="S136" s="29">
        <f>G136-Q136</f>
        <v>73686.539999999994</v>
      </c>
    </row>
    <row r="137" spans="2:19" s="8" customFormat="1" ht="24.95" customHeight="1" x14ac:dyDescent="0.25">
      <c r="B137" s="27">
        <v>107</v>
      </c>
      <c r="C137" s="14" t="s">
        <v>185</v>
      </c>
      <c r="D137" s="17" t="s">
        <v>30</v>
      </c>
      <c r="E137" s="18" t="s">
        <v>18</v>
      </c>
      <c r="F137" s="18" t="s">
        <v>496</v>
      </c>
      <c r="G137" s="21">
        <v>31500</v>
      </c>
      <c r="H137" s="21">
        <v>0</v>
      </c>
      <c r="I137" s="21">
        <v>25</v>
      </c>
      <c r="J137" s="21">
        <v>904.05</v>
      </c>
      <c r="K137" s="29">
        <f>G137*7.1%</f>
        <v>2236.5</v>
      </c>
      <c r="L137" s="29">
        <f>G137*1.15%</f>
        <v>362.25</v>
      </c>
      <c r="M137" s="21">
        <v>957.6</v>
      </c>
      <c r="N137" s="29">
        <f>G137*7.09%</f>
        <v>2233.35</v>
      </c>
      <c r="O137" s="21">
        <f t="shared" si="95"/>
        <v>6693.75</v>
      </c>
      <c r="P137" s="21">
        <v>16984.45</v>
      </c>
      <c r="Q137" s="21">
        <f>H137+J137+M137+P137</f>
        <v>18846.099999999999</v>
      </c>
      <c r="R137" s="21">
        <f t="shared" si="96"/>
        <v>4832.1000000000004</v>
      </c>
      <c r="S137" s="21">
        <f>G137-Q137</f>
        <v>12653.9</v>
      </c>
    </row>
    <row r="138" spans="2:19" s="15" customFormat="1" ht="24.95" customHeight="1" x14ac:dyDescent="0.3">
      <c r="B138" s="31" t="s">
        <v>667</v>
      </c>
      <c r="C138" s="23"/>
      <c r="D138" s="23"/>
      <c r="E138" s="23"/>
      <c r="F138" s="23"/>
      <c r="G138" s="25"/>
      <c r="H138" s="25"/>
      <c r="I138" s="25"/>
      <c r="J138" s="25"/>
      <c r="K138" s="25"/>
      <c r="L138" s="25"/>
      <c r="M138" s="25"/>
      <c r="N138" s="25"/>
      <c r="O138" s="38"/>
      <c r="P138" s="38"/>
      <c r="Q138" s="38"/>
      <c r="R138" s="38"/>
      <c r="S138" s="38"/>
    </row>
    <row r="139" spans="2:19" s="8" customFormat="1" ht="24.95" customHeight="1" x14ac:dyDescent="0.25">
      <c r="B139" s="18">
        <v>108</v>
      </c>
      <c r="C139" s="39" t="s">
        <v>123</v>
      </c>
      <c r="D139" s="28" t="s">
        <v>56</v>
      </c>
      <c r="E139" s="27" t="s">
        <v>18</v>
      </c>
      <c r="F139" s="27" t="s">
        <v>495</v>
      </c>
      <c r="G139" s="29">
        <v>75000</v>
      </c>
      <c r="H139" s="29">
        <v>6006.89</v>
      </c>
      <c r="I139" s="29">
        <v>25</v>
      </c>
      <c r="J139" s="29">
        <v>2152.5</v>
      </c>
      <c r="K139" s="29">
        <v>5325</v>
      </c>
      <c r="L139" s="21">
        <v>748.08</v>
      </c>
      <c r="M139" s="29">
        <v>2280</v>
      </c>
      <c r="N139" s="29">
        <v>5317.5</v>
      </c>
      <c r="O139" s="29">
        <f t="shared" si="95"/>
        <v>15823.08</v>
      </c>
      <c r="P139" s="29">
        <v>34187.949999999997</v>
      </c>
      <c r="Q139" s="29">
        <f t="shared" ref="Q139:Q174" si="118">H139+J139+M139+P139</f>
        <v>44627.34</v>
      </c>
      <c r="R139" s="29">
        <f t="shared" si="96"/>
        <v>11390.58</v>
      </c>
      <c r="S139" s="29">
        <f t="shared" ref="S139:S174" si="119">G139-Q139</f>
        <v>30372.66</v>
      </c>
    </row>
    <row r="140" spans="2:19" s="8" customFormat="1" ht="24.95" customHeight="1" x14ac:dyDescent="0.25">
      <c r="B140" s="18">
        <v>109</v>
      </c>
      <c r="C140" s="39" t="s">
        <v>124</v>
      </c>
      <c r="D140" s="28" t="s">
        <v>125</v>
      </c>
      <c r="E140" s="27" t="s">
        <v>18</v>
      </c>
      <c r="F140" s="27" t="s">
        <v>495</v>
      </c>
      <c r="G140" s="29">
        <v>67774.63</v>
      </c>
      <c r="H140" s="29">
        <v>4647.22</v>
      </c>
      <c r="I140" s="29">
        <v>25</v>
      </c>
      <c r="J140" s="29">
        <v>1945.13</v>
      </c>
      <c r="K140" s="29">
        <v>4812</v>
      </c>
      <c r="L140" s="21">
        <v>748.08</v>
      </c>
      <c r="M140" s="29">
        <v>2060.35</v>
      </c>
      <c r="N140" s="29">
        <v>4805.22</v>
      </c>
      <c r="O140" s="29">
        <f t="shared" si="95"/>
        <v>14370.78</v>
      </c>
      <c r="P140" s="29">
        <v>31906.38</v>
      </c>
      <c r="Q140" s="29">
        <f t="shared" si="118"/>
        <v>40559.08</v>
      </c>
      <c r="R140" s="29">
        <f t="shared" si="96"/>
        <v>10365.299999999999</v>
      </c>
      <c r="S140" s="29">
        <f t="shared" si="119"/>
        <v>27215.55</v>
      </c>
    </row>
    <row r="141" spans="2:19" s="8" customFormat="1" ht="24.95" customHeight="1" x14ac:dyDescent="0.25">
      <c r="B141" s="18">
        <v>110</v>
      </c>
      <c r="C141" s="39" t="s">
        <v>227</v>
      </c>
      <c r="D141" s="28" t="s">
        <v>27</v>
      </c>
      <c r="E141" s="27" t="s">
        <v>18</v>
      </c>
      <c r="F141" s="27" t="s">
        <v>496</v>
      </c>
      <c r="G141" s="29">
        <v>25000</v>
      </c>
      <c r="H141" s="29">
        <v>0</v>
      </c>
      <c r="I141" s="29">
        <v>25</v>
      </c>
      <c r="J141" s="29">
        <v>717.5</v>
      </c>
      <c r="K141" s="29">
        <f>G141*7.1%</f>
        <v>1775</v>
      </c>
      <c r="L141" s="29">
        <f>G141*1.15%</f>
        <v>287.5</v>
      </c>
      <c r="M141" s="29">
        <v>760</v>
      </c>
      <c r="N141" s="29">
        <f>G141*7.09%</f>
        <v>1772.5</v>
      </c>
      <c r="O141" s="29">
        <f>J141+K141+L141+M141+N141</f>
        <v>5312.5</v>
      </c>
      <c r="P141" s="29">
        <v>8021.62</v>
      </c>
      <c r="Q141" s="29">
        <f>H141+J141+M141+P141</f>
        <v>9499.1200000000008</v>
      </c>
      <c r="R141" s="29">
        <f>K141+L141+N141</f>
        <v>3835</v>
      </c>
      <c r="S141" s="29">
        <f>G141-Q141</f>
        <v>15500.88</v>
      </c>
    </row>
    <row r="142" spans="2:19" s="8" customFormat="1" ht="24.95" customHeight="1" x14ac:dyDescent="0.25">
      <c r="B142" s="18">
        <v>111</v>
      </c>
      <c r="C142" s="39" t="s">
        <v>126</v>
      </c>
      <c r="D142" s="28" t="s">
        <v>90</v>
      </c>
      <c r="E142" s="27" t="s">
        <v>18</v>
      </c>
      <c r="F142" s="27" t="s">
        <v>496</v>
      </c>
      <c r="G142" s="29">
        <v>65000</v>
      </c>
      <c r="H142" s="29">
        <v>4427.58</v>
      </c>
      <c r="I142" s="29">
        <v>25</v>
      </c>
      <c r="J142" s="29">
        <v>1865.5</v>
      </c>
      <c r="K142" s="29">
        <f t="shared" ref="K142:K178" si="120">G142*7.1%</f>
        <v>4615</v>
      </c>
      <c r="L142" s="29">
        <f t="shared" ref="L142:L178" si="121">G142*1.15%</f>
        <v>747.5</v>
      </c>
      <c r="M142" s="29">
        <v>1976</v>
      </c>
      <c r="N142" s="29">
        <f t="shared" ref="N142:N178" si="122">G142*7.09%</f>
        <v>4608.5</v>
      </c>
      <c r="O142" s="29">
        <f t="shared" si="95"/>
        <v>13812.5</v>
      </c>
      <c r="P142" s="29">
        <v>15365.95</v>
      </c>
      <c r="Q142" s="29">
        <f t="shared" si="118"/>
        <v>23635.03</v>
      </c>
      <c r="R142" s="29">
        <f t="shared" si="96"/>
        <v>9971</v>
      </c>
      <c r="S142" s="29">
        <f t="shared" si="119"/>
        <v>41364.97</v>
      </c>
    </row>
    <row r="143" spans="2:19" s="8" customFormat="1" ht="24.95" customHeight="1" x14ac:dyDescent="0.25">
      <c r="B143" s="18">
        <v>112</v>
      </c>
      <c r="C143" s="39" t="s">
        <v>127</v>
      </c>
      <c r="D143" s="28" t="s">
        <v>90</v>
      </c>
      <c r="E143" s="27" t="s">
        <v>18</v>
      </c>
      <c r="F143" s="27" t="s">
        <v>495</v>
      </c>
      <c r="G143" s="29">
        <v>60000</v>
      </c>
      <c r="H143" s="29">
        <v>3486.68</v>
      </c>
      <c r="I143" s="29">
        <v>25</v>
      </c>
      <c r="J143" s="29">
        <v>1722</v>
      </c>
      <c r="K143" s="29">
        <f t="shared" si="120"/>
        <v>4260</v>
      </c>
      <c r="L143" s="29">
        <f t="shared" si="121"/>
        <v>690</v>
      </c>
      <c r="M143" s="29">
        <v>1824</v>
      </c>
      <c r="N143" s="29">
        <f t="shared" si="122"/>
        <v>4254</v>
      </c>
      <c r="O143" s="29">
        <f t="shared" si="95"/>
        <v>12750</v>
      </c>
      <c r="P143" s="29">
        <v>21877</v>
      </c>
      <c r="Q143" s="29">
        <f t="shared" si="118"/>
        <v>28909.68</v>
      </c>
      <c r="R143" s="29">
        <f t="shared" si="96"/>
        <v>9204</v>
      </c>
      <c r="S143" s="29">
        <f t="shared" si="119"/>
        <v>31090.32</v>
      </c>
    </row>
    <row r="144" spans="2:19" s="8" customFormat="1" ht="24.95" customHeight="1" x14ac:dyDescent="0.25">
      <c r="B144" s="18">
        <v>113</v>
      </c>
      <c r="C144" s="39" t="s">
        <v>128</v>
      </c>
      <c r="D144" s="28" t="s">
        <v>90</v>
      </c>
      <c r="E144" s="27" t="s">
        <v>18</v>
      </c>
      <c r="F144" s="27" t="s">
        <v>496</v>
      </c>
      <c r="G144" s="29">
        <v>60000</v>
      </c>
      <c r="H144" s="29">
        <v>3486.68</v>
      </c>
      <c r="I144" s="29">
        <v>25</v>
      </c>
      <c r="J144" s="29">
        <v>1722</v>
      </c>
      <c r="K144" s="29">
        <f t="shared" si="120"/>
        <v>4260</v>
      </c>
      <c r="L144" s="29">
        <f t="shared" si="121"/>
        <v>690</v>
      </c>
      <c r="M144" s="29">
        <v>1824</v>
      </c>
      <c r="N144" s="29">
        <f t="shared" si="122"/>
        <v>4254</v>
      </c>
      <c r="O144" s="29">
        <f t="shared" si="95"/>
        <v>12750</v>
      </c>
      <c r="P144" s="29">
        <v>26866.73</v>
      </c>
      <c r="Q144" s="29">
        <f t="shared" si="118"/>
        <v>33899.410000000003</v>
      </c>
      <c r="R144" s="29">
        <f t="shared" si="96"/>
        <v>9204</v>
      </c>
      <c r="S144" s="29">
        <f t="shared" si="119"/>
        <v>26100.59</v>
      </c>
    </row>
    <row r="145" spans="2:19" s="8" customFormat="1" ht="24.95" customHeight="1" x14ac:dyDescent="0.25">
      <c r="B145" s="18">
        <v>114</v>
      </c>
      <c r="C145" s="39" t="s">
        <v>129</v>
      </c>
      <c r="D145" s="28" t="s">
        <v>90</v>
      </c>
      <c r="E145" s="27" t="s">
        <v>18</v>
      </c>
      <c r="F145" s="27" t="s">
        <v>496</v>
      </c>
      <c r="G145" s="29">
        <v>60000</v>
      </c>
      <c r="H145" s="29">
        <v>2881.7</v>
      </c>
      <c r="I145" s="29">
        <v>25</v>
      </c>
      <c r="J145" s="29">
        <v>1722</v>
      </c>
      <c r="K145" s="29">
        <f t="shared" si="120"/>
        <v>4260</v>
      </c>
      <c r="L145" s="29">
        <f t="shared" si="121"/>
        <v>690</v>
      </c>
      <c r="M145" s="29">
        <v>1824</v>
      </c>
      <c r="N145" s="29">
        <f t="shared" si="122"/>
        <v>4254</v>
      </c>
      <c r="O145" s="29">
        <f t="shared" si="95"/>
        <v>12750</v>
      </c>
      <c r="P145" s="29">
        <v>32486</v>
      </c>
      <c r="Q145" s="29">
        <f t="shared" si="118"/>
        <v>38913.699999999997</v>
      </c>
      <c r="R145" s="29">
        <f t="shared" si="96"/>
        <v>9204</v>
      </c>
      <c r="S145" s="29">
        <f t="shared" si="119"/>
        <v>21086.3</v>
      </c>
    </row>
    <row r="146" spans="2:19" s="8" customFormat="1" ht="24.95" customHeight="1" x14ac:dyDescent="0.25">
      <c r="B146" s="18">
        <v>115</v>
      </c>
      <c r="C146" s="39" t="s">
        <v>131</v>
      </c>
      <c r="D146" s="28" t="s">
        <v>90</v>
      </c>
      <c r="E146" s="27" t="s">
        <v>18</v>
      </c>
      <c r="F146" s="27" t="s">
        <v>495</v>
      </c>
      <c r="G146" s="29">
        <v>60000</v>
      </c>
      <c r="H146" s="29">
        <v>3486.68</v>
      </c>
      <c r="I146" s="29">
        <v>25</v>
      </c>
      <c r="J146" s="29">
        <v>1722</v>
      </c>
      <c r="K146" s="29">
        <f t="shared" si="120"/>
        <v>4260</v>
      </c>
      <c r="L146" s="29">
        <f t="shared" si="121"/>
        <v>690</v>
      </c>
      <c r="M146" s="29">
        <v>1824</v>
      </c>
      <c r="N146" s="29">
        <f t="shared" si="122"/>
        <v>4254</v>
      </c>
      <c r="O146" s="29">
        <f t="shared" si="95"/>
        <v>12750</v>
      </c>
      <c r="P146" s="29">
        <v>22683.599999999999</v>
      </c>
      <c r="Q146" s="29">
        <f t="shared" si="118"/>
        <v>29716.28</v>
      </c>
      <c r="R146" s="29">
        <f t="shared" si="96"/>
        <v>9204</v>
      </c>
      <c r="S146" s="29">
        <f t="shared" si="119"/>
        <v>30283.72</v>
      </c>
    </row>
    <row r="147" spans="2:19" s="8" customFormat="1" ht="24.95" customHeight="1" x14ac:dyDescent="0.25">
      <c r="B147" s="18">
        <v>116</v>
      </c>
      <c r="C147" s="39" t="s">
        <v>132</v>
      </c>
      <c r="D147" s="28" t="s">
        <v>90</v>
      </c>
      <c r="E147" s="27" t="s">
        <v>18</v>
      </c>
      <c r="F147" s="27" t="s">
        <v>495</v>
      </c>
      <c r="G147" s="29">
        <v>60000</v>
      </c>
      <c r="H147" s="29">
        <v>3184.19</v>
      </c>
      <c r="I147" s="29">
        <v>25</v>
      </c>
      <c r="J147" s="29">
        <v>1722</v>
      </c>
      <c r="K147" s="29">
        <f t="shared" si="120"/>
        <v>4260</v>
      </c>
      <c r="L147" s="29">
        <f t="shared" si="121"/>
        <v>690</v>
      </c>
      <c r="M147" s="29">
        <v>1824</v>
      </c>
      <c r="N147" s="29">
        <f t="shared" si="122"/>
        <v>4254</v>
      </c>
      <c r="O147" s="29">
        <f t="shared" si="95"/>
        <v>12750</v>
      </c>
      <c r="P147" s="29">
        <v>17218.78</v>
      </c>
      <c r="Q147" s="29">
        <f t="shared" si="118"/>
        <v>23948.97</v>
      </c>
      <c r="R147" s="29">
        <f t="shared" si="96"/>
        <v>9204</v>
      </c>
      <c r="S147" s="29">
        <f t="shared" si="119"/>
        <v>36051.03</v>
      </c>
    </row>
    <row r="148" spans="2:19" s="8" customFormat="1" ht="24.95" customHeight="1" x14ac:dyDescent="0.25">
      <c r="B148" s="18">
        <v>117</v>
      </c>
      <c r="C148" s="39" t="s">
        <v>549</v>
      </c>
      <c r="D148" s="28" t="s">
        <v>90</v>
      </c>
      <c r="E148" s="27" t="s">
        <v>18</v>
      </c>
      <c r="F148" s="27" t="s">
        <v>496</v>
      </c>
      <c r="G148" s="29">
        <v>60000</v>
      </c>
      <c r="H148" s="29">
        <v>3486.68</v>
      </c>
      <c r="I148" s="29">
        <v>25</v>
      </c>
      <c r="J148" s="29">
        <v>1722</v>
      </c>
      <c r="K148" s="29">
        <f t="shared" si="120"/>
        <v>4260</v>
      </c>
      <c r="L148" s="29">
        <f t="shared" si="121"/>
        <v>690</v>
      </c>
      <c r="M148" s="29">
        <v>1824</v>
      </c>
      <c r="N148" s="29">
        <f t="shared" si="122"/>
        <v>4254</v>
      </c>
      <c r="O148" s="29">
        <f t="shared" si="95"/>
        <v>12750</v>
      </c>
      <c r="P148" s="29">
        <v>31039.75</v>
      </c>
      <c r="Q148" s="29">
        <f t="shared" si="118"/>
        <v>38072.43</v>
      </c>
      <c r="R148" s="29">
        <f t="shared" si="96"/>
        <v>9204</v>
      </c>
      <c r="S148" s="29">
        <f t="shared" si="119"/>
        <v>21927.57</v>
      </c>
    </row>
    <row r="149" spans="2:19" s="8" customFormat="1" ht="24.95" customHeight="1" x14ac:dyDescent="0.25">
      <c r="B149" s="18">
        <v>118</v>
      </c>
      <c r="C149" s="39" t="s">
        <v>728</v>
      </c>
      <c r="D149" s="28" t="s">
        <v>90</v>
      </c>
      <c r="E149" s="27" t="s">
        <v>18</v>
      </c>
      <c r="F149" s="27" t="s">
        <v>496</v>
      </c>
      <c r="G149" s="29">
        <v>6000</v>
      </c>
      <c r="H149" s="29">
        <v>0</v>
      </c>
      <c r="I149" s="29">
        <v>25</v>
      </c>
      <c r="J149" s="29">
        <f t="shared" ref="J149" si="123">G149*2.87%</f>
        <v>172.2</v>
      </c>
      <c r="K149" s="29">
        <f t="shared" ref="K149" si="124">G149*7.1%</f>
        <v>426</v>
      </c>
      <c r="L149" s="29">
        <f>G149*1.15%</f>
        <v>69</v>
      </c>
      <c r="M149" s="29">
        <f t="shared" ref="M149" si="125">G149*3.04%</f>
        <v>182.4</v>
      </c>
      <c r="N149" s="29">
        <f t="shared" ref="N149" si="126">G149*7.09%</f>
        <v>425.4</v>
      </c>
      <c r="O149" s="29">
        <f t="shared" si="95"/>
        <v>1275</v>
      </c>
      <c r="P149" s="29">
        <v>25</v>
      </c>
      <c r="Q149" s="29">
        <f t="shared" ref="Q149" si="127">H149+J149+M149+P149</f>
        <v>379.6</v>
      </c>
      <c r="R149" s="29">
        <f t="shared" si="96"/>
        <v>920.4</v>
      </c>
      <c r="S149" s="29">
        <f t="shared" ref="S149" si="128">G149-Q149</f>
        <v>5620.4</v>
      </c>
    </row>
    <row r="150" spans="2:19" s="8" customFormat="1" ht="24.95" customHeight="1" x14ac:dyDescent="0.25">
      <c r="B150" s="18">
        <v>119</v>
      </c>
      <c r="C150" s="39" t="s">
        <v>133</v>
      </c>
      <c r="D150" s="28" t="s">
        <v>90</v>
      </c>
      <c r="E150" s="27" t="s">
        <v>18</v>
      </c>
      <c r="F150" s="27" t="s">
        <v>496</v>
      </c>
      <c r="G150" s="29">
        <v>60000</v>
      </c>
      <c r="H150" s="29">
        <v>3486.68</v>
      </c>
      <c r="I150" s="29">
        <v>25</v>
      </c>
      <c r="J150" s="29">
        <v>1722</v>
      </c>
      <c r="K150" s="29">
        <f t="shared" si="120"/>
        <v>4260</v>
      </c>
      <c r="L150" s="29">
        <f t="shared" si="121"/>
        <v>690</v>
      </c>
      <c r="M150" s="29">
        <v>1824</v>
      </c>
      <c r="N150" s="29">
        <f t="shared" si="122"/>
        <v>4254</v>
      </c>
      <c r="O150" s="29">
        <f t="shared" si="95"/>
        <v>12750</v>
      </c>
      <c r="P150" s="29">
        <v>34234.589999999997</v>
      </c>
      <c r="Q150" s="29">
        <f t="shared" si="118"/>
        <v>41267.269999999997</v>
      </c>
      <c r="R150" s="29">
        <f t="shared" si="96"/>
        <v>9204</v>
      </c>
      <c r="S150" s="29">
        <f t="shared" si="119"/>
        <v>18732.73</v>
      </c>
    </row>
    <row r="151" spans="2:19" s="8" customFormat="1" ht="24.95" customHeight="1" x14ac:dyDescent="0.25">
      <c r="B151" s="18">
        <v>120</v>
      </c>
      <c r="C151" s="39" t="s">
        <v>324</v>
      </c>
      <c r="D151" s="28" t="s">
        <v>90</v>
      </c>
      <c r="E151" s="27" t="s">
        <v>18</v>
      </c>
      <c r="F151" s="27" t="s">
        <v>495</v>
      </c>
      <c r="G151" s="29">
        <v>55000</v>
      </c>
      <c r="H151" s="29">
        <v>2559.6799999999998</v>
      </c>
      <c r="I151" s="29">
        <v>25</v>
      </c>
      <c r="J151" s="29">
        <v>1578.5</v>
      </c>
      <c r="K151" s="29">
        <f t="shared" si="120"/>
        <v>3905</v>
      </c>
      <c r="L151" s="29">
        <f t="shared" si="121"/>
        <v>632.5</v>
      </c>
      <c r="M151" s="29">
        <v>1672</v>
      </c>
      <c r="N151" s="29">
        <f t="shared" si="122"/>
        <v>3899.5</v>
      </c>
      <c r="O151" s="29">
        <f t="shared" ref="O151:O208" si="129">J151+K151+L151+M151+N151</f>
        <v>11687.5</v>
      </c>
      <c r="P151" s="29">
        <v>66</v>
      </c>
      <c r="Q151" s="29">
        <f t="shared" si="118"/>
        <v>5876.18</v>
      </c>
      <c r="R151" s="29">
        <f t="shared" ref="R151:R208" si="130">K151+L151+N151</f>
        <v>8437</v>
      </c>
      <c r="S151" s="29">
        <f t="shared" si="119"/>
        <v>49123.82</v>
      </c>
    </row>
    <row r="152" spans="2:19" s="8" customFormat="1" ht="24.95" customHeight="1" x14ac:dyDescent="0.25">
      <c r="B152" s="18">
        <v>121</v>
      </c>
      <c r="C152" s="39" t="s">
        <v>134</v>
      </c>
      <c r="D152" s="28" t="s">
        <v>90</v>
      </c>
      <c r="E152" s="27" t="s">
        <v>18</v>
      </c>
      <c r="F152" s="27" t="s">
        <v>496</v>
      </c>
      <c r="G152" s="29">
        <v>5000</v>
      </c>
      <c r="H152" s="29">
        <v>0</v>
      </c>
      <c r="I152" s="29">
        <v>25</v>
      </c>
      <c r="J152" s="29">
        <f t="shared" ref="J152" si="131">G152*2.87%</f>
        <v>143.5</v>
      </c>
      <c r="K152" s="29">
        <f t="shared" si="120"/>
        <v>355</v>
      </c>
      <c r="L152" s="29">
        <f>G152*1.15%</f>
        <v>57.5</v>
      </c>
      <c r="M152" s="29">
        <f t="shared" ref="M152" si="132">G152*3.04%</f>
        <v>152</v>
      </c>
      <c r="N152" s="29">
        <f t="shared" si="122"/>
        <v>354.5</v>
      </c>
      <c r="O152" s="29">
        <f t="shared" si="129"/>
        <v>1062.5</v>
      </c>
      <c r="P152" s="29">
        <v>25</v>
      </c>
      <c r="Q152" s="29">
        <f t="shared" si="118"/>
        <v>320.5</v>
      </c>
      <c r="R152" s="29">
        <f t="shared" si="130"/>
        <v>767</v>
      </c>
      <c r="S152" s="29">
        <f t="shared" si="119"/>
        <v>4679.5</v>
      </c>
    </row>
    <row r="153" spans="2:19" s="8" customFormat="1" ht="24.95" customHeight="1" x14ac:dyDescent="0.25">
      <c r="B153" s="18">
        <v>122</v>
      </c>
      <c r="C153" s="39" t="s">
        <v>135</v>
      </c>
      <c r="D153" s="28" t="s">
        <v>90</v>
      </c>
      <c r="E153" s="27" t="s">
        <v>18</v>
      </c>
      <c r="F153" s="27" t="s">
        <v>496</v>
      </c>
      <c r="G153" s="29">
        <v>50000</v>
      </c>
      <c r="H153" s="29">
        <v>1854</v>
      </c>
      <c r="I153" s="29">
        <v>25</v>
      </c>
      <c r="J153" s="29">
        <v>1435</v>
      </c>
      <c r="K153" s="29">
        <f t="shared" si="120"/>
        <v>3550</v>
      </c>
      <c r="L153" s="29">
        <f t="shared" si="121"/>
        <v>575</v>
      </c>
      <c r="M153" s="29">
        <v>1520</v>
      </c>
      <c r="N153" s="29">
        <f t="shared" si="122"/>
        <v>3545</v>
      </c>
      <c r="O153" s="29">
        <f t="shared" si="129"/>
        <v>10625</v>
      </c>
      <c r="P153" s="29">
        <v>6571</v>
      </c>
      <c r="Q153" s="29">
        <f t="shared" si="118"/>
        <v>11380</v>
      </c>
      <c r="R153" s="29">
        <f t="shared" si="130"/>
        <v>7670</v>
      </c>
      <c r="S153" s="29">
        <f t="shared" si="119"/>
        <v>38620</v>
      </c>
    </row>
    <row r="154" spans="2:19" s="8" customFormat="1" ht="24.95" customHeight="1" x14ac:dyDescent="0.25">
      <c r="B154" s="18">
        <v>123</v>
      </c>
      <c r="C154" s="39" t="s">
        <v>136</v>
      </c>
      <c r="D154" s="28" t="s">
        <v>90</v>
      </c>
      <c r="E154" s="27" t="s">
        <v>18</v>
      </c>
      <c r="F154" s="27" t="s">
        <v>496</v>
      </c>
      <c r="G154" s="29">
        <v>50000</v>
      </c>
      <c r="H154" s="29">
        <v>1854</v>
      </c>
      <c r="I154" s="29">
        <v>25</v>
      </c>
      <c r="J154" s="29">
        <v>1435</v>
      </c>
      <c r="K154" s="29">
        <f t="shared" si="120"/>
        <v>3550</v>
      </c>
      <c r="L154" s="29">
        <f t="shared" si="121"/>
        <v>575</v>
      </c>
      <c r="M154" s="29">
        <v>1520</v>
      </c>
      <c r="N154" s="29">
        <f t="shared" si="122"/>
        <v>3545</v>
      </c>
      <c r="O154" s="29">
        <f t="shared" si="129"/>
        <v>10625</v>
      </c>
      <c r="P154" s="29">
        <v>12689.87</v>
      </c>
      <c r="Q154" s="29">
        <f t="shared" si="118"/>
        <v>17498.87</v>
      </c>
      <c r="R154" s="29">
        <f t="shared" si="130"/>
        <v>7670</v>
      </c>
      <c r="S154" s="29">
        <f t="shared" si="119"/>
        <v>32501.13</v>
      </c>
    </row>
    <row r="155" spans="2:19" s="8" customFormat="1" ht="24.95" customHeight="1" x14ac:dyDescent="0.25">
      <c r="B155" s="18">
        <v>124</v>
      </c>
      <c r="C155" s="39" t="s">
        <v>137</v>
      </c>
      <c r="D155" s="28" t="s">
        <v>90</v>
      </c>
      <c r="E155" s="27" t="s">
        <v>18</v>
      </c>
      <c r="F155" s="27" t="s">
        <v>496</v>
      </c>
      <c r="G155" s="29">
        <v>50000</v>
      </c>
      <c r="H155" s="29">
        <v>1854</v>
      </c>
      <c r="I155" s="29">
        <v>25</v>
      </c>
      <c r="J155" s="29">
        <v>1435</v>
      </c>
      <c r="K155" s="29">
        <f t="shared" si="120"/>
        <v>3550</v>
      </c>
      <c r="L155" s="29">
        <f t="shared" si="121"/>
        <v>575</v>
      </c>
      <c r="M155" s="29">
        <v>1520</v>
      </c>
      <c r="N155" s="29">
        <f t="shared" si="122"/>
        <v>3545</v>
      </c>
      <c r="O155" s="29">
        <f t="shared" si="129"/>
        <v>10625</v>
      </c>
      <c r="P155" s="29">
        <v>9895.5300000000007</v>
      </c>
      <c r="Q155" s="29">
        <f t="shared" si="118"/>
        <v>14704.53</v>
      </c>
      <c r="R155" s="29">
        <f t="shared" si="130"/>
        <v>7670</v>
      </c>
      <c r="S155" s="29">
        <f t="shared" si="119"/>
        <v>35295.47</v>
      </c>
    </row>
    <row r="156" spans="2:19" s="20" customFormat="1" ht="24.95" customHeight="1" x14ac:dyDescent="0.25">
      <c r="B156" s="18">
        <v>125</v>
      </c>
      <c r="C156" s="39" t="s">
        <v>138</v>
      </c>
      <c r="D156" s="28" t="s">
        <v>90</v>
      </c>
      <c r="E156" s="27" t="s">
        <v>18</v>
      </c>
      <c r="F156" s="27" t="s">
        <v>496</v>
      </c>
      <c r="G156" s="29">
        <v>50000</v>
      </c>
      <c r="H156" s="29">
        <v>1400.27</v>
      </c>
      <c r="I156" s="29">
        <v>25</v>
      </c>
      <c r="J156" s="29">
        <v>1435</v>
      </c>
      <c r="K156" s="29">
        <f t="shared" si="120"/>
        <v>3550</v>
      </c>
      <c r="L156" s="29">
        <f t="shared" si="121"/>
        <v>575</v>
      </c>
      <c r="M156" s="29">
        <v>1520</v>
      </c>
      <c r="N156" s="29">
        <f t="shared" si="122"/>
        <v>3545</v>
      </c>
      <c r="O156" s="29">
        <f t="shared" si="129"/>
        <v>10625</v>
      </c>
      <c r="P156" s="29">
        <v>16963.52</v>
      </c>
      <c r="Q156" s="29">
        <f t="shared" si="118"/>
        <v>21318.79</v>
      </c>
      <c r="R156" s="29">
        <f t="shared" si="130"/>
        <v>7670</v>
      </c>
      <c r="S156" s="29">
        <f t="shared" si="119"/>
        <v>28681.21</v>
      </c>
    </row>
    <row r="157" spans="2:19" s="20" customFormat="1" ht="24.95" customHeight="1" x14ac:dyDescent="0.25">
      <c r="B157" s="18">
        <v>126</v>
      </c>
      <c r="C157" s="39" t="s">
        <v>139</v>
      </c>
      <c r="D157" s="28" t="s">
        <v>90</v>
      </c>
      <c r="E157" s="27" t="s">
        <v>18</v>
      </c>
      <c r="F157" s="27" t="s">
        <v>496</v>
      </c>
      <c r="G157" s="29">
        <v>50000</v>
      </c>
      <c r="H157" s="29">
        <v>1627.13</v>
      </c>
      <c r="I157" s="29">
        <v>25</v>
      </c>
      <c r="J157" s="29">
        <v>1435</v>
      </c>
      <c r="K157" s="29">
        <f t="shared" si="120"/>
        <v>3550</v>
      </c>
      <c r="L157" s="29">
        <f t="shared" si="121"/>
        <v>575</v>
      </c>
      <c r="M157" s="29">
        <v>1520</v>
      </c>
      <c r="N157" s="29">
        <f t="shared" si="122"/>
        <v>3545</v>
      </c>
      <c r="O157" s="29">
        <f t="shared" si="129"/>
        <v>10625</v>
      </c>
      <c r="P157" s="29">
        <v>16357.99</v>
      </c>
      <c r="Q157" s="29">
        <f t="shared" si="118"/>
        <v>20940.12</v>
      </c>
      <c r="R157" s="29">
        <f t="shared" si="130"/>
        <v>7670</v>
      </c>
      <c r="S157" s="29">
        <f t="shared" si="119"/>
        <v>29059.88</v>
      </c>
    </row>
    <row r="158" spans="2:19" s="20" customFormat="1" ht="24.75" customHeight="1" x14ac:dyDescent="0.25">
      <c r="B158" s="18">
        <v>127</v>
      </c>
      <c r="C158" s="39" t="s">
        <v>72</v>
      </c>
      <c r="D158" s="28" t="s">
        <v>73</v>
      </c>
      <c r="E158" s="27" t="s">
        <v>18</v>
      </c>
      <c r="F158" s="27" t="s">
        <v>496</v>
      </c>
      <c r="G158" s="29">
        <v>43000</v>
      </c>
      <c r="H158" s="29">
        <v>866.06</v>
      </c>
      <c r="I158" s="29">
        <v>25</v>
      </c>
      <c r="J158" s="29">
        <v>1234.0999999999999</v>
      </c>
      <c r="K158" s="29">
        <f t="shared" si="120"/>
        <v>3053</v>
      </c>
      <c r="L158" s="29">
        <f t="shared" si="121"/>
        <v>494.5</v>
      </c>
      <c r="M158" s="29">
        <v>1307.2</v>
      </c>
      <c r="N158" s="29">
        <f t="shared" si="122"/>
        <v>3048.7</v>
      </c>
      <c r="O158" s="29">
        <f t="shared" si="129"/>
        <v>9137.5</v>
      </c>
      <c r="P158" s="29">
        <v>15871.85</v>
      </c>
      <c r="Q158" s="29">
        <f t="shared" si="118"/>
        <v>19279.21</v>
      </c>
      <c r="R158" s="29">
        <f t="shared" si="130"/>
        <v>6596.2</v>
      </c>
      <c r="S158" s="29">
        <f t="shared" si="119"/>
        <v>23720.79</v>
      </c>
    </row>
    <row r="159" spans="2:19" s="20" customFormat="1" ht="24.95" customHeight="1" x14ac:dyDescent="0.25">
      <c r="B159" s="18">
        <v>128</v>
      </c>
      <c r="C159" s="39" t="s">
        <v>223</v>
      </c>
      <c r="D159" s="28" t="s">
        <v>27</v>
      </c>
      <c r="E159" s="27" t="s">
        <v>18</v>
      </c>
      <c r="F159" s="27" t="s">
        <v>496</v>
      </c>
      <c r="G159" s="29">
        <v>25966.67</v>
      </c>
      <c r="H159" s="29">
        <v>0</v>
      </c>
      <c r="I159" s="29">
        <v>25</v>
      </c>
      <c r="J159" s="29">
        <f t="shared" ref="J159" si="133">G159*2.87%</f>
        <v>745.24</v>
      </c>
      <c r="K159" s="29">
        <f t="shared" ref="K159" si="134">G159*7.1%</f>
        <v>1843.63</v>
      </c>
      <c r="L159" s="29">
        <f>G159*1.15%</f>
        <v>298.62</v>
      </c>
      <c r="M159" s="29">
        <f t="shared" ref="M159" si="135">G159*3.04%</f>
        <v>789.39</v>
      </c>
      <c r="N159" s="29">
        <f t="shared" ref="N159" si="136">G159*7.09%</f>
        <v>1841.04</v>
      </c>
      <c r="O159" s="29">
        <f t="shared" ref="O159" si="137">J159+K159+L159+M159+N159</f>
        <v>5517.92</v>
      </c>
      <c r="P159" s="29">
        <v>5531</v>
      </c>
      <c r="Q159" s="29">
        <f t="shared" ref="Q159" si="138">H159+J159+M159+P159</f>
        <v>7065.63</v>
      </c>
      <c r="R159" s="29">
        <f t="shared" ref="R159" si="139">K159+L159+N159</f>
        <v>3983.29</v>
      </c>
      <c r="S159" s="29">
        <f t="shared" ref="S159" si="140">G159-Q159</f>
        <v>18901.04</v>
      </c>
    </row>
    <row r="160" spans="2:19" s="20" customFormat="1" ht="24.95" customHeight="1" x14ac:dyDescent="0.25">
      <c r="B160" s="18">
        <v>129</v>
      </c>
      <c r="C160" s="39" t="s">
        <v>140</v>
      </c>
      <c r="D160" s="28" t="s">
        <v>25</v>
      </c>
      <c r="E160" s="27" t="s">
        <v>18</v>
      </c>
      <c r="F160" s="27" t="s">
        <v>496</v>
      </c>
      <c r="G160" s="29">
        <v>41000</v>
      </c>
      <c r="H160" s="29">
        <v>583.79</v>
      </c>
      <c r="I160" s="29">
        <v>25</v>
      </c>
      <c r="J160" s="29">
        <v>1176.7</v>
      </c>
      <c r="K160" s="29">
        <f t="shared" si="120"/>
        <v>2911</v>
      </c>
      <c r="L160" s="29">
        <f t="shared" si="121"/>
        <v>471.5</v>
      </c>
      <c r="M160" s="29">
        <v>1246.4000000000001</v>
      </c>
      <c r="N160" s="29">
        <f t="shared" si="122"/>
        <v>2906.9</v>
      </c>
      <c r="O160" s="29">
        <f t="shared" si="129"/>
        <v>8712.5</v>
      </c>
      <c r="P160" s="29">
        <v>12395.8</v>
      </c>
      <c r="Q160" s="29">
        <f t="shared" si="118"/>
        <v>15402.69</v>
      </c>
      <c r="R160" s="29">
        <f t="shared" si="130"/>
        <v>6289.4</v>
      </c>
      <c r="S160" s="29">
        <f t="shared" si="119"/>
        <v>25597.31</v>
      </c>
    </row>
    <row r="161" spans="2:19" s="20" customFormat="1" ht="24.95" customHeight="1" x14ac:dyDescent="0.25">
      <c r="B161" s="18">
        <v>130</v>
      </c>
      <c r="C161" s="39" t="s">
        <v>141</v>
      </c>
      <c r="D161" s="28" t="s">
        <v>25</v>
      </c>
      <c r="E161" s="27" t="s">
        <v>18</v>
      </c>
      <c r="F161" s="27" t="s">
        <v>496</v>
      </c>
      <c r="G161" s="29">
        <v>41000</v>
      </c>
      <c r="H161" s="29">
        <v>583.79</v>
      </c>
      <c r="I161" s="29">
        <v>25</v>
      </c>
      <c r="J161" s="29">
        <v>1176.7</v>
      </c>
      <c r="K161" s="29">
        <f t="shared" si="120"/>
        <v>2911</v>
      </c>
      <c r="L161" s="29">
        <f t="shared" si="121"/>
        <v>471.5</v>
      </c>
      <c r="M161" s="29">
        <v>1246.4000000000001</v>
      </c>
      <c r="N161" s="29">
        <f t="shared" si="122"/>
        <v>2906.9</v>
      </c>
      <c r="O161" s="29">
        <f t="shared" si="129"/>
        <v>8712.5</v>
      </c>
      <c r="P161" s="29">
        <v>7860.78</v>
      </c>
      <c r="Q161" s="29">
        <f t="shared" si="118"/>
        <v>10867.67</v>
      </c>
      <c r="R161" s="29">
        <f t="shared" si="130"/>
        <v>6289.4</v>
      </c>
      <c r="S161" s="29">
        <f t="shared" si="119"/>
        <v>30132.33</v>
      </c>
    </row>
    <row r="162" spans="2:19" s="8" customFormat="1" ht="24.95" customHeight="1" x14ac:dyDescent="0.25">
      <c r="B162" s="18">
        <v>131</v>
      </c>
      <c r="C162" s="39" t="s">
        <v>142</v>
      </c>
      <c r="D162" s="28" t="s">
        <v>25</v>
      </c>
      <c r="E162" s="27" t="s">
        <v>18</v>
      </c>
      <c r="F162" s="27" t="s">
        <v>496</v>
      </c>
      <c r="G162" s="29">
        <v>41000</v>
      </c>
      <c r="H162" s="29">
        <v>583.79</v>
      </c>
      <c r="I162" s="29">
        <v>25</v>
      </c>
      <c r="J162" s="29">
        <v>1176.7</v>
      </c>
      <c r="K162" s="29">
        <f t="shared" si="120"/>
        <v>2911</v>
      </c>
      <c r="L162" s="29">
        <f t="shared" si="121"/>
        <v>471.5</v>
      </c>
      <c r="M162" s="29">
        <v>1246.4000000000001</v>
      </c>
      <c r="N162" s="29">
        <f t="shared" si="122"/>
        <v>2906.9</v>
      </c>
      <c r="O162" s="29">
        <f t="shared" si="129"/>
        <v>8712.5</v>
      </c>
      <c r="P162" s="29">
        <v>5571</v>
      </c>
      <c r="Q162" s="29">
        <f t="shared" si="118"/>
        <v>8577.89</v>
      </c>
      <c r="R162" s="29">
        <f t="shared" si="130"/>
        <v>6289.4</v>
      </c>
      <c r="S162" s="29">
        <f t="shared" si="119"/>
        <v>32422.11</v>
      </c>
    </row>
    <row r="163" spans="2:19" s="8" customFormat="1" ht="24.95" customHeight="1" x14ac:dyDescent="0.25">
      <c r="B163" s="18">
        <v>132</v>
      </c>
      <c r="C163" s="39" t="s">
        <v>143</v>
      </c>
      <c r="D163" s="28" t="s">
        <v>25</v>
      </c>
      <c r="E163" s="27" t="s">
        <v>18</v>
      </c>
      <c r="F163" s="27" t="s">
        <v>495</v>
      </c>
      <c r="G163" s="29">
        <v>41000</v>
      </c>
      <c r="H163" s="29">
        <v>583.79</v>
      </c>
      <c r="I163" s="29">
        <v>25</v>
      </c>
      <c r="J163" s="29">
        <v>1176.7</v>
      </c>
      <c r="K163" s="29">
        <f t="shared" si="120"/>
        <v>2911</v>
      </c>
      <c r="L163" s="29">
        <f t="shared" si="121"/>
        <v>471.5</v>
      </c>
      <c r="M163" s="29">
        <v>1246.4000000000001</v>
      </c>
      <c r="N163" s="29">
        <f t="shared" si="122"/>
        <v>2906.9</v>
      </c>
      <c r="O163" s="29">
        <f t="shared" si="129"/>
        <v>8712.5</v>
      </c>
      <c r="P163" s="29">
        <v>4031</v>
      </c>
      <c r="Q163" s="29">
        <f t="shared" si="118"/>
        <v>7037.89</v>
      </c>
      <c r="R163" s="29">
        <f t="shared" si="130"/>
        <v>6289.4</v>
      </c>
      <c r="S163" s="29">
        <f t="shared" si="119"/>
        <v>33962.11</v>
      </c>
    </row>
    <row r="164" spans="2:19" s="8" customFormat="1" ht="24.95" customHeight="1" x14ac:dyDescent="0.25">
      <c r="B164" s="18">
        <v>133</v>
      </c>
      <c r="C164" s="39" t="s">
        <v>107</v>
      </c>
      <c r="D164" s="28" t="s">
        <v>25</v>
      </c>
      <c r="E164" s="27" t="s">
        <v>18</v>
      </c>
      <c r="F164" s="27" t="s">
        <v>496</v>
      </c>
      <c r="G164" s="29">
        <v>41000</v>
      </c>
      <c r="H164" s="29">
        <v>583.79</v>
      </c>
      <c r="I164" s="29">
        <v>25</v>
      </c>
      <c r="J164" s="29">
        <v>1176.7</v>
      </c>
      <c r="K164" s="29">
        <f t="shared" si="120"/>
        <v>2911</v>
      </c>
      <c r="L164" s="29">
        <f t="shared" si="121"/>
        <v>471.5</v>
      </c>
      <c r="M164" s="29">
        <v>1246.4000000000001</v>
      </c>
      <c r="N164" s="29">
        <f t="shared" si="122"/>
        <v>2906.9</v>
      </c>
      <c r="O164" s="29">
        <f t="shared" si="129"/>
        <v>8712.5</v>
      </c>
      <c r="P164" s="29">
        <v>20740.8</v>
      </c>
      <c r="Q164" s="29">
        <f t="shared" si="118"/>
        <v>23747.69</v>
      </c>
      <c r="R164" s="29">
        <f t="shared" si="130"/>
        <v>6289.4</v>
      </c>
      <c r="S164" s="29">
        <f t="shared" si="119"/>
        <v>17252.310000000001</v>
      </c>
    </row>
    <row r="165" spans="2:19" s="8" customFormat="1" ht="24.95" customHeight="1" x14ac:dyDescent="0.25">
      <c r="B165" s="18">
        <v>134</v>
      </c>
      <c r="C165" s="39" t="s">
        <v>144</v>
      </c>
      <c r="D165" s="28" t="s">
        <v>25</v>
      </c>
      <c r="E165" s="27" t="s">
        <v>18</v>
      </c>
      <c r="F165" s="27" t="s">
        <v>496</v>
      </c>
      <c r="G165" s="29">
        <v>41000</v>
      </c>
      <c r="H165" s="29">
        <v>583.79</v>
      </c>
      <c r="I165" s="29">
        <v>25</v>
      </c>
      <c r="J165" s="29">
        <v>1176.7</v>
      </c>
      <c r="K165" s="29">
        <f t="shared" si="120"/>
        <v>2911</v>
      </c>
      <c r="L165" s="29">
        <f t="shared" si="121"/>
        <v>471.5</v>
      </c>
      <c r="M165" s="29">
        <v>1246.4000000000001</v>
      </c>
      <c r="N165" s="29">
        <f t="shared" si="122"/>
        <v>2906.9</v>
      </c>
      <c r="O165" s="29">
        <f t="shared" si="129"/>
        <v>8712.5</v>
      </c>
      <c r="P165" s="29">
        <f>I165</f>
        <v>25</v>
      </c>
      <c r="Q165" s="29">
        <f t="shared" si="118"/>
        <v>3031.89</v>
      </c>
      <c r="R165" s="29">
        <f t="shared" si="130"/>
        <v>6289.4</v>
      </c>
      <c r="S165" s="29">
        <f t="shared" si="119"/>
        <v>37968.11</v>
      </c>
    </row>
    <row r="166" spans="2:19" s="8" customFormat="1" ht="24.95" customHeight="1" x14ac:dyDescent="0.25">
      <c r="B166" s="18">
        <v>135</v>
      </c>
      <c r="C166" s="39" t="s">
        <v>145</v>
      </c>
      <c r="D166" s="28" t="s">
        <v>146</v>
      </c>
      <c r="E166" s="27" t="s">
        <v>18</v>
      </c>
      <c r="F166" s="27" t="s">
        <v>496</v>
      </c>
      <c r="G166" s="29">
        <v>40000</v>
      </c>
      <c r="H166" s="29">
        <v>442.65</v>
      </c>
      <c r="I166" s="29">
        <v>25</v>
      </c>
      <c r="J166" s="29">
        <v>1148</v>
      </c>
      <c r="K166" s="29">
        <f t="shared" si="120"/>
        <v>2840</v>
      </c>
      <c r="L166" s="29">
        <f t="shared" si="121"/>
        <v>460</v>
      </c>
      <c r="M166" s="29">
        <v>1216</v>
      </c>
      <c r="N166" s="29">
        <f t="shared" si="122"/>
        <v>2836</v>
      </c>
      <c r="O166" s="29">
        <f t="shared" si="129"/>
        <v>8500</v>
      </c>
      <c r="P166" s="29">
        <v>14881.57</v>
      </c>
      <c r="Q166" s="29">
        <f t="shared" si="118"/>
        <v>17688.22</v>
      </c>
      <c r="R166" s="29">
        <f t="shared" si="130"/>
        <v>6136</v>
      </c>
      <c r="S166" s="29">
        <f t="shared" si="119"/>
        <v>22311.78</v>
      </c>
    </row>
    <row r="167" spans="2:19" s="8" customFormat="1" ht="24.95" customHeight="1" x14ac:dyDescent="0.25">
      <c r="B167" s="18">
        <v>136</v>
      </c>
      <c r="C167" s="39" t="s">
        <v>147</v>
      </c>
      <c r="D167" s="28" t="s">
        <v>146</v>
      </c>
      <c r="E167" s="27" t="s">
        <v>18</v>
      </c>
      <c r="F167" s="27" t="s">
        <v>496</v>
      </c>
      <c r="G167" s="29">
        <v>40000</v>
      </c>
      <c r="H167" s="29">
        <v>0</v>
      </c>
      <c r="I167" s="29">
        <v>25</v>
      </c>
      <c r="J167" s="29">
        <v>1148</v>
      </c>
      <c r="K167" s="29">
        <f t="shared" si="120"/>
        <v>2840</v>
      </c>
      <c r="L167" s="29">
        <f t="shared" si="121"/>
        <v>460</v>
      </c>
      <c r="M167" s="29">
        <v>1216</v>
      </c>
      <c r="N167" s="29">
        <f t="shared" si="122"/>
        <v>2836</v>
      </c>
      <c r="O167" s="29">
        <f t="shared" si="129"/>
        <v>8500</v>
      </c>
      <c r="P167" s="29">
        <v>16390.21</v>
      </c>
      <c r="Q167" s="29">
        <f t="shared" si="118"/>
        <v>18754.21</v>
      </c>
      <c r="R167" s="29">
        <f t="shared" si="130"/>
        <v>6136</v>
      </c>
      <c r="S167" s="29">
        <f t="shared" si="119"/>
        <v>21245.79</v>
      </c>
    </row>
    <row r="168" spans="2:19" s="22" customFormat="1" ht="24.95" customHeight="1" x14ac:dyDescent="0.25">
      <c r="B168" s="18">
        <v>137</v>
      </c>
      <c r="C168" s="39" t="s">
        <v>152</v>
      </c>
      <c r="D168" s="28" t="s">
        <v>27</v>
      </c>
      <c r="E168" s="27" t="s">
        <v>18</v>
      </c>
      <c r="F168" s="27" t="s">
        <v>495</v>
      </c>
      <c r="G168" s="29">
        <v>38000</v>
      </c>
      <c r="H168" s="29">
        <v>160.38</v>
      </c>
      <c r="I168" s="29">
        <v>25</v>
      </c>
      <c r="J168" s="29">
        <v>1090.5999999999999</v>
      </c>
      <c r="K168" s="29">
        <f t="shared" si="120"/>
        <v>2698</v>
      </c>
      <c r="L168" s="29">
        <f t="shared" si="121"/>
        <v>437</v>
      </c>
      <c r="M168" s="29">
        <v>1155.2</v>
      </c>
      <c r="N168" s="29">
        <f t="shared" si="122"/>
        <v>2694.2</v>
      </c>
      <c r="O168" s="29">
        <f t="shared" si="129"/>
        <v>8075</v>
      </c>
      <c r="P168" s="29">
        <v>11142.57</v>
      </c>
      <c r="Q168" s="29">
        <f t="shared" si="118"/>
        <v>13548.75</v>
      </c>
      <c r="R168" s="29">
        <f t="shared" si="130"/>
        <v>5829.2</v>
      </c>
      <c r="S168" s="29">
        <f t="shared" si="119"/>
        <v>24451.25</v>
      </c>
    </row>
    <row r="169" spans="2:19" s="22" customFormat="1" ht="24.95" customHeight="1" x14ac:dyDescent="0.25">
      <c r="B169" s="18">
        <v>138</v>
      </c>
      <c r="C169" s="39" t="s">
        <v>153</v>
      </c>
      <c r="D169" s="28" t="s">
        <v>27</v>
      </c>
      <c r="E169" s="27" t="s">
        <v>18</v>
      </c>
      <c r="F169" s="27" t="s">
        <v>496</v>
      </c>
      <c r="G169" s="29">
        <v>38000</v>
      </c>
      <c r="H169" s="29">
        <v>160.38</v>
      </c>
      <c r="I169" s="29">
        <v>25</v>
      </c>
      <c r="J169" s="29">
        <v>1090.5999999999999</v>
      </c>
      <c r="K169" s="29">
        <f t="shared" si="120"/>
        <v>2698</v>
      </c>
      <c r="L169" s="29">
        <f t="shared" si="121"/>
        <v>437</v>
      </c>
      <c r="M169" s="29">
        <v>1155.2</v>
      </c>
      <c r="N169" s="29">
        <f t="shared" si="122"/>
        <v>2694.2</v>
      </c>
      <c r="O169" s="29">
        <f t="shared" si="129"/>
        <v>8075</v>
      </c>
      <c r="P169" s="29">
        <v>7972.1</v>
      </c>
      <c r="Q169" s="29">
        <f t="shared" si="118"/>
        <v>10378.280000000001</v>
      </c>
      <c r="R169" s="29">
        <f t="shared" si="130"/>
        <v>5829.2</v>
      </c>
      <c r="S169" s="29">
        <f t="shared" si="119"/>
        <v>27621.72</v>
      </c>
    </row>
    <row r="170" spans="2:19" s="8" customFormat="1" ht="24.95" customHeight="1" x14ac:dyDescent="0.25">
      <c r="B170" s="18">
        <v>139</v>
      </c>
      <c r="C170" s="39" t="s">
        <v>154</v>
      </c>
      <c r="D170" s="28" t="s">
        <v>27</v>
      </c>
      <c r="E170" s="27" t="s">
        <v>18</v>
      </c>
      <c r="F170" s="27" t="s">
        <v>495</v>
      </c>
      <c r="G170" s="29">
        <v>38000</v>
      </c>
      <c r="H170" s="29">
        <v>160.38</v>
      </c>
      <c r="I170" s="29">
        <v>25</v>
      </c>
      <c r="J170" s="29">
        <v>1090.5999999999999</v>
      </c>
      <c r="K170" s="29">
        <f t="shared" si="120"/>
        <v>2698</v>
      </c>
      <c r="L170" s="29">
        <f t="shared" si="121"/>
        <v>437</v>
      </c>
      <c r="M170" s="29">
        <v>1155.2</v>
      </c>
      <c r="N170" s="29">
        <f t="shared" si="122"/>
        <v>2694.2</v>
      </c>
      <c r="O170" s="29">
        <f t="shared" si="129"/>
        <v>8075</v>
      </c>
      <c r="P170" s="29">
        <v>4491</v>
      </c>
      <c r="Q170" s="29">
        <f t="shared" si="118"/>
        <v>6897.18</v>
      </c>
      <c r="R170" s="29">
        <f t="shared" si="130"/>
        <v>5829.2</v>
      </c>
      <c r="S170" s="29">
        <f t="shared" si="119"/>
        <v>31102.82</v>
      </c>
    </row>
    <row r="171" spans="2:19" s="8" customFormat="1" ht="24.95" customHeight="1" x14ac:dyDescent="0.25">
      <c r="B171" s="18">
        <v>140</v>
      </c>
      <c r="C171" s="39" t="s">
        <v>542</v>
      </c>
      <c r="D171" s="28" t="s">
        <v>27</v>
      </c>
      <c r="E171" s="27" t="s">
        <v>18</v>
      </c>
      <c r="F171" s="27" t="s">
        <v>495</v>
      </c>
      <c r="G171" s="29">
        <v>36000</v>
      </c>
      <c r="H171" s="29">
        <v>0</v>
      </c>
      <c r="I171" s="29">
        <v>25</v>
      </c>
      <c r="J171" s="29">
        <v>1033.2</v>
      </c>
      <c r="K171" s="29">
        <f t="shared" si="120"/>
        <v>2556</v>
      </c>
      <c r="L171" s="29">
        <f t="shared" si="121"/>
        <v>414</v>
      </c>
      <c r="M171" s="29">
        <v>1094.4000000000001</v>
      </c>
      <c r="N171" s="29">
        <f t="shared" si="122"/>
        <v>2552.4</v>
      </c>
      <c r="O171" s="29">
        <f t="shared" si="129"/>
        <v>7650</v>
      </c>
      <c r="P171" s="29">
        <f>I171</f>
        <v>25</v>
      </c>
      <c r="Q171" s="29">
        <f t="shared" si="118"/>
        <v>2152.6</v>
      </c>
      <c r="R171" s="29">
        <f t="shared" si="130"/>
        <v>5522.4</v>
      </c>
      <c r="S171" s="29">
        <f t="shared" si="119"/>
        <v>33847.4</v>
      </c>
    </row>
    <row r="172" spans="2:19" s="8" customFormat="1" ht="24.95" customHeight="1" x14ac:dyDescent="0.25">
      <c r="B172" s="18">
        <v>141</v>
      </c>
      <c r="C172" s="39" t="s">
        <v>541</v>
      </c>
      <c r="D172" s="28" t="s">
        <v>29</v>
      </c>
      <c r="E172" s="27" t="s">
        <v>18</v>
      </c>
      <c r="F172" s="27" t="s">
        <v>496</v>
      </c>
      <c r="G172" s="29">
        <v>36000</v>
      </c>
      <c r="H172" s="29">
        <v>0</v>
      </c>
      <c r="I172" s="29">
        <v>25</v>
      </c>
      <c r="J172" s="29">
        <v>1033.2</v>
      </c>
      <c r="K172" s="29">
        <f t="shared" si="120"/>
        <v>2556</v>
      </c>
      <c r="L172" s="29">
        <f t="shared" si="121"/>
        <v>414</v>
      </c>
      <c r="M172" s="29">
        <v>1094.4000000000001</v>
      </c>
      <c r="N172" s="29">
        <f t="shared" si="122"/>
        <v>2552.4</v>
      </c>
      <c r="O172" s="29">
        <f t="shared" si="129"/>
        <v>7650</v>
      </c>
      <c r="P172" s="29">
        <v>5151</v>
      </c>
      <c r="Q172" s="29">
        <f t="shared" si="118"/>
        <v>7278.6</v>
      </c>
      <c r="R172" s="29">
        <f t="shared" si="130"/>
        <v>5522.4</v>
      </c>
      <c r="S172" s="29">
        <f t="shared" si="119"/>
        <v>28721.4</v>
      </c>
    </row>
    <row r="173" spans="2:19" s="8" customFormat="1" ht="24.95" customHeight="1" x14ac:dyDescent="0.25">
      <c r="B173" s="18">
        <v>142</v>
      </c>
      <c r="C173" s="39" t="s">
        <v>148</v>
      </c>
      <c r="D173" s="28" t="s">
        <v>27</v>
      </c>
      <c r="E173" s="27" t="s">
        <v>18</v>
      </c>
      <c r="F173" s="27" t="s">
        <v>496</v>
      </c>
      <c r="G173" s="29">
        <v>41000</v>
      </c>
      <c r="H173" s="29">
        <v>356.92</v>
      </c>
      <c r="I173" s="29">
        <v>25</v>
      </c>
      <c r="J173" s="29">
        <v>1176.7</v>
      </c>
      <c r="K173" s="29">
        <f t="shared" ref="K173" si="141">G173*7.1%</f>
        <v>2911</v>
      </c>
      <c r="L173" s="29">
        <f t="shared" ref="L173" si="142">G173*1.15%</f>
        <v>471.5</v>
      </c>
      <c r="M173" s="29">
        <v>1246.4000000000001</v>
      </c>
      <c r="N173" s="29">
        <f t="shared" ref="N173" si="143">G173*7.09%</f>
        <v>2906.9</v>
      </c>
      <c r="O173" s="29">
        <f t="shared" ref="O173" si="144">J173+K173+L173+M173+N173</f>
        <v>8712.5</v>
      </c>
      <c r="P173" s="29">
        <v>23424.91</v>
      </c>
      <c r="Q173" s="29">
        <f t="shared" ref="Q173" si="145">H173+J173+M173+P173</f>
        <v>26204.93</v>
      </c>
      <c r="R173" s="29">
        <f t="shared" ref="R173" si="146">K173+L173+N173</f>
        <v>6289.4</v>
      </c>
      <c r="S173" s="29">
        <f>G173-Q173</f>
        <v>14795.07</v>
      </c>
    </row>
    <row r="174" spans="2:19" s="8" customFormat="1" ht="24.95" customHeight="1" x14ac:dyDescent="0.25">
      <c r="B174" s="18">
        <v>143</v>
      </c>
      <c r="C174" s="39" t="s">
        <v>149</v>
      </c>
      <c r="D174" s="28" t="s">
        <v>30</v>
      </c>
      <c r="E174" s="27" t="s">
        <v>18</v>
      </c>
      <c r="F174" s="27" t="s">
        <v>495</v>
      </c>
      <c r="G174" s="29">
        <v>31500</v>
      </c>
      <c r="H174" s="29">
        <v>0</v>
      </c>
      <c r="I174" s="29">
        <v>25</v>
      </c>
      <c r="J174" s="29">
        <v>904.05</v>
      </c>
      <c r="K174" s="29">
        <f t="shared" si="120"/>
        <v>2236.5</v>
      </c>
      <c r="L174" s="29">
        <f t="shared" si="121"/>
        <v>362.25</v>
      </c>
      <c r="M174" s="29">
        <v>957.6</v>
      </c>
      <c r="N174" s="29">
        <f t="shared" si="122"/>
        <v>2233.35</v>
      </c>
      <c r="O174" s="29">
        <f t="shared" si="129"/>
        <v>6693.75</v>
      </c>
      <c r="P174" s="29">
        <v>3049.9</v>
      </c>
      <c r="Q174" s="29">
        <f t="shared" si="118"/>
        <v>4911.55</v>
      </c>
      <c r="R174" s="29">
        <f t="shared" si="130"/>
        <v>4832.1000000000004</v>
      </c>
      <c r="S174" s="29">
        <f t="shared" si="119"/>
        <v>26588.45</v>
      </c>
    </row>
    <row r="175" spans="2:19" s="60" customFormat="1" ht="24.95" customHeight="1" x14ac:dyDescent="0.25">
      <c r="B175" s="18">
        <v>144</v>
      </c>
      <c r="C175" s="39" t="s">
        <v>51</v>
      </c>
      <c r="D175" s="28" t="s">
        <v>27</v>
      </c>
      <c r="E175" s="27" t="s">
        <v>18</v>
      </c>
      <c r="F175" s="27" t="s">
        <v>496</v>
      </c>
      <c r="G175" s="29">
        <v>15833.33</v>
      </c>
      <c r="H175" s="29">
        <v>0</v>
      </c>
      <c r="I175" s="29">
        <v>25</v>
      </c>
      <c r="J175" s="29">
        <f>G175*2.87%</f>
        <v>454.42</v>
      </c>
      <c r="K175" s="29">
        <f>G175*7.1%</f>
        <v>1124.17</v>
      </c>
      <c r="L175" s="29">
        <f>G175*1.15%</f>
        <v>182.08</v>
      </c>
      <c r="M175" s="29">
        <f>G175*3.04%</f>
        <v>481.33</v>
      </c>
      <c r="N175" s="29">
        <f>G175*7.09%</f>
        <v>1122.58</v>
      </c>
      <c r="O175" s="29">
        <f t="shared" ref="O175" si="147">J175+K175+L175+M175+N175</f>
        <v>3364.58</v>
      </c>
      <c r="P175" s="29">
        <v>11388.5</v>
      </c>
      <c r="Q175" s="29">
        <f>H175+J175+M175+P175</f>
        <v>12324.25</v>
      </c>
      <c r="R175" s="29">
        <f t="shared" ref="R175" si="148">K175+L175+N175</f>
        <v>2428.83</v>
      </c>
      <c r="S175" s="29">
        <f>G175-Q175</f>
        <v>3509.08</v>
      </c>
    </row>
    <row r="176" spans="2:19" s="20" customFormat="1" ht="24.95" customHeight="1" x14ac:dyDescent="0.25">
      <c r="B176" s="18">
        <v>145</v>
      </c>
      <c r="C176" s="39" t="s">
        <v>632</v>
      </c>
      <c r="D176" s="28" t="s">
        <v>27</v>
      </c>
      <c r="E176" s="27" t="s">
        <v>18</v>
      </c>
      <c r="F176" s="27" t="s">
        <v>496</v>
      </c>
      <c r="G176" s="29">
        <v>40000</v>
      </c>
      <c r="H176" s="29">
        <v>442.65</v>
      </c>
      <c r="I176" s="29">
        <v>25</v>
      </c>
      <c r="J176" s="29">
        <v>1148</v>
      </c>
      <c r="K176" s="29">
        <f>G176*7.1%</f>
        <v>2840</v>
      </c>
      <c r="L176" s="29">
        <f>G176*1.15%</f>
        <v>460</v>
      </c>
      <c r="M176" s="29">
        <v>1216</v>
      </c>
      <c r="N176" s="29">
        <f>G176*7.09%</f>
        <v>2836</v>
      </c>
      <c r="O176" s="29">
        <f>J176+K176+L176+M176+N176</f>
        <v>8500</v>
      </c>
      <c r="P176" s="29">
        <v>25</v>
      </c>
      <c r="Q176" s="29">
        <f>H176+J176+M176+P176</f>
        <v>2831.65</v>
      </c>
      <c r="R176" s="29">
        <f>K176+L176+N176</f>
        <v>6136</v>
      </c>
      <c r="S176" s="29">
        <f>G176-Q176</f>
        <v>37168.35</v>
      </c>
    </row>
    <row r="177" spans="2:19" s="20" customFormat="1" ht="24.95" customHeight="1" x14ac:dyDescent="0.25">
      <c r="B177" s="18">
        <v>146</v>
      </c>
      <c r="C177" s="39" t="s">
        <v>660</v>
      </c>
      <c r="D177" s="28" t="s">
        <v>27</v>
      </c>
      <c r="E177" s="27" t="s">
        <v>18</v>
      </c>
      <c r="F177" s="27" t="s">
        <v>496</v>
      </c>
      <c r="G177" s="29">
        <v>36000</v>
      </c>
      <c r="H177" s="29">
        <v>0</v>
      </c>
      <c r="I177" s="29">
        <v>25</v>
      </c>
      <c r="J177" s="29">
        <v>1033.2</v>
      </c>
      <c r="K177" s="29">
        <f t="shared" ref="K177" si="149">G177*7.1%</f>
        <v>2556</v>
      </c>
      <c r="L177" s="29">
        <f t="shared" ref="L177" si="150">G177*1.15%</f>
        <v>414</v>
      </c>
      <c r="M177" s="29">
        <v>1094.4000000000001</v>
      </c>
      <c r="N177" s="29">
        <f t="shared" ref="N177" si="151">G177*7.09%</f>
        <v>2552.4</v>
      </c>
      <c r="O177" s="29">
        <f t="shared" ref="O177" si="152">J177+K177+L177+M177+N177</f>
        <v>7650</v>
      </c>
      <c r="P177" s="29">
        <f>I177</f>
        <v>25</v>
      </c>
      <c r="Q177" s="29">
        <f t="shared" ref="Q177" si="153">H177+J177+M177+P177</f>
        <v>2152.6</v>
      </c>
      <c r="R177" s="29">
        <f t="shared" ref="R177" si="154">K177+L177+N177</f>
        <v>5522.4</v>
      </c>
      <c r="S177" s="29">
        <f t="shared" ref="S177" si="155">G177-Q177</f>
        <v>33847.4</v>
      </c>
    </row>
    <row r="178" spans="2:19" s="16" customFormat="1" ht="24.95" customHeight="1" x14ac:dyDescent="0.25">
      <c r="B178" s="18">
        <v>147</v>
      </c>
      <c r="C178" s="39" t="s">
        <v>97</v>
      </c>
      <c r="D178" s="28" t="s">
        <v>59</v>
      </c>
      <c r="E178" s="27" t="s">
        <v>18</v>
      </c>
      <c r="F178" s="27" t="s">
        <v>496</v>
      </c>
      <c r="G178" s="29">
        <v>65000</v>
      </c>
      <c r="H178" s="29">
        <v>4427.58</v>
      </c>
      <c r="I178" s="29">
        <v>25</v>
      </c>
      <c r="J178" s="29">
        <v>1865.5</v>
      </c>
      <c r="K178" s="29">
        <f t="shared" si="120"/>
        <v>4615</v>
      </c>
      <c r="L178" s="29">
        <f t="shared" si="121"/>
        <v>747.5</v>
      </c>
      <c r="M178" s="29">
        <v>1976</v>
      </c>
      <c r="N178" s="29">
        <f t="shared" si="122"/>
        <v>4608.5</v>
      </c>
      <c r="O178" s="29">
        <f t="shared" si="129"/>
        <v>13812.5</v>
      </c>
      <c r="P178" s="29">
        <v>12722.64</v>
      </c>
      <c r="Q178" s="29">
        <f>H178+J178+M178+P178</f>
        <v>20991.72</v>
      </c>
      <c r="R178" s="29">
        <f t="shared" si="130"/>
        <v>9971</v>
      </c>
      <c r="S178" s="29">
        <f>G178-Q178</f>
        <v>44008.28</v>
      </c>
    </row>
    <row r="179" spans="2:19" s="8" customFormat="1" ht="24.95" customHeight="1" x14ac:dyDescent="0.3">
      <c r="B179" s="66" t="s">
        <v>695</v>
      </c>
      <c r="C179" s="23"/>
      <c r="D179" s="23"/>
      <c r="E179" s="23"/>
      <c r="F179" s="23"/>
      <c r="G179" s="25"/>
      <c r="H179" s="25"/>
      <c r="I179" s="25"/>
      <c r="J179" s="25"/>
      <c r="K179" s="25"/>
      <c r="L179" s="25"/>
      <c r="M179" s="25"/>
      <c r="N179" s="25"/>
      <c r="O179" s="38"/>
      <c r="P179" s="38"/>
      <c r="Q179" s="38"/>
      <c r="R179" s="38"/>
      <c r="S179" s="38"/>
    </row>
    <row r="180" spans="2:19" s="8" customFormat="1" ht="24.95" customHeight="1" x14ac:dyDescent="0.25">
      <c r="B180" s="18">
        <v>148</v>
      </c>
      <c r="C180" s="14" t="s">
        <v>157</v>
      </c>
      <c r="D180" s="17" t="s">
        <v>158</v>
      </c>
      <c r="E180" s="18" t="s">
        <v>18</v>
      </c>
      <c r="F180" s="18" t="s">
        <v>496</v>
      </c>
      <c r="G180" s="21">
        <v>51801.75</v>
      </c>
      <c r="H180" s="21">
        <v>2108.29</v>
      </c>
      <c r="I180" s="21">
        <v>25</v>
      </c>
      <c r="J180" s="21">
        <v>1486.71</v>
      </c>
      <c r="K180" s="29">
        <f>G180*7.1%</f>
        <v>3677.92</v>
      </c>
      <c r="L180" s="29">
        <f>G180*1.15%</f>
        <v>595.72</v>
      </c>
      <c r="M180" s="21">
        <v>1574.77</v>
      </c>
      <c r="N180" s="29">
        <f>G180*7.09%</f>
        <v>3672.74</v>
      </c>
      <c r="O180" s="21">
        <f t="shared" si="129"/>
        <v>11007.86</v>
      </c>
      <c r="P180" s="21">
        <v>36620.89</v>
      </c>
      <c r="Q180" s="21">
        <f>H180+J180+M180+P180</f>
        <v>41790.660000000003</v>
      </c>
      <c r="R180" s="21">
        <f t="shared" si="130"/>
        <v>7946.38</v>
      </c>
      <c r="S180" s="21">
        <f>G180-Q180</f>
        <v>10011.09</v>
      </c>
    </row>
    <row r="181" spans="2:19" s="8" customFormat="1" ht="24.95" customHeight="1" x14ac:dyDescent="0.25">
      <c r="B181" s="18">
        <v>149</v>
      </c>
      <c r="C181" s="14" t="s">
        <v>159</v>
      </c>
      <c r="D181" s="17" t="s">
        <v>160</v>
      </c>
      <c r="E181" s="18" t="s">
        <v>18</v>
      </c>
      <c r="F181" s="18" t="s">
        <v>495</v>
      </c>
      <c r="G181" s="29">
        <v>41000</v>
      </c>
      <c r="H181" s="29">
        <v>583.79</v>
      </c>
      <c r="I181" s="29">
        <v>25</v>
      </c>
      <c r="J181" s="29">
        <f>G181*2.87%</f>
        <v>1176.7</v>
      </c>
      <c r="K181" s="29">
        <f>G181*7.1%</f>
        <v>2911</v>
      </c>
      <c r="L181" s="29">
        <f>G181*1.15%</f>
        <v>471.5</v>
      </c>
      <c r="M181" s="29">
        <f>G181*3.04%</f>
        <v>1246.4000000000001</v>
      </c>
      <c r="N181" s="29">
        <f>G181*7.09%</f>
        <v>2906.9</v>
      </c>
      <c r="O181" s="29">
        <f t="shared" si="129"/>
        <v>8712.5</v>
      </c>
      <c r="P181" s="29">
        <v>4137.75</v>
      </c>
      <c r="Q181" s="29">
        <f>H181+J181+M181+P181</f>
        <v>7144.64</v>
      </c>
      <c r="R181" s="29">
        <f t="shared" si="130"/>
        <v>6289.4</v>
      </c>
      <c r="S181" s="29">
        <f>G181-Q181</f>
        <v>33855.360000000001</v>
      </c>
    </row>
    <row r="182" spans="2:19" s="8" customFormat="1" ht="24.95" customHeight="1" x14ac:dyDescent="0.25">
      <c r="B182" s="18">
        <v>150</v>
      </c>
      <c r="C182" s="14" t="s">
        <v>161</v>
      </c>
      <c r="D182" s="17" t="s">
        <v>27</v>
      </c>
      <c r="E182" s="18" t="s">
        <v>18</v>
      </c>
      <c r="F182" s="18" t="s">
        <v>496</v>
      </c>
      <c r="G182" s="29">
        <v>41000</v>
      </c>
      <c r="H182" s="29">
        <v>356.92</v>
      </c>
      <c r="I182" s="29">
        <v>25</v>
      </c>
      <c r="J182" s="29">
        <f>G182*2.87%</f>
        <v>1176.7</v>
      </c>
      <c r="K182" s="29">
        <f>G182*7.1%</f>
        <v>2911</v>
      </c>
      <c r="L182" s="29">
        <f>G182*1.15%</f>
        <v>471.5</v>
      </c>
      <c r="M182" s="29">
        <f>G182*3.04%</f>
        <v>1246.4000000000001</v>
      </c>
      <c r="N182" s="29">
        <f>G182*7.09%</f>
        <v>2906.9</v>
      </c>
      <c r="O182" s="29">
        <f t="shared" ref="O182" si="156">J182+K182+L182+M182+N182</f>
        <v>8712.5</v>
      </c>
      <c r="P182" s="29">
        <v>1537.45</v>
      </c>
      <c r="Q182" s="29">
        <f>H182+J182+M182+P182</f>
        <v>4317.47</v>
      </c>
      <c r="R182" s="29">
        <f t="shared" ref="R182" si="157">K182+L182+N182</f>
        <v>6289.4</v>
      </c>
      <c r="S182" s="29">
        <f>G182-Q182</f>
        <v>36682.53</v>
      </c>
    </row>
    <row r="183" spans="2:19" s="8" customFormat="1" ht="24.95" customHeight="1" x14ac:dyDescent="0.3">
      <c r="B183" s="66" t="s">
        <v>668</v>
      </c>
      <c r="C183" s="23"/>
      <c r="D183" s="23"/>
      <c r="E183" s="23"/>
      <c r="F183" s="23"/>
      <c r="G183" s="25"/>
      <c r="H183" s="25"/>
      <c r="I183" s="25"/>
      <c r="J183" s="25"/>
      <c r="K183" s="25"/>
      <c r="L183" s="25"/>
      <c r="M183" s="25"/>
      <c r="N183" s="25"/>
      <c r="O183" s="38"/>
      <c r="P183" s="38"/>
      <c r="Q183" s="38"/>
      <c r="R183" s="38"/>
      <c r="S183" s="38"/>
    </row>
    <row r="184" spans="2:19" s="20" customFormat="1" ht="24.95" customHeight="1" x14ac:dyDescent="0.25">
      <c r="B184" s="18">
        <v>151</v>
      </c>
      <c r="C184" s="39" t="s">
        <v>318</v>
      </c>
      <c r="D184" s="28" t="s">
        <v>317</v>
      </c>
      <c r="E184" s="27" t="s">
        <v>18</v>
      </c>
      <c r="F184" s="27" t="s">
        <v>495</v>
      </c>
      <c r="G184" s="29">
        <v>60000</v>
      </c>
      <c r="H184" s="29">
        <v>3486.68</v>
      </c>
      <c r="I184" s="29">
        <v>25</v>
      </c>
      <c r="J184" s="29">
        <v>1722</v>
      </c>
      <c r="K184" s="29">
        <f t="shared" ref="K184:K229" si="158">G184*7.1%</f>
        <v>4260</v>
      </c>
      <c r="L184" s="29">
        <f t="shared" ref="L184:L229" si="159">G184*1.15%</f>
        <v>690</v>
      </c>
      <c r="M184" s="29">
        <v>1824</v>
      </c>
      <c r="N184" s="29">
        <f t="shared" ref="N184:N229" si="160">G184*7.09%</f>
        <v>4254</v>
      </c>
      <c r="O184" s="29">
        <f t="shared" si="129"/>
        <v>12750</v>
      </c>
      <c r="P184" s="29">
        <v>6896.98</v>
      </c>
      <c r="Q184" s="29">
        <f t="shared" ref="Q184:Q229" si="161">H184+J184+M184+P184</f>
        <v>13929.66</v>
      </c>
      <c r="R184" s="29">
        <f t="shared" si="130"/>
        <v>9204</v>
      </c>
      <c r="S184" s="29">
        <f t="shared" ref="S184:S229" si="162">G184-Q184</f>
        <v>46070.34</v>
      </c>
    </row>
    <row r="185" spans="2:19" s="20" customFormat="1" ht="24.95" customHeight="1" x14ac:dyDescent="0.25">
      <c r="B185" s="18">
        <v>152</v>
      </c>
      <c r="C185" s="39" t="s">
        <v>130</v>
      </c>
      <c r="D185" s="28" t="s">
        <v>90</v>
      </c>
      <c r="E185" s="27" t="s">
        <v>18</v>
      </c>
      <c r="F185" s="27" t="s">
        <v>496</v>
      </c>
      <c r="G185" s="29">
        <v>60000</v>
      </c>
      <c r="H185" s="29">
        <v>3486.68</v>
      </c>
      <c r="I185" s="29">
        <v>25</v>
      </c>
      <c r="J185" s="29">
        <v>1722</v>
      </c>
      <c r="K185" s="29">
        <f t="shared" si="158"/>
        <v>4260</v>
      </c>
      <c r="L185" s="29">
        <f t="shared" si="159"/>
        <v>690</v>
      </c>
      <c r="M185" s="29">
        <v>1824</v>
      </c>
      <c r="N185" s="29">
        <f t="shared" si="160"/>
        <v>4254</v>
      </c>
      <c r="O185" s="29">
        <f t="shared" si="129"/>
        <v>12750</v>
      </c>
      <c r="P185" s="29">
        <v>24413.72</v>
      </c>
      <c r="Q185" s="29">
        <f t="shared" si="161"/>
        <v>31446.400000000001</v>
      </c>
      <c r="R185" s="29">
        <f t="shared" si="130"/>
        <v>9204</v>
      </c>
      <c r="S185" s="29">
        <f t="shared" si="162"/>
        <v>28553.599999999999</v>
      </c>
    </row>
    <row r="186" spans="2:19" s="8" customFormat="1" ht="24.95" customHeight="1" x14ac:dyDescent="0.25">
      <c r="B186" s="18">
        <v>153</v>
      </c>
      <c r="C186" s="39" t="s">
        <v>432</v>
      </c>
      <c r="D186" s="28" t="s">
        <v>21</v>
      </c>
      <c r="E186" s="27" t="s">
        <v>18</v>
      </c>
      <c r="F186" s="27" t="s">
        <v>495</v>
      </c>
      <c r="G186" s="29">
        <v>41000</v>
      </c>
      <c r="H186" s="29">
        <v>583.79</v>
      </c>
      <c r="I186" s="29">
        <v>25</v>
      </c>
      <c r="J186" s="29">
        <v>1176.7</v>
      </c>
      <c r="K186" s="29">
        <f t="shared" si="158"/>
        <v>2911</v>
      </c>
      <c r="L186" s="29">
        <f t="shared" si="159"/>
        <v>471.5</v>
      </c>
      <c r="M186" s="29">
        <v>1246.4000000000001</v>
      </c>
      <c r="N186" s="29">
        <f t="shared" si="160"/>
        <v>2906.9</v>
      </c>
      <c r="O186" s="29">
        <f t="shared" si="129"/>
        <v>8712.5</v>
      </c>
      <c r="P186" s="29">
        <f>I186</f>
        <v>25</v>
      </c>
      <c r="Q186" s="29">
        <f t="shared" si="161"/>
        <v>3031.89</v>
      </c>
      <c r="R186" s="29">
        <f t="shared" si="130"/>
        <v>6289.4</v>
      </c>
      <c r="S186" s="29">
        <f t="shared" si="162"/>
        <v>37968.11</v>
      </c>
    </row>
    <row r="187" spans="2:19" s="8" customFormat="1" ht="24.95" customHeight="1" x14ac:dyDescent="0.25">
      <c r="B187" s="18">
        <v>154</v>
      </c>
      <c r="C187" s="39" t="s">
        <v>162</v>
      </c>
      <c r="D187" s="63" t="s">
        <v>21</v>
      </c>
      <c r="E187" s="27" t="s">
        <v>18</v>
      </c>
      <c r="F187" s="27" t="s">
        <v>495</v>
      </c>
      <c r="G187" s="29">
        <v>41000</v>
      </c>
      <c r="H187" s="29">
        <v>583.79</v>
      </c>
      <c r="I187" s="29">
        <v>25</v>
      </c>
      <c r="J187" s="29">
        <v>1176.7</v>
      </c>
      <c r="K187" s="29">
        <f t="shared" si="158"/>
        <v>2911</v>
      </c>
      <c r="L187" s="29">
        <f t="shared" si="159"/>
        <v>471.5</v>
      </c>
      <c r="M187" s="29">
        <v>1246.4000000000001</v>
      </c>
      <c r="N187" s="29">
        <f t="shared" si="160"/>
        <v>2906.9</v>
      </c>
      <c r="O187" s="29">
        <f t="shared" si="129"/>
        <v>8712.5</v>
      </c>
      <c r="P187" s="29">
        <v>10071</v>
      </c>
      <c r="Q187" s="29">
        <f t="shared" si="161"/>
        <v>13077.89</v>
      </c>
      <c r="R187" s="29">
        <f t="shared" si="130"/>
        <v>6289.4</v>
      </c>
      <c r="S187" s="29">
        <f t="shared" si="162"/>
        <v>27922.11</v>
      </c>
    </row>
    <row r="188" spans="2:19" s="8" customFormat="1" ht="24.95" customHeight="1" x14ac:dyDescent="0.25">
      <c r="B188" s="18">
        <v>155</v>
      </c>
      <c r="C188" s="39" t="s">
        <v>435</v>
      </c>
      <c r="D188" s="28" t="s">
        <v>434</v>
      </c>
      <c r="E188" s="27" t="s">
        <v>18</v>
      </c>
      <c r="F188" s="27" t="s">
        <v>495</v>
      </c>
      <c r="G188" s="29">
        <v>41000</v>
      </c>
      <c r="H188" s="29">
        <v>583.79</v>
      </c>
      <c r="I188" s="29">
        <v>25</v>
      </c>
      <c r="J188" s="29">
        <v>1176.7</v>
      </c>
      <c r="K188" s="29">
        <f t="shared" si="158"/>
        <v>2911</v>
      </c>
      <c r="L188" s="29">
        <f t="shared" si="159"/>
        <v>471.5</v>
      </c>
      <c r="M188" s="29">
        <v>1246.4000000000001</v>
      </c>
      <c r="N188" s="29">
        <f t="shared" si="160"/>
        <v>2906.9</v>
      </c>
      <c r="O188" s="29">
        <f t="shared" si="129"/>
        <v>8712.5</v>
      </c>
      <c r="P188" s="29">
        <v>26151.79</v>
      </c>
      <c r="Q188" s="29">
        <f t="shared" si="161"/>
        <v>29158.68</v>
      </c>
      <c r="R188" s="29">
        <f t="shared" si="130"/>
        <v>6289.4</v>
      </c>
      <c r="S188" s="29">
        <f t="shared" si="162"/>
        <v>11841.32</v>
      </c>
    </row>
    <row r="189" spans="2:19" s="8" customFormat="1" ht="24.95" customHeight="1" x14ac:dyDescent="0.25">
      <c r="B189" s="18">
        <v>156</v>
      </c>
      <c r="C189" s="39" t="s">
        <v>530</v>
      </c>
      <c r="D189" s="28" t="s">
        <v>29</v>
      </c>
      <c r="E189" s="27" t="s">
        <v>18</v>
      </c>
      <c r="F189" s="27" t="s">
        <v>496</v>
      </c>
      <c r="G189" s="29">
        <v>36000</v>
      </c>
      <c r="H189" s="29">
        <v>0</v>
      </c>
      <c r="I189" s="29">
        <v>25</v>
      </c>
      <c r="J189" s="29">
        <v>1033.2</v>
      </c>
      <c r="K189" s="29">
        <f t="shared" si="158"/>
        <v>2556</v>
      </c>
      <c r="L189" s="29">
        <f t="shared" si="159"/>
        <v>414</v>
      </c>
      <c r="M189" s="29">
        <v>1094.4000000000001</v>
      </c>
      <c r="N189" s="29">
        <f t="shared" si="160"/>
        <v>2552.4</v>
      </c>
      <c r="O189" s="29">
        <f t="shared" si="129"/>
        <v>7650</v>
      </c>
      <c r="P189" s="29">
        <v>13814.83</v>
      </c>
      <c r="Q189" s="29">
        <f t="shared" si="161"/>
        <v>15942.43</v>
      </c>
      <c r="R189" s="29">
        <f t="shared" si="130"/>
        <v>5522.4</v>
      </c>
      <c r="S189" s="29">
        <f t="shared" si="162"/>
        <v>20057.57</v>
      </c>
    </row>
    <row r="190" spans="2:19" s="8" customFormat="1" ht="24.95" customHeight="1" x14ac:dyDescent="0.25">
      <c r="B190" s="18">
        <v>157</v>
      </c>
      <c r="C190" s="39" t="s">
        <v>490</v>
      </c>
      <c r="D190" s="28" t="s">
        <v>27</v>
      </c>
      <c r="E190" s="27" t="s">
        <v>18</v>
      </c>
      <c r="F190" s="27" t="s">
        <v>495</v>
      </c>
      <c r="G190" s="29">
        <v>31500</v>
      </c>
      <c r="H190" s="29">
        <v>0</v>
      </c>
      <c r="I190" s="29">
        <v>25</v>
      </c>
      <c r="J190" s="29">
        <v>904.05</v>
      </c>
      <c r="K190" s="29">
        <f t="shared" si="158"/>
        <v>2236.5</v>
      </c>
      <c r="L190" s="29">
        <f t="shared" si="159"/>
        <v>362.25</v>
      </c>
      <c r="M190" s="29">
        <v>957.6</v>
      </c>
      <c r="N190" s="29">
        <f t="shared" si="160"/>
        <v>2233.35</v>
      </c>
      <c r="O190" s="29">
        <f t="shared" si="129"/>
        <v>6693.75</v>
      </c>
      <c r="P190" s="29">
        <v>10256</v>
      </c>
      <c r="Q190" s="29">
        <f t="shared" si="161"/>
        <v>12117.65</v>
      </c>
      <c r="R190" s="29">
        <f t="shared" si="130"/>
        <v>4832.1000000000004</v>
      </c>
      <c r="S190" s="29">
        <f t="shared" si="162"/>
        <v>19382.349999999999</v>
      </c>
    </row>
    <row r="191" spans="2:19" s="8" customFormat="1" ht="24.95" customHeight="1" x14ac:dyDescent="0.25">
      <c r="B191" s="18">
        <v>158</v>
      </c>
      <c r="C191" s="39" t="s">
        <v>165</v>
      </c>
      <c r="D191" s="28" t="s">
        <v>164</v>
      </c>
      <c r="E191" s="27" t="s">
        <v>18</v>
      </c>
      <c r="F191" s="27" t="s">
        <v>496</v>
      </c>
      <c r="G191" s="29">
        <v>30000</v>
      </c>
      <c r="H191" s="29">
        <v>0</v>
      </c>
      <c r="I191" s="29">
        <v>25</v>
      </c>
      <c r="J191" s="29">
        <v>861</v>
      </c>
      <c r="K191" s="29">
        <f t="shared" si="158"/>
        <v>2130</v>
      </c>
      <c r="L191" s="29">
        <f t="shared" si="159"/>
        <v>345</v>
      </c>
      <c r="M191" s="29">
        <v>912</v>
      </c>
      <c r="N191" s="29">
        <f t="shared" si="160"/>
        <v>2127</v>
      </c>
      <c r="O191" s="29">
        <f t="shared" si="129"/>
        <v>6375</v>
      </c>
      <c r="P191" s="29">
        <v>8691.2999999999993</v>
      </c>
      <c r="Q191" s="29">
        <f t="shared" si="161"/>
        <v>10464.299999999999</v>
      </c>
      <c r="R191" s="29">
        <f t="shared" si="130"/>
        <v>4602</v>
      </c>
      <c r="S191" s="29">
        <f t="shared" si="162"/>
        <v>19535.7</v>
      </c>
    </row>
    <row r="192" spans="2:19" s="8" customFormat="1" ht="24.95" customHeight="1" x14ac:dyDescent="0.25">
      <c r="B192" s="18">
        <v>159</v>
      </c>
      <c r="C192" s="39" t="s">
        <v>166</v>
      </c>
      <c r="D192" s="28" t="s">
        <v>164</v>
      </c>
      <c r="E192" s="27" t="s">
        <v>18</v>
      </c>
      <c r="F192" s="27" t="s">
        <v>496</v>
      </c>
      <c r="G192" s="29">
        <v>30000</v>
      </c>
      <c r="H192" s="29">
        <v>0</v>
      </c>
      <c r="I192" s="29">
        <v>25</v>
      </c>
      <c r="J192" s="29">
        <v>861</v>
      </c>
      <c r="K192" s="29">
        <f t="shared" si="158"/>
        <v>2130</v>
      </c>
      <c r="L192" s="29">
        <f t="shared" si="159"/>
        <v>345</v>
      </c>
      <c r="M192" s="29">
        <v>912</v>
      </c>
      <c r="N192" s="29">
        <f t="shared" si="160"/>
        <v>2127</v>
      </c>
      <c r="O192" s="29">
        <f t="shared" si="129"/>
        <v>6375</v>
      </c>
      <c r="P192" s="29">
        <f>I192</f>
        <v>25</v>
      </c>
      <c r="Q192" s="29">
        <f t="shared" si="161"/>
        <v>1798</v>
      </c>
      <c r="R192" s="29">
        <f t="shared" si="130"/>
        <v>4602</v>
      </c>
      <c r="S192" s="29">
        <f t="shared" si="162"/>
        <v>28202</v>
      </c>
    </row>
    <row r="193" spans="2:19" s="22" customFormat="1" ht="24.95" customHeight="1" x14ac:dyDescent="0.25">
      <c r="B193" s="18">
        <v>160</v>
      </c>
      <c r="C193" s="39" t="s">
        <v>167</v>
      </c>
      <c r="D193" s="28" t="s">
        <v>434</v>
      </c>
      <c r="E193" s="27" t="s">
        <v>18</v>
      </c>
      <c r="F193" s="27" t="s">
        <v>495</v>
      </c>
      <c r="G193" s="29">
        <v>41000</v>
      </c>
      <c r="H193" s="29">
        <v>583.79</v>
      </c>
      <c r="I193" s="29">
        <v>25</v>
      </c>
      <c r="J193" s="29">
        <f>G193*2.87%</f>
        <v>1176.7</v>
      </c>
      <c r="K193" s="29">
        <f t="shared" si="158"/>
        <v>2911</v>
      </c>
      <c r="L193" s="29">
        <f t="shared" si="159"/>
        <v>471.5</v>
      </c>
      <c r="M193" s="29">
        <f>G193*3.04%</f>
        <v>1246.4000000000001</v>
      </c>
      <c r="N193" s="29">
        <f t="shared" si="160"/>
        <v>2906.9</v>
      </c>
      <c r="O193" s="29">
        <f t="shared" si="129"/>
        <v>8712.5</v>
      </c>
      <c r="P193" s="29">
        <f>I193</f>
        <v>25</v>
      </c>
      <c r="Q193" s="29">
        <f t="shared" si="161"/>
        <v>3031.89</v>
      </c>
      <c r="R193" s="29">
        <f t="shared" si="130"/>
        <v>6289.4</v>
      </c>
      <c r="S193" s="29">
        <f t="shared" si="162"/>
        <v>37968.11</v>
      </c>
    </row>
    <row r="194" spans="2:19" s="8" customFormat="1" ht="24.95" customHeight="1" x14ac:dyDescent="0.25">
      <c r="B194" s="18">
        <v>161</v>
      </c>
      <c r="C194" s="39" t="s">
        <v>168</v>
      </c>
      <c r="D194" s="28" t="s">
        <v>150</v>
      </c>
      <c r="E194" s="27" t="s">
        <v>18</v>
      </c>
      <c r="F194" s="27" t="s">
        <v>495</v>
      </c>
      <c r="G194" s="29">
        <v>26250</v>
      </c>
      <c r="H194" s="29">
        <v>0</v>
      </c>
      <c r="I194" s="29">
        <v>25</v>
      </c>
      <c r="J194" s="29">
        <v>753.38</v>
      </c>
      <c r="K194" s="29">
        <f t="shared" si="158"/>
        <v>1863.75</v>
      </c>
      <c r="L194" s="29">
        <f t="shared" si="159"/>
        <v>301.88</v>
      </c>
      <c r="M194" s="29">
        <v>798</v>
      </c>
      <c r="N194" s="29">
        <f t="shared" si="160"/>
        <v>1861.13</v>
      </c>
      <c r="O194" s="29">
        <f t="shared" si="129"/>
        <v>5578.14</v>
      </c>
      <c r="P194" s="29">
        <v>3571</v>
      </c>
      <c r="Q194" s="29">
        <f t="shared" si="161"/>
        <v>5122.38</v>
      </c>
      <c r="R194" s="29">
        <f t="shared" si="130"/>
        <v>4026.76</v>
      </c>
      <c r="S194" s="29">
        <f t="shared" si="162"/>
        <v>21127.62</v>
      </c>
    </row>
    <row r="195" spans="2:19" s="8" customFormat="1" ht="24.95" customHeight="1" x14ac:dyDescent="0.25">
      <c r="B195" s="18">
        <v>162</v>
      </c>
      <c r="C195" s="39" t="s">
        <v>169</v>
      </c>
      <c r="D195" s="28" t="s">
        <v>24</v>
      </c>
      <c r="E195" s="27" t="s">
        <v>18</v>
      </c>
      <c r="F195" s="27" t="s">
        <v>495</v>
      </c>
      <c r="G195" s="29">
        <v>26250</v>
      </c>
      <c r="H195" s="29">
        <v>0</v>
      </c>
      <c r="I195" s="29">
        <v>25</v>
      </c>
      <c r="J195" s="29">
        <v>753.38</v>
      </c>
      <c r="K195" s="29">
        <f t="shared" si="158"/>
        <v>1863.75</v>
      </c>
      <c r="L195" s="29">
        <f t="shared" si="159"/>
        <v>301.88</v>
      </c>
      <c r="M195" s="29">
        <v>798</v>
      </c>
      <c r="N195" s="29">
        <f t="shared" si="160"/>
        <v>1861.13</v>
      </c>
      <c r="O195" s="29">
        <f t="shared" si="129"/>
        <v>5578.14</v>
      </c>
      <c r="P195" s="29">
        <v>17593.650000000001</v>
      </c>
      <c r="Q195" s="29">
        <f t="shared" si="161"/>
        <v>19145.03</v>
      </c>
      <c r="R195" s="29">
        <f t="shared" si="130"/>
        <v>4026.76</v>
      </c>
      <c r="S195" s="29">
        <f t="shared" si="162"/>
        <v>7104.97</v>
      </c>
    </row>
    <row r="196" spans="2:19" s="8" customFormat="1" ht="24.95" customHeight="1" x14ac:dyDescent="0.25">
      <c r="B196" s="18">
        <v>163</v>
      </c>
      <c r="C196" s="39" t="s">
        <v>170</v>
      </c>
      <c r="D196" s="28" t="s">
        <v>171</v>
      </c>
      <c r="E196" s="27" t="s">
        <v>18</v>
      </c>
      <c r="F196" s="27" t="s">
        <v>495</v>
      </c>
      <c r="G196" s="29">
        <v>25000</v>
      </c>
      <c r="H196" s="29">
        <v>0</v>
      </c>
      <c r="I196" s="29">
        <v>25</v>
      </c>
      <c r="J196" s="29">
        <v>717.5</v>
      </c>
      <c r="K196" s="29">
        <f t="shared" si="158"/>
        <v>1775</v>
      </c>
      <c r="L196" s="29">
        <f t="shared" si="159"/>
        <v>287.5</v>
      </c>
      <c r="M196" s="29">
        <v>760</v>
      </c>
      <c r="N196" s="29">
        <f t="shared" si="160"/>
        <v>1772.5</v>
      </c>
      <c r="O196" s="29">
        <f t="shared" si="129"/>
        <v>5312.5</v>
      </c>
      <c r="P196" s="29">
        <v>14435.62</v>
      </c>
      <c r="Q196" s="29">
        <f t="shared" si="161"/>
        <v>15913.12</v>
      </c>
      <c r="R196" s="29">
        <f t="shared" si="130"/>
        <v>3835</v>
      </c>
      <c r="S196" s="29">
        <f t="shared" si="162"/>
        <v>9086.8799999999992</v>
      </c>
    </row>
    <row r="197" spans="2:19" s="8" customFormat="1" ht="24.95" customHeight="1" x14ac:dyDescent="0.25">
      <c r="B197" s="18">
        <v>164</v>
      </c>
      <c r="C197" s="39" t="s">
        <v>174</v>
      </c>
      <c r="D197" s="28" t="s">
        <v>175</v>
      </c>
      <c r="E197" s="27" t="s">
        <v>18</v>
      </c>
      <c r="F197" s="27" t="s">
        <v>495</v>
      </c>
      <c r="G197" s="29">
        <v>25000</v>
      </c>
      <c r="H197" s="29">
        <v>0</v>
      </c>
      <c r="I197" s="29">
        <v>25</v>
      </c>
      <c r="J197" s="29">
        <v>717.5</v>
      </c>
      <c r="K197" s="29">
        <f t="shared" si="158"/>
        <v>1775</v>
      </c>
      <c r="L197" s="29">
        <f t="shared" si="159"/>
        <v>287.5</v>
      </c>
      <c r="M197" s="29">
        <v>760</v>
      </c>
      <c r="N197" s="29">
        <f t="shared" si="160"/>
        <v>1772.5</v>
      </c>
      <c r="O197" s="29">
        <f t="shared" si="129"/>
        <v>5312.5</v>
      </c>
      <c r="P197" s="29">
        <v>11194.44</v>
      </c>
      <c r="Q197" s="29">
        <f t="shared" si="161"/>
        <v>12671.94</v>
      </c>
      <c r="R197" s="29">
        <f t="shared" si="130"/>
        <v>3835</v>
      </c>
      <c r="S197" s="29">
        <f t="shared" si="162"/>
        <v>12328.06</v>
      </c>
    </row>
    <row r="198" spans="2:19" s="8" customFormat="1" ht="24.95" customHeight="1" x14ac:dyDescent="0.25">
      <c r="B198" s="18">
        <v>165</v>
      </c>
      <c r="C198" s="39" t="s">
        <v>172</v>
      </c>
      <c r="D198" s="28" t="s">
        <v>164</v>
      </c>
      <c r="E198" s="27" t="s">
        <v>18</v>
      </c>
      <c r="F198" s="27" t="s">
        <v>495</v>
      </c>
      <c r="G198" s="29">
        <v>25000</v>
      </c>
      <c r="H198" s="29">
        <v>0</v>
      </c>
      <c r="I198" s="29">
        <v>25</v>
      </c>
      <c r="J198" s="29">
        <v>717.5</v>
      </c>
      <c r="K198" s="29">
        <f t="shared" si="158"/>
        <v>1775</v>
      </c>
      <c r="L198" s="29">
        <f t="shared" si="159"/>
        <v>287.5</v>
      </c>
      <c r="M198" s="29">
        <v>760</v>
      </c>
      <c r="N198" s="29">
        <f t="shared" si="160"/>
        <v>1772.5</v>
      </c>
      <c r="O198" s="29">
        <f t="shared" si="129"/>
        <v>5312.5</v>
      </c>
      <c r="P198" s="29">
        <v>8166.1</v>
      </c>
      <c r="Q198" s="29">
        <f t="shared" si="161"/>
        <v>9643.6</v>
      </c>
      <c r="R198" s="29">
        <f t="shared" si="130"/>
        <v>3835</v>
      </c>
      <c r="S198" s="29">
        <f t="shared" si="162"/>
        <v>15356.4</v>
      </c>
    </row>
    <row r="199" spans="2:19" s="8" customFormat="1" ht="24.95" customHeight="1" x14ac:dyDescent="0.25">
      <c r="B199" s="18">
        <v>166</v>
      </c>
      <c r="C199" s="39" t="s">
        <v>177</v>
      </c>
      <c r="D199" s="28" t="s">
        <v>176</v>
      </c>
      <c r="E199" s="27" t="s">
        <v>18</v>
      </c>
      <c r="F199" s="27" t="s">
        <v>495</v>
      </c>
      <c r="G199" s="29">
        <v>20000</v>
      </c>
      <c r="H199" s="29">
        <v>0</v>
      </c>
      <c r="I199" s="29">
        <v>25</v>
      </c>
      <c r="J199" s="29">
        <v>574</v>
      </c>
      <c r="K199" s="29">
        <f t="shared" si="158"/>
        <v>1420</v>
      </c>
      <c r="L199" s="29">
        <f t="shared" si="159"/>
        <v>230</v>
      </c>
      <c r="M199" s="29">
        <v>608</v>
      </c>
      <c r="N199" s="29">
        <f t="shared" si="160"/>
        <v>1418</v>
      </c>
      <c r="O199" s="29">
        <f t="shared" si="129"/>
        <v>4250</v>
      </c>
      <c r="P199" s="29">
        <v>25</v>
      </c>
      <c r="Q199" s="29">
        <f t="shared" si="161"/>
        <v>1207</v>
      </c>
      <c r="R199" s="29">
        <f t="shared" si="130"/>
        <v>3068</v>
      </c>
      <c r="S199" s="29">
        <f t="shared" si="162"/>
        <v>18793</v>
      </c>
    </row>
    <row r="200" spans="2:19" s="8" customFormat="1" ht="24.95" customHeight="1" x14ac:dyDescent="0.25">
      <c r="B200" s="18">
        <v>167</v>
      </c>
      <c r="C200" s="39" t="s">
        <v>178</v>
      </c>
      <c r="D200" s="28" t="s">
        <v>176</v>
      </c>
      <c r="E200" s="27" t="s">
        <v>18</v>
      </c>
      <c r="F200" s="27" t="s">
        <v>495</v>
      </c>
      <c r="G200" s="29">
        <v>20000</v>
      </c>
      <c r="H200" s="29">
        <v>0</v>
      </c>
      <c r="I200" s="29">
        <v>25</v>
      </c>
      <c r="J200" s="29">
        <v>574</v>
      </c>
      <c r="K200" s="29">
        <f t="shared" si="158"/>
        <v>1420</v>
      </c>
      <c r="L200" s="29">
        <f t="shared" si="159"/>
        <v>230</v>
      </c>
      <c r="M200" s="29">
        <v>608</v>
      </c>
      <c r="N200" s="29">
        <f t="shared" si="160"/>
        <v>1418</v>
      </c>
      <c r="O200" s="29">
        <f t="shared" si="129"/>
        <v>4250</v>
      </c>
      <c r="P200" s="29">
        <v>9423.33</v>
      </c>
      <c r="Q200" s="29">
        <f t="shared" si="161"/>
        <v>10605.33</v>
      </c>
      <c r="R200" s="29">
        <f t="shared" si="130"/>
        <v>3068</v>
      </c>
      <c r="S200" s="29">
        <f t="shared" si="162"/>
        <v>9394.67</v>
      </c>
    </row>
    <row r="201" spans="2:19" s="8" customFormat="1" ht="24.95" customHeight="1" x14ac:dyDescent="0.25">
      <c r="B201" s="18">
        <v>168</v>
      </c>
      <c r="C201" s="39" t="s">
        <v>179</v>
      </c>
      <c r="D201" s="28" t="s">
        <v>29</v>
      </c>
      <c r="E201" s="27" t="s">
        <v>18</v>
      </c>
      <c r="F201" s="27" t="s">
        <v>496</v>
      </c>
      <c r="G201" s="29">
        <v>35000</v>
      </c>
      <c r="H201" s="29">
        <v>0</v>
      </c>
      <c r="I201" s="29">
        <v>25</v>
      </c>
      <c r="J201" s="29">
        <v>1004.5</v>
      </c>
      <c r="K201" s="29">
        <f t="shared" si="158"/>
        <v>2485</v>
      </c>
      <c r="L201" s="29">
        <f t="shared" si="159"/>
        <v>402.5</v>
      </c>
      <c r="M201" s="29">
        <v>1064</v>
      </c>
      <c r="N201" s="29">
        <f t="shared" si="160"/>
        <v>2481.5</v>
      </c>
      <c r="O201" s="29">
        <f>J201+K201+L201+M201+N201</f>
        <v>7437.5</v>
      </c>
      <c r="P201" s="29">
        <v>8451</v>
      </c>
      <c r="Q201" s="29">
        <f t="shared" si="161"/>
        <v>10519.5</v>
      </c>
      <c r="R201" s="29">
        <f t="shared" si="130"/>
        <v>5369</v>
      </c>
      <c r="S201" s="29">
        <f t="shared" si="162"/>
        <v>24480.5</v>
      </c>
    </row>
    <row r="202" spans="2:19" s="8" customFormat="1" ht="24.95" customHeight="1" x14ac:dyDescent="0.25">
      <c r="B202" s="18">
        <v>169</v>
      </c>
      <c r="C202" s="39" t="s">
        <v>180</v>
      </c>
      <c r="D202" s="28" t="s">
        <v>181</v>
      </c>
      <c r="E202" s="27" t="s">
        <v>18</v>
      </c>
      <c r="F202" s="27" t="s">
        <v>496</v>
      </c>
      <c r="G202" s="29">
        <v>16500</v>
      </c>
      <c r="H202" s="29">
        <v>0</v>
      </c>
      <c r="I202" s="29">
        <v>25</v>
      </c>
      <c r="J202" s="29">
        <v>473.55</v>
      </c>
      <c r="K202" s="29">
        <f t="shared" si="158"/>
        <v>1171.5</v>
      </c>
      <c r="L202" s="29">
        <f t="shared" si="159"/>
        <v>189.75</v>
      </c>
      <c r="M202" s="29">
        <v>501.6</v>
      </c>
      <c r="N202" s="29">
        <f t="shared" si="160"/>
        <v>1169.8499999999999</v>
      </c>
      <c r="O202" s="29">
        <f t="shared" si="129"/>
        <v>3506.25</v>
      </c>
      <c r="P202" s="29">
        <v>9221.06</v>
      </c>
      <c r="Q202" s="29">
        <f t="shared" si="161"/>
        <v>10196.209999999999</v>
      </c>
      <c r="R202" s="29">
        <f t="shared" si="130"/>
        <v>2531.1</v>
      </c>
      <c r="S202" s="29">
        <f t="shared" si="162"/>
        <v>6303.79</v>
      </c>
    </row>
    <row r="203" spans="2:19" s="20" customFormat="1" ht="24.95" customHeight="1" x14ac:dyDescent="0.25">
      <c r="B203" s="18">
        <v>170</v>
      </c>
      <c r="C203" s="40" t="s">
        <v>562</v>
      </c>
      <c r="D203" s="41" t="s">
        <v>176</v>
      </c>
      <c r="E203" s="27" t="s">
        <v>18</v>
      </c>
      <c r="F203" s="42" t="s">
        <v>495</v>
      </c>
      <c r="G203" s="43">
        <v>18150</v>
      </c>
      <c r="H203" s="43">
        <v>0</v>
      </c>
      <c r="I203" s="29">
        <v>25</v>
      </c>
      <c r="J203" s="43">
        <v>520.91</v>
      </c>
      <c r="K203" s="29">
        <f t="shared" si="158"/>
        <v>1288.6500000000001</v>
      </c>
      <c r="L203" s="29">
        <f t="shared" si="159"/>
        <v>208.73</v>
      </c>
      <c r="M203" s="43">
        <v>551.76</v>
      </c>
      <c r="N203" s="29">
        <f t="shared" si="160"/>
        <v>1286.8399999999999</v>
      </c>
      <c r="O203" s="29">
        <f t="shared" si="129"/>
        <v>3856.89</v>
      </c>
      <c r="P203" s="29">
        <v>2621</v>
      </c>
      <c r="Q203" s="29">
        <f t="shared" si="161"/>
        <v>3693.67</v>
      </c>
      <c r="R203" s="29">
        <f t="shared" si="130"/>
        <v>2784.22</v>
      </c>
      <c r="S203" s="29">
        <f t="shared" si="162"/>
        <v>14456.33</v>
      </c>
    </row>
    <row r="204" spans="2:19" s="20" customFormat="1" ht="24.95" customHeight="1" x14ac:dyDescent="0.25">
      <c r="B204" s="18">
        <v>171</v>
      </c>
      <c r="C204" s="44" t="s">
        <v>563</v>
      </c>
      <c r="D204" s="45" t="s">
        <v>176</v>
      </c>
      <c r="E204" s="27" t="s">
        <v>18</v>
      </c>
      <c r="F204" s="42" t="s">
        <v>495</v>
      </c>
      <c r="G204" s="46">
        <v>18150</v>
      </c>
      <c r="H204" s="46">
        <v>0</v>
      </c>
      <c r="I204" s="29">
        <v>25</v>
      </c>
      <c r="J204" s="46">
        <v>520.91</v>
      </c>
      <c r="K204" s="29">
        <f t="shared" si="158"/>
        <v>1288.6500000000001</v>
      </c>
      <c r="L204" s="29">
        <f t="shared" si="159"/>
        <v>208.73</v>
      </c>
      <c r="M204" s="46">
        <v>551.76</v>
      </c>
      <c r="N204" s="29">
        <f t="shared" si="160"/>
        <v>1286.8399999999999</v>
      </c>
      <c r="O204" s="29">
        <f t="shared" si="129"/>
        <v>3856.89</v>
      </c>
      <c r="P204" s="29">
        <v>2160</v>
      </c>
      <c r="Q204" s="29">
        <f t="shared" si="161"/>
        <v>3232.67</v>
      </c>
      <c r="R204" s="29">
        <f t="shared" si="130"/>
        <v>2784.22</v>
      </c>
      <c r="S204" s="29">
        <f t="shared" si="162"/>
        <v>14917.33</v>
      </c>
    </row>
    <row r="205" spans="2:19" s="20" customFormat="1" ht="24.95" customHeight="1" x14ac:dyDescent="0.25">
      <c r="B205" s="18">
        <v>172</v>
      </c>
      <c r="C205" s="44" t="s">
        <v>564</v>
      </c>
      <c r="D205" s="45" t="s">
        <v>176</v>
      </c>
      <c r="E205" s="27" t="s">
        <v>18</v>
      </c>
      <c r="F205" s="42" t="s">
        <v>495</v>
      </c>
      <c r="G205" s="46">
        <v>18150</v>
      </c>
      <c r="H205" s="46">
        <v>0</v>
      </c>
      <c r="I205" s="29">
        <v>25</v>
      </c>
      <c r="J205" s="46">
        <v>520.91</v>
      </c>
      <c r="K205" s="29">
        <f t="shared" si="158"/>
        <v>1288.6500000000001</v>
      </c>
      <c r="L205" s="29">
        <f t="shared" si="159"/>
        <v>208.73</v>
      </c>
      <c r="M205" s="46">
        <v>551.76</v>
      </c>
      <c r="N205" s="29">
        <f t="shared" si="160"/>
        <v>1286.8399999999999</v>
      </c>
      <c r="O205" s="29">
        <f t="shared" si="129"/>
        <v>3856.89</v>
      </c>
      <c r="P205" s="29">
        <f t="shared" ref="P205:P215" si="163">I205</f>
        <v>25</v>
      </c>
      <c r="Q205" s="29">
        <f t="shared" si="161"/>
        <v>1097.67</v>
      </c>
      <c r="R205" s="29">
        <f t="shared" si="130"/>
        <v>2784.22</v>
      </c>
      <c r="S205" s="29">
        <f t="shared" si="162"/>
        <v>17052.330000000002</v>
      </c>
    </row>
    <row r="206" spans="2:19" s="20" customFormat="1" ht="24.95" customHeight="1" x14ac:dyDescent="0.25">
      <c r="B206" s="18">
        <v>173</v>
      </c>
      <c r="C206" s="44" t="s">
        <v>565</v>
      </c>
      <c r="D206" s="45" t="s">
        <v>176</v>
      </c>
      <c r="E206" s="27" t="s">
        <v>18</v>
      </c>
      <c r="F206" s="42" t="s">
        <v>495</v>
      </c>
      <c r="G206" s="46">
        <v>18150</v>
      </c>
      <c r="H206" s="46">
        <v>0</v>
      </c>
      <c r="I206" s="29">
        <v>25</v>
      </c>
      <c r="J206" s="46">
        <v>520.91</v>
      </c>
      <c r="K206" s="29">
        <f t="shared" si="158"/>
        <v>1288.6500000000001</v>
      </c>
      <c r="L206" s="29">
        <f t="shared" si="159"/>
        <v>208.73</v>
      </c>
      <c r="M206" s="46">
        <v>551.76</v>
      </c>
      <c r="N206" s="29">
        <f t="shared" si="160"/>
        <v>1286.8399999999999</v>
      </c>
      <c r="O206" s="29">
        <f t="shared" si="129"/>
        <v>3856.89</v>
      </c>
      <c r="P206" s="29">
        <f t="shared" si="163"/>
        <v>25</v>
      </c>
      <c r="Q206" s="29">
        <f t="shared" si="161"/>
        <v>1097.67</v>
      </c>
      <c r="R206" s="29">
        <f t="shared" si="130"/>
        <v>2784.22</v>
      </c>
      <c r="S206" s="29">
        <f t="shared" si="162"/>
        <v>17052.330000000002</v>
      </c>
    </row>
    <row r="207" spans="2:19" s="20" customFormat="1" ht="24.95" customHeight="1" x14ac:dyDescent="0.25">
      <c r="B207" s="18">
        <v>174</v>
      </c>
      <c r="C207" s="44" t="s">
        <v>566</v>
      </c>
      <c r="D207" s="45" t="s">
        <v>176</v>
      </c>
      <c r="E207" s="27" t="s">
        <v>18</v>
      </c>
      <c r="F207" s="42" t="s">
        <v>495</v>
      </c>
      <c r="G207" s="46">
        <v>18150</v>
      </c>
      <c r="H207" s="46">
        <v>0</v>
      </c>
      <c r="I207" s="29">
        <v>25</v>
      </c>
      <c r="J207" s="46">
        <v>520.91</v>
      </c>
      <c r="K207" s="29">
        <f>G207*7.1%</f>
        <v>1288.6500000000001</v>
      </c>
      <c r="L207" s="29">
        <f t="shared" si="159"/>
        <v>208.73</v>
      </c>
      <c r="M207" s="46">
        <v>551.76</v>
      </c>
      <c r="N207" s="29">
        <f t="shared" si="160"/>
        <v>1286.8399999999999</v>
      </c>
      <c r="O207" s="29">
        <f t="shared" si="129"/>
        <v>3856.89</v>
      </c>
      <c r="P207" s="29">
        <v>6185</v>
      </c>
      <c r="Q207" s="29">
        <f t="shared" si="161"/>
        <v>7257.67</v>
      </c>
      <c r="R207" s="29">
        <f t="shared" si="130"/>
        <v>2784.22</v>
      </c>
      <c r="S207" s="29">
        <f t="shared" si="162"/>
        <v>10892.33</v>
      </c>
    </row>
    <row r="208" spans="2:19" s="20" customFormat="1" ht="24.95" customHeight="1" x14ac:dyDescent="0.25">
      <c r="B208" s="18">
        <v>175</v>
      </c>
      <c r="C208" s="44" t="s">
        <v>567</v>
      </c>
      <c r="D208" s="45" t="s">
        <v>176</v>
      </c>
      <c r="E208" s="27" t="s">
        <v>18</v>
      </c>
      <c r="F208" s="47" t="s">
        <v>496</v>
      </c>
      <c r="G208" s="46">
        <v>18150</v>
      </c>
      <c r="H208" s="46">
        <v>0</v>
      </c>
      <c r="I208" s="29">
        <v>25</v>
      </c>
      <c r="J208" s="46">
        <v>520.91</v>
      </c>
      <c r="K208" s="29">
        <f t="shared" si="158"/>
        <v>1288.6500000000001</v>
      </c>
      <c r="L208" s="29">
        <f t="shared" si="159"/>
        <v>208.73</v>
      </c>
      <c r="M208" s="46">
        <v>551.76</v>
      </c>
      <c r="N208" s="29">
        <f t="shared" si="160"/>
        <v>1286.8399999999999</v>
      </c>
      <c r="O208" s="29">
        <f t="shared" si="129"/>
        <v>3856.89</v>
      </c>
      <c r="P208" s="29">
        <v>1571</v>
      </c>
      <c r="Q208" s="29">
        <f t="shared" si="161"/>
        <v>2643.67</v>
      </c>
      <c r="R208" s="29">
        <f t="shared" si="130"/>
        <v>2784.22</v>
      </c>
      <c r="S208" s="29">
        <f t="shared" si="162"/>
        <v>15506.33</v>
      </c>
    </row>
    <row r="209" spans="2:19" s="20" customFormat="1" ht="24.95" customHeight="1" x14ac:dyDescent="0.25">
      <c r="B209" s="18">
        <v>176</v>
      </c>
      <c r="C209" s="44" t="s">
        <v>568</v>
      </c>
      <c r="D209" s="45" t="s">
        <v>176</v>
      </c>
      <c r="E209" s="27" t="s">
        <v>18</v>
      </c>
      <c r="F209" s="42" t="s">
        <v>495</v>
      </c>
      <c r="G209" s="46">
        <v>18150</v>
      </c>
      <c r="H209" s="46">
        <v>0</v>
      </c>
      <c r="I209" s="29">
        <v>25</v>
      </c>
      <c r="J209" s="46">
        <v>520.91</v>
      </c>
      <c r="K209" s="29">
        <f t="shared" si="158"/>
        <v>1288.6500000000001</v>
      </c>
      <c r="L209" s="29">
        <f t="shared" si="159"/>
        <v>208.73</v>
      </c>
      <c r="M209" s="46">
        <v>551.76</v>
      </c>
      <c r="N209" s="29">
        <f t="shared" si="160"/>
        <v>1286.8399999999999</v>
      </c>
      <c r="O209" s="29">
        <f t="shared" ref="O209:O283" si="164">J209+K209+L209+M209+N209</f>
        <v>3856.89</v>
      </c>
      <c r="P209" s="29">
        <v>3733.54</v>
      </c>
      <c r="Q209" s="29">
        <f t="shared" si="161"/>
        <v>4806.21</v>
      </c>
      <c r="R209" s="29">
        <f t="shared" ref="R209:R283" si="165">K209+L209+N209</f>
        <v>2784.22</v>
      </c>
      <c r="S209" s="29">
        <f t="shared" si="162"/>
        <v>13343.79</v>
      </c>
    </row>
    <row r="210" spans="2:19" s="20" customFormat="1" ht="24.95" customHeight="1" x14ac:dyDescent="0.25">
      <c r="B210" s="18">
        <v>177</v>
      </c>
      <c r="C210" s="44" t="s">
        <v>569</v>
      </c>
      <c r="D210" s="45" t="s">
        <v>176</v>
      </c>
      <c r="E210" s="27" t="s">
        <v>18</v>
      </c>
      <c r="F210" s="47" t="s">
        <v>496</v>
      </c>
      <c r="G210" s="46">
        <v>18150</v>
      </c>
      <c r="H210" s="46">
        <v>0</v>
      </c>
      <c r="I210" s="29">
        <v>25</v>
      </c>
      <c r="J210" s="46">
        <v>520.91</v>
      </c>
      <c r="K210" s="29">
        <f t="shared" si="158"/>
        <v>1288.6500000000001</v>
      </c>
      <c r="L210" s="29">
        <f t="shared" si="159"/>
        <v>208.73</v>
      </c>
      <c r="M210" s="46">
        <v>551.76</v>
      </c>
      <c r="N210" s="29">
        <f t="shared" si="160"/>
        <v>1286.8399999999999</v>
      </c>
      <c r="O210" s="29">
        <f t="shared" si="164"/>
        <v>3856.89</v>
      </c>
      <c r="P210" s="29">
        <f t="shared" si="163"/>
        <v>25</v>
      </c>
      <c r="Q210" s="29">
        <f t="shared" si="161"/>
        <v>1097.67</v>
      </c>
      <c r="R210" s="29">
        <f t="shared" si="165"/>
        <v>2784.22</v>
      </c>
      <c r="S210" s="29">
        <f t="shared" si="162"/>
        <v>17052.330000000002</v>
      </c>
    </row>
    <row r="211" spans="2:19" s="19" customFormat="1" ht="24.95" customHeight="1" x14ac:dyDescent="0.25">
      <c r="B211" s="18">
        <v>178</v>
      </c>
      <c r="C211" s="14" t="s">
        <v>508</v>
      </c>
      <c r="D211" s="17" t="s">
        <v>176</v>
      </c>
      <c r="E211" s="18" t="s">
        <v>18</v>
      </c>
      <c r="F211" s="18" t="s">
        <v>495</v>
      </c>
      <c r="G211" s="21">
        <v>24000</v>
      </c>
      <c r="H211" s="21">
        <v>0</v>
      </c>
      <c r="I211" s="21">
        <v>25</v>
      </c>
      <c r="J211" s="21">
        <v>688.8</v>
      </c>
      <c r="K211" s="29">
        <f>G211*7.1%</f>
        <v>1704</v>
      </c>
      <c r="L211" s="29">
        <f>G211*1.15%</f>
        <v>276</v>
      </c>
      <c r="M211" s="21">
        <v>729.6</v>
      </c>
      <c r="N211" s="29">
        <f>G211*7.09%</f>
        <v>1701.6</v>
      </c>
      <c r="O211" s="21">
        <f>J211+K211+L211+M211+N211</f>
        <v>5100</v>
      </c>
      <c r="P211" s="21">
        <f>I211</f>
        <v>25</v>
      </c>
      <c r="Q211" s="21">
        <f>H211+J211+M211+P211</f>
        <v>1443.4</v>
      </c>
      <c r="R211" s="21">
        <f>K211+L211+N211</f>
        <v>3681.6</v>
      </c>
      <c r="S211" s="21">
        <f>G211-Q211</f>
        <v>22556.6</v>
      </c>
    </row>
    <row r="212" spans="2:19" s="20" customFormat="1" ht="24.95" customHeight="1" x14ac:dyDescent="0.25">
      <c r="B212" s="18">
        <v>179</v>
      </c>
      <c r="C212" s="44" t="s">
        <v>570</v>
      </c>
      <c r="D212" s="45" t="s">
        <v>151</v>
      </c>
      <c r="E212" s="27" t="s">
        <v>18</v>
      </c>
      <c r="F212" s="48" t="s">
        <v>496</v>
      </c>
      <c r="G212" s="46">
        <v>18150</v>
      </c>
      <c r="H212" s="46">
        <v>0</v>
      </c>
      <c r="I212" s="29">
        <v>25</v>
      </c>
      <c r="J212" s="46">
        <v>520.91</v>
      </c>
      <c r="K212" s="29">
        <f t="shared" si="158"/>
        <v>1288.6500000000001</v>
      </c>
      <c r="L212" s="29">
        <f t="shared" si="159"/>
        <v>208.73</v>
      </c>
      <c r="M212" s="46">
        <v>551.76</v>
      </c>
      <c r="N212" s="29">
        <f t="shared" si="160"/>
        <v>1286.8399999999999</v>
      </c>
      <c r="O212" s="29">
        <f t="shared" si="164"/>
        <v>3856.89</v>
      </c>
      <c r="P212" s="29">
        <v>8433.5</v>
      </c>
      <c r="Q212" s="29">
        <f t="shared" si="161"/>
        <v>9506.17</v>
      </c>
      <c r="R212" s="29">
        <f t="shared" si="165"/>
        <v>2784.22</v>
      </c>
      <c r="S212" s="29">
        <f t="shared" si="162"/>
        <v>8643.83</v>
      </c>
    </row>
    <row r="213" spans="2:19" s="20" customFormat="1" ht="24.95" customHeight="1" x14ac:dyDescent="0.25">
      <c r="B213" s="18">
        <v>180</v>
      </c>
      <c r="C213" s="44" t="s">
        <v>571</v>
      </c>
      <c r="D213" s="45" t="s">
        <v>151</v>
      </c>
      <c r="E213" s="27" t="s">
        <v>18</v>
      </c>
      <c r="F213" s="42" t="s">
        <v>495</v>
      </c>
      <c r="G213" s="46">
        <v>18150</v>
      </c>
      <c r="H213" s="46">
        <v>0</v>
      </c>
      <c r="I213" s="29">
        <v>25</v>
      </c>
      <c r="J213" s="46">
        <v>520.91</v>
      </c>
      <c r="K213" s="29">
        <f t="shared" si="158"/>
        <v>1288.6500000000001</v>
      </c>
      <c r="L213" s="29">
        <f t="shared" si="159"/>
        <v>208.73</v>
      </c>
      <c r="M213" s="46">
        <v>551.76</v>
      </c>
      <c r="N213" s="29">
        <f t="shared" si="160"/>
        <v>1286.8399999999999</v>
      </c>
      <c r="O213" s="29">
        <f t="shared" si="164"/>
        <v>3856.89</v>
      </c>
      <c r="P213" s="29">
        <v>2161</v>
      </c>
      <c r="Q213" s="29">
        <f t="shared" si="161"/>
        <v>3233.67</v>
      </c>
      <c r="R213" s="29">
        <f t="shared" si="165"/>
        <v>2784.22</v>
      </c>
      <c r="S213" s="29">
        <f t="shared" si="162"/>
        <v>14916.33</v>
      </c>
    </row>
    <row r="214" spans="2:19" s="20" customFormat="1" ht="24.95" customHeight="1" x14ac:dyDescent="0.25">
      <c r="B214" s="18">
        <v>181</v>
      </c>
      <c r="C214" s="44" t="s">
        <v>572</v>
      </c>
      <c r="D214" s="45" t="s">
        <v>151</v>
      </c>
      <c r="E214" s="27" t="s">
        <v>18</v>
      </c>
      <c r="F214" s="48" t="s">
        <v>496</v>
      </c>
      <c r="G214" s="46">
        <v>18150</v>
      </c>
      <c r="H214" s="46">
        <v>0</v>
      </c>
      <c r="I214" s="29">
        <v>25</v>
      </c>
      <c r="J214" s="46">
        <v>520.91</v>
      </c>
      <c r="K214" s="29">
        <f t="shared" si="158"/>
        <v>1288.6500000000001</v>
      </c>
      <c r="L214" s="29">
        <f t="shared" si="159"/>
        <v>208.73</v>
      </c>
      <c r="M214" s="46">
        <v>551.76</v>
      </c>
      <c r="N214" s="29">
        <f t="shared" si="160"/>
        <v>1286.8399999999999</v>
      </c>
      <c r="O214" s="29">
        <f t="shared" si="164"/>
        <v>3856.89</v>
      </c>
      <c r="P214" s="29">
        <v>7442.5</v>
      </c>
      <c r="Q214" s="29">
        <f t="shared" si="161"/>
        <v>8515.17</v>
      </c>
      <c r="R214" s="29">
        <f t="shared" si="165"/>
        <v>2784.22</v>
      </c>
      <c r="S214" s="29">
        <f t="shared" si="162"/>
        <v>9634.83</v>
      </c>
    </row>
    <row r="215" spans="2:19" s="20" customFormat="1" ht="24.95" customHeight="1" x14ac:dyDescent="0.25">
      <c r="B215" s="18">
        <v>182</v>
      </c>
      <c r="C215" s="44" t="s">
        <v>573</v>
      </c>
      <c r="D215" s="45" t="s">
        <v>151</v>
      </c>
      <c r="E215" s="27" t="s">
        <v>18</v>
      </c>
      <c r="F215" s="42" t="s">
        <v>495</v>
      </c>
      <c r="G215" s="46">
        <v>18150</v>
      </c>
      <c r="H215" s="46">
        <v>0</v>
      </c>
      <c r="I215" s="29">
        <v>25</v>
      </c>
      <c r="J215" s="46">
        <v>520.91</v>
      </c>
      <c r="K215" s="29">
        <f t="shared" si="158"/>
        <v>1288.6500000000001</v>
      </c>
      <c r="L215" s="29">
        <f t="shared" si="159"/>
        <v>208.73</v>
      </c>
      <c r="M215" s="46">
        <v>551.76</v>
      </c>
      <c r="N215" s="29">
        <f t="shared" si="160"/>
        <v>1286.8399999999999</v>
      </c>
      <c r="O215" s="29">
        <f t="shared" si="164"/>
        <v>3856.89</v>
      </c>
      <c r="P215" s="29">
        <f t="shared" si="163"/>
        <v>25</v>
      </c>
      <c r="Q215" s="29">
        <f t="shared" si="161"/>
        <v>1097.67</v>
      </c>
      <c r="R215" s="29">
        <f t="shared" si="165"/>
        <v>2784.22</v>
      </c>
      <c r="S215" s="29">
        <f t="shared" si="162"/>
        <v>17052.330000000002</v>
      </c>
    </row>
    <row r="216" spans="2:19" s="20" customFormat="1" ht="24.95" customHeight="1" x14ac:dyDescent="0.25">
      <c r="B216" s="18">
        <v>183</v>
      </c>
      <c r="C216" s="44" t="s">
        <v>634</v>
      </c>
      <c r="D216" s="45" t="s">
        <v>176</v>
      </c>
      <c r="E216" s="27" t="s">
        <v>18</v>
      </c>
      <c r="F216" s="47" t="s">
        <v>496</v>
      </c>
      <c r="G216" s="29">
        <v>19000</v>
      </c>
      <c r="H216" s="29">
        <v>0</v>
      </c>
      <c r="I216" s="29">
        <v>25</v>
      </c>
      <c r="J216" s="29">
        <f t="shared" ref="J216" si="166">G216*2.87%</f>
        <v>545.29999999999995</v>
      </c>
      <c r="K216" s="29">
        <f t="shared" si="158"/>
        <v>1349</v>
      </c>
      <c r="L216" s="29">
        <f t="shared" ref="L216:L219" si="167">G216*1.15%</f>
        <v>218.5</v>
      </c>
      <c r="M216" s="29">
        <f t="shared" ref="M216" si="168">G216*3.04%</f>
        <v>577.6</v>
      </c>
      <c r="N216" s="29">
        <f t="shared" si="160"/>
        <v>1347.1</v>
      </c>
      <c r="O216" s="29">
        <f t="shared" si="164"/>
        <v>4037.5</v>
      </c>
      <c r="P216" s="29">
        <v>25</v>
      </c>
      <c r="Q216" s="29">
        <f t="shared" si="161"/>
        <v>1147.9000000000001</v>
      </c>
      <c r="R216" s="29">
        <f t="shared" si="165"/>
        <v>2914.6</v>
      </c>
      <c r="S216" s="29">
        <f t="shared" si="162"/>
        <v>17852.099999999999</v>
      </c>
    </row>
    <row r="217" spans="2:19" s="20" customFormat="1" ht="24.95" customHeight="1" x14ac:dyDescent="0.25">
      <c r="B217" s="18">
        <v>184</v>
      </c>
      <c r="C217" s="44" t="s">
        <v>635</v>
      </c>
      <c r="D217" s="45" t="s">
        <v>176</v>
      </c>
      <c r="E217" s="27" t="s">
        <v>18</v>
      </c>
      <c r="F217" s="42" t="s">
        <v>495</v>
      </c>
      <c r="G217" s="29">
        <v>19000</v>
      </c>
      <c r="H217" s="29">
        <v>0</v>
      </c>
      <c r="I217" s="29">
        <v>25</v>
      </c>
      <c r="J217" s="29">
        <f t="shared" ref="J217" si="169">G217*2.87%</f>
        <v>545.29999999999995</v>
      </c>
      <c r="K217" s="29">
        <f t="shared" ref="K217" si="170">G217*7.1%</f>
        <v>1349</v>
      </c>
      <c r="L217" s="29">
        <f t="shared" si="167"/>
        <v>218.5</v>
      </c>
      <c r="M217" s="29">
        <f t="shared" ref="M217" si="171">G217*3.04%</f>
        <v>577.6</v>
      </c>
      <c r="N217" s="29">
        <f t="shared" ref="N217" si="172">G217*7.09%</f>
        <v>1347.1</v>
      </c>
      <c r="O217" s="29">
        <f t="shared" ref="O217" si="173">J217+K217+L217+M217+N217</f>
        <v>4037.5</v>
      </c>
      <c r="P217" s="29">
        <v>4071</v>
      </c>
      <c r="Q217" s="29">
        <f t="shared" ref="Q217" si="174">H217+J217+M217+P217</f>
        <v>5193.8999999999996</v>
      </c>
      <c r="R217" s="29">
        <f t="shared" ref="R217" si="175">K217+L217+N217</f>
        <v>2914.6</v>
      </c>
      <c r="S217" s="29">
        <f t="shared" ref="S217" si="176">G217-Q217</f>
        <v>13806.1</v>
      </c>
    </row>
    <row r="218" spans="2:19" s="20" customFormat="1" ht="24.95" customHeight="1" x14ac:dyDescent="0.25">
      <c r="B218" s="18">
        <v>185</v>
      </c>
      <c r="C218" s="44" t="s">
        <v>636</v>
      </c>
      <c r="D218" s="45" t="s">
        <v>176</v>
      </c>
      <c r="E218" s="27" t="s">
        <v>18</v>
      </c>
      <c r="F218" s="47" t="s">
        <v>496</v>
      </c>
      <c r="G218" s="29">
        <v>19000</v>
      </c>
      <c r="H218" s="29">
        <v>0</v>
      </c>
      <c r="I218" s="29">
        <v>25</v>
      </c>
      <c r="J218" s="29">
        <f t="shared" ref="J218" si="177">G218*2.87%</f>
        <v>545.29999999999995</v>
      </c>
      <c r="K218" s="29">
        <f t="shared" ref="K218" si="178">G218*7.1%</f>
        <v>1349</v>
      </c>
      <c r="L218" s="29">
        <f t="shared" si="167"/>
        <v>218.5</v>
      </c>
      <c r="M218" s="29">
        <f t="shared" ref="M218" si="179">G218*3.04%</f>
        <v>577.6</v>
      </c>
      <c r="N218" s="29">
        <f t="shared" ref="N218" si="180">G218*7.09%</f>
        <v>1347.1</v>
      </c>
      <c r="O218" s="29">
        <f t="shared" ref="O218" si="181">J218+K218+L218+M218+N218</f>
        <v>4037.5</v>
      </c>
      <c r="P218" s="29">
        <v>25</v>
      </c>
      <c r="Q218" s="29">
        <f t="shared" ref="Q218" si="182">H218+J218+M218+P218</f>
        <v>1147.9000000000001</v>
      </c>
      <c r="R218" s="29">
        <f t="shared" ref="R218" si="183">K218+L218+N218</f>
        <v>2914.6</v>
      </c>
      <c r="S218" s="29">
        <f t="shared" ref="S218" si="184">G218-Q218</f>
        <v>17852.099999999999</v>
      </c>
    </row>
    <row r="219" spans="2:19" s="20" customFormat="1" ht="24.95" customHeight="1" x14ac:dyDescent="0.25">
      <c r="B219" s="18">
        <v>186</v>
      </c>
      <c r="C219" s="44" t="s">
        <v>637</v>
      </c>
      <c r="D219" s="45" t="s">
        <v>176</v>
      </c>
      <c r="E219" s="27" t="s">
        <v>18</v>
      </c>
      <c r="F219" s="47" t="s">
        <v>496</v>
      </c>
      <c r="G219" s="29">
        <v>19000</v>
      </c>
      <c r="H219" s="29">
        <v>0</v>
      </c>
      <c r="I219" s="29">
        <v>25</v>
      </c>
      <c r="J219" s="29">
        <f t="shared" ref="J219" si="185">G219*2.87%</f>
        <v>545.29999999999995</v>
      </c>
      <c r="K219" s="29">
        <f t="shared" ref="K219" si="186">G219*7.1%</f>
        <v>1349</v>
      </c>
      <c r="L219" s="29">
        <f t="shared" si="167"/>
        <v>218.5</v>
      </c>
      <c r="M219" s="29">
        <f t="shared" ref="M219" si="187">G219*3.04%</f>
        <v>577.6</v>
      </c>
      <c r="N219" s="29">
        <f t="shared" ref="N219" si="188">G219*7.09%</f>
        <v>1347.1</v>
      </c>
      <c r="O219" s="29">
        <f t="shared" ref="O219" si="189">J219+K219+L219+M219+N219</f>
        <v>4037.5</v>
      </c>
      <c r="P219" s="29">
        <v>5071</v>
      </c>
      <c r="Q219" s="29">
        <f t="shared" ref="Q219" si="190">H219+J219+M219+P219</f>
        <v>6193.9</v>
      </c>
      <c r="R219" s="29">
        <f t="shared" ref="R219" si="191">K219+L219+N219</f>
        <v>2914.6</v>
      </c>
      <c r="S219" s="29">
        <f t="shared" ref="S219" si="192">G219-Q219</f>
        <v>12806.1</v>
      </c>
    </row>
    <row r="220" spans="2:19" s="20" customFormat="1" ht="24.95" customHeight="1" x14ac:dyDescent="0.25">
      <c r="B220" s="18">
        <v>187</v>
      </c>
      <c r="C220" s="39" t="s">
        <v>675</v>
      </c>
      <c r="D220" s="45" t="s">
        <v>176</v>
      </c>
      <c r="E220" s="27" t="s">
        <v>18</v>
      </c>
      <c r="F220" s="42" t="s">
        <v>495</v>
      </c>
      <c r="G220" s="29">
        <v>19000</v>
      </c>
      <c r="H220" s="29">
        <v>0</v>
      </c>
      <c r="I220" s="29">
        <v>25</v>
      </c>
      <c r="J220" s="29">
        <f t="shared" ref="J220:J221" si="193">G220*2.87%</f>
        <v>545.29999999999995</v>
      </c>
      <c r="K220" s="29">
        <f t="shared" ref="K220:K221" si="194">G220*7.1%</f>
        <v>1349</v>
      </c>
      <c r="L220" s="29">
        <f t="shared" ref="L220" si="195">G220*1.15%</f>
        <v>218.5</v>
      </c>
      <c r="M220" s="29">
        <f t="shared" ref="M220:M221" si="196">G220*3.04%</f>
        <v>577.6</v>
      </c>
      <c r="N220" s="29">
        <f t="shared" ref="N220:N221" si="197">G220*7.09%</f>
        <v>1347.1</v>
      </c>
      <c r="O220" s="29">
        <f t="shared" ref="O220:O221" si="198">J220+K220+L220+M220+N220</f>
        <v>4037.5</v>
      </c>
      <c r="P220" s="29">
        <v>2711</v>
      </c>
      <c r="Q220" s="29">
        <f t="shared" ref="Q220:Q221" si="199">H220+J220+M220+P220</f>
        <v>3833.9</v>
      </c>
      <c r="R220" s="29">
        <f t="shared" ref="R220:R221" si="200">K220+L220+N220</f>
        <v>2914.6</v>
      </c>
      <c r="S220" s="29">
        <f t="shared" ref="S220:S221" si="201">G220-Q220</f>
        <v>15166.1</v>
      </c>
    </row>
    <row r="221" spans="2:19" s="20" customFormat="1" ht="24.95" customHeight="1" x14ac:dyDescent="0.25">
      <c r="B221" s="18">
        <v>188</v>
      </c>
      <c r="C221" s="39" t="s">
        <v>677</v>
      </c>
      <c r="D221" s="28" t="s">
        <v>176</v>
      </c>
      <c r="E221" s="27" t="s">
        <v>18</v>
      </c>
      <c r="F221" s="42" t="s">
        <v>495</v>
      </c>
      <c r="G221" s="29">
        <v>2533.33</v>
      </c>
      <c r="H221" s="29">
        <v>0</v>
      </c>
      <c r="I221" s="29">
        <v>25</v>
      </c>
      <c r="J221" s="29">
        <f t="shared" si="193"/>
        <v>72.709999999999994</v>
      </c>
      <c r="K221" s="29">
        <f t="shared" si="194"/>
        <v>179.87</v>
      </c>
      <c r="L221" s="29">
        <f>G221*1.15%</f>
        <v>29.13</v>
      </c>
      <c r="M221" s="29">
        <f t="shared" si="196"/>
        <v>77.010000000000005</v>
      </c>
      <c r="N221" s="29">
        <f t="shared" si="197"/>
        <v>179.61</v>
      </c>
      <c r="O221" s="29">
        <f t="shared" si="198"/>
        <v>538.33000000000004</v>
      </c>
      <c r="P221" s="29">
        <v>25</v>
      </c>
      <c r="Q221" s="29">
        <f t="shared" si="199"/>
        <v>174.72</v>
      </c>
      <c r="R221" s="29">
        <f t="shared" si="200"/>
        <v>388.61</v>
      </c>
      <c r="S221" s="29">
        <f t="shared" si="201"/>
        <v>2358.61</v>
      </c>
    </row>
    <row r="222" spans="2:19" s="20" customFormat="1" ht="24.95" customHeight="1" x14ac:dyDescent="0.25">
      <c r="B222" s="18">
        <v>189</v>
      </c>
      <c r="C222" s="39" t="s">
        <v>678</v>
      </c>
      <c r="D222" s="28" t="s">
        <v>176</v>
      </c>
      <c r="E222" s="27" t="s">
        <v>18</v>
      </c>
      <c r="F222" s="47" t="s">
        <v>496</v>
      </c>
      <c r="G222" s="29">
        <v>19000</v>
      </c>
      <c r="H222" s="29">
        <v>0</v>
      </c>
      <c r="I222" s="29">
        <v>25</v>
      </c>
      <c r="J222" s="29">
        <f t="shared" ref="J222" si="202">G222*2.87%</f>
        <v>545.29999999999995</v>
      </c>
      <c r="K222" s="29">
        <f t="shared" ref="K222" si="203">G222*7.1%</f>
        <v>1349</v>
      </c>
      <c r="L222" s="29">
        <f t="shared" ref="L222" si="204">G222*1.15%</f>
        <v>218.5</v>
      </c>
      <c r="M222" s="29">
        <f t="shared" ref="M222" si="205">G222*3.04%</f>
        <v>577.6</v>
      </c>
      <c r="N222" s="29">
        <f t="shared" ref="N222" si="206">G222*7.09%</f>
        <v>1347.1</v>
      </c>
      <c r="O222" s="29">
        <f t="shared" ref="O222" si="207">J222+K222+L222+M222+N222</f>
        <v>4037.5</v>
      </c>
      <c r="P222" s="29">
        <v>3071</v>
      </c>
      <c r="Q222" s="29">
        <f t="shared" ref="Q222" si="208">H222+J222+M222+P222</f>
        <v>4193.8999999999996</v>
      </c>
      <c r="R222" s="29">
        <f t="shared" ref="R222" si="209">K222+L222+N222</f>
        <v>2914.6</v>
      </c>
      <c r="S222" s="29">
        <f t="shared" ref="S222" si="210">G222-Q222</f>
        <v>14806.1</v>
      </c>
    </row>
    <row r="223" spans="2:19" s="20" customFormat="1" ht="24.95" customHeight="1" x14ac:dyDescent="0.25">
      <c r="B223" s="18">
        <v>190</v>
      </c>
      <c r="C223" s="44" t="s">
        <v>680</v>
      </c>
      <c r="D223" s="45" t="s">
        <v>176</v>
      </c>
      <c r="E223" s="27" t="s">
        <v>18</v>
      </c>
      <c r="F223" s="42" t="s">
        <v>495</v>
      </c>
      <c r="G223" s="29">
        <v>19000</v>
      </c>
      <c r="H223" s="29">
        <v>0</v>
      </c>
      <c r="I223" s="29">
        <v>25</v>
      </c>
      <c r="J223" s="29">
        <f t="shared" ref="J223:J228" si="211">G223*2.87%</f>
        <v>545.29999999999995</v>
      </c>
      <c r="K223" s="29">
        <f t="shared" ref="K223:K228" si="212">G223*7.1%</f>
        <v>1349</v>
      </c>
      <c r="L223" s="29">
        <f t="shared" ref="L223:L228" si="213">G223*1.15%</f>
        <v>218.5</v>
      </c>
      <c r="M223" s="29">
        <f t="shared" ref="M223:M228" si="214">G223*3.04%</f>
        <v>577.6</v>
      </c>
      <c r="N223" s="29">
        <f t="shared" ref="N223:N228" si="215">G223*7.09%</f>
        <v>1347.1</v>
      </c>
      <c r="O223" s="29">
        <f t="shared" ref="O223:O228" si="216">J223+K223+L223+M223+N223</f>
        <v>4037.5</v>
      </c>
      <c r="P223" s="29">
        <v>25</v>
      </c>
      <c r="Q223" s="29">
        <f t="shared" ref="Q223:Q228" si="217">H223+J223+M223+P223</f>
        <v>1147.9000000000001</v>
      </c>
      <c r="R223" s="29">
        <f t="shared" ref="R223:R228" si="218">K223+L223+N223</f>
        <v>2914.6</v>
      </c>
      <c r="S223" s="29">
        <f t="shared" ref="S223:S228" si="219">G223-Q223</f>
        <v>17852.099999999999</v>
      </c>
    </row>
    <row r="224" spans="2:19" s="20" customFormat="1" ht="24.95" customHeight="1" x14ac:dyDescent="0.25">
      <c r="B224" s="18">
        <v>191</v>
      </c>
      <c r="C224" s="44" t="s">
        <v>681</v>
      </c>
      <c r="D224" s="45" t="s">
        <v>176</v>
      </c>
      <c r="E224" s="27" t="s">
        <v>18</v>
      </c>
      <c r="F224" s="42" t="s">
        <v>495</v>
      </c>
      <c r="G224" s="29">
        <v>19000</v>
      </c>
      <c r="H224" s="29">
        <v>0</v>
      </c>
      <c r="I224" s="29">
        <v>25</v>
      </c>
      <c r="J224" s="29">
        <f t="shared" si="211"/>
        <v>545.29999999999995</v>
      </c>
      <c r="K224" s="29">
        <f t="shared" si="212"/>
        <v>1349</v>
      </c>
      <c r="L224" s="29">
        <f t="shared" si="213"/>
        <v>218.5</v>
      </c>
      <c r="M224" s="29">
        <f t="shared" si="214"/>
        <v>577.6</v>
      </c>
      <c r="N224" s="29">
        <f t="shared" si="215"/>
        <v>1347.1</v>
      </c>
      <c r="O224" s="29">
        <f t="shared" si="216"/>
        <v>4037.5</v>
      </c>
      <c r="P224" s="29">
        <v>25</v>
      </c>
      <c r="Q224" s="29">
        <f t="shared" si="217"/>
        <v>1147.9000000000001</v>
      </c>
      <c r="R224" s="29">
        <f t="shared" si="218"/>
        <v>2914.6</v>
      </c>
      <c r="S224" s="29">
        <f t="shared" si="219"/>
        <v>17852.099999999999</v>
      </c>
    </row>
    <row r="225" spans="2:19" s="20" customFormat="1" ht="24.95" customHeight="1" x14ac:dyDescent="0.25">
      <c r="B225" s="18">
        <v>192</v>
      </c>
      <c r="C225" s="44" t="s">
        <v>682</v>
      </c>
      <c r="D225" s="45" t="s">
        <v>176</v>
      </c>
      <c r="E225" s="27" t="s">
        <v>18</v>
      </c>
      <c r="F225" s="47" t="s">
        <v>496</v>
      </c>
      <c r="G225" s="29">
        <v>19000</v>
      </c>
      <c r="H225" s="29">
        <v>0</v>
      </c>
      <c r="I225" s="29">
        <v>25</v>
      </c>
      <c r="J225" s="29">
        <f t="shared" si="211"/>
        <v>545.29999999999995</v>
      </c>
      <c r="K225" s="29">
        <f t="shared" si="212"/>
        <v>1349</v>
      </c>
      <c r="L225" s="29">
        <f t="shared" si="213"/>
        <v>218.5</v>
      </c>
      <c r="M225" s="29">
        <f t="shared" si="214"/>
        <v>577.6</v>
      </c>
      <c r="N225" s="29">
        <f t="shared" si="215"/>
        <v>1347.1</v>
      </c>
      <c r="O225" s="29">
        <f t="shared" si="216"/>
        <v>4037.5</v>
      </c>
      <c r="P225" s="29">
        <v>25</v>
      </c>
      <c r="Q225" s="29">
        <f t="shared" si="217"/>
        <v>1147.9000000000001</v>
      </c>
      <c r="R225" s="29">
        <f t="shared" si="218"/>
        <v>2914.6</v>
      </c>
      <c r="S225" s="29">
        <f t="shared" si="219"/>
        <v>17852.099999999999</v>
      </c>
    </row>
    <row r="226" spans="2:19" s="20" customFormat="1" ht="24.95" customHeight="1" x14ac:dyDescent="0.25">
      <c r="B226" s="18">
        <v>193</v>
      </c>
      <c r="C226" s="44" t="s">
        <v>683</v>
      </c>
      <c r="D226" s="45" t="s">
        <v>176</v>
      </c>
      <c r="E226" s="27" t="s">
        <v>18</v>
      </c>
      <c r="F226" s="42" t="s">
        <v>495</v>
      </c>
      <c r="G226" s="29">
        <v>19000</v>
      </c>
      <c r="H226" s="29">
        <v>0</v>
      </c>
      <c r="I226" s="29">
        <v>25</v>
      </c>
      <c r="J226" s="29">
        <f t="shared" si="211"/>
        <v>545.29999999999995</v>
      </c>
      <c r="K226" s="29">
        <f t="shared" si="212"/>
        <v>1349</v>
      </c>
      <c r="L226" s="29">
        <f t="shared" si="213"/>
        <v>218.5</v>
      </c>
      <c r="M226" s="29">
        <f t="shared" si="214"/>
        <v>577.6</v>
      </c>
      <c r="N226" s="29">
        <f t="shared" si="215"/>
        <v>1347.1</v>
      </c>
      <c r="O226" s="29">
        <f t="shared" si="216"/>
        <v>4037.5</v>
      </c>
      <c r="P226" s="29">
        <v>25</v>
      </c>
      <c r="Q226" s="29">
        <f t="shared" si="217"/>
        <v>1147.9000000000001</v>
      </c>
      <c r="R226" s="29">
        <f t="shared" si="218"/>
        <v>2914.6</v>
      </c>
      <c r="S226" s="29">
        <f t="shared" si="219"/>
        <v>17852.099999999999</v>
      </c>
    </row>
    <row r="227" spans="2:19" s="20" customFormat="1" ht="24.95" customHeight="1" x14ac:dyDescent="0.25">
      <c r="B227" s="18">
        <v>194</v>
      </c>
      <c r="C227" s="44" t="s">
        <v>684</v>
      </c>
      <c r="D227" s="45" t="s">
        <v>176</v>
      </c>
      <c r="E227" s="27" t="s">
        <v>18</v>
      </c>
      <c r="F227" s="42" t="s">
        <v>495</v>
      </c>
      <c r="G227" s="29">
        <v>19000</v>
      </c>
      <c r="H227" s="29">
        <v>0</v>
      </c>
      <c r="I227" s="29">
        <v>25</v>
      </c>
      <c r="J227" s="29">
        <f t="shared" si="211"/>
        <v>545.29999999999995</v>
      </c>
      <c r="K227" s="29">
        <f t="shared" si="212"/>
        <v>1349</v>
      </c>
      <c r="L227" s="29">
        <f t="shared" si="213"/>
        <v>218.5</v>
      </c>
      <c r="M227" s="29">
        <f t="shared" si="214"/>
        <v>577.6</v>
      </c>
      <c r="N227" s="29">
        <f t="shared" si="215"/>
        <v>1347.1</v>
      </c>
      <c r="O227" s="29">
        <f t="shared" si="216"/>
        <v>4037.5</v>
      </c>
      <c r="P227" s="29">
        <v>25</v>
      </c>
      <c r="Q227" s="29">
        <f t="shared" si="217"/>
        <v>1147.9000000000001</v>
      </c>
      <c r="R227" s="29">
        <f t="shared" si="218"/>
        <v>2914.6</v>
      </c>
      <c r="S227" s="29">
        <f t="shared" si="219"/>
        <v>17852.099999999999</v>
      </c>
    </row>
    <row r="228" spans="2:19" s="20" customFormat="1" ht="24.95" customHeight="1" x14ac:dyDescent="0.25">
      <c r="B228" s="18">
        <v>195</v>
      </c>
      <c r="C228" s="44" t="s">
        <v>685</v>
      </c>
      <c r="D228" s="45" t="s">
        <v>176</v>
      </c>
      <c r="E228" s="27" t="s">
        <v>18</v>
      </c>
      <c r="F228" s="42" t="s">
        <v>495</v>
      </c>
      <c r="G228" s="29">
        <v>19000</v>
      </c>
      <c r="H228" s="29">
        <v>0</v>
      </c>
      <c r="I228" s="29">
        <v>25</v>
      </c>
      <c r="J228" s="29">
        <f t="shared" si="211"/>
        <v>545.29999999999995</v>
      </c>
      <c r="K228" s="29">
        <f t="shared" si="212"/>
        <v>1349</v>
      </c>
      <c r="L228" s="29">
        <f t="shared" si="213"/>
        <v>218.5</v>
      </c>
      <c r="M228" s="29">
        <f t="shared" si="214"/>
        <v>577.6</v>
      </c>
      <c r="N228" s="29">
        <f t="shared" si="215"/>
        <v>1347.1</v>
      </c>
      <c r="O228" s="29">
        <f t="shared" si="216"/>
        <v>4037.5</v>
      </c>
      <c r="P228" s="29">
        <v>25</v>
      </c>
      <c r="Q228" s="29">
        <f t="shared" si="217"/>
        <v>1147.9000000000001</v>
      </c>
      <c r="R228" s="29">
        <f t="shared" si="218"/>
        <v>2914.6</v>
      </c>
      <c r="S228" s="29">
        <f t="shared" si="219"/>
        <v>17852.099999999999</v>
      </c>
    </row>
    <row r="229" spans="2:19" s="20" customFormat="1" ht="24.95" customHeight="1" x14ac:dyDescent="0.25">
      <c r="B229" s="18">
        <v>196</v>
      </c>
      <c r="C229" s="39" t="s">
        <v>182</v>
      </c>
      <c r="D229" s="28" t="s">
        <v>181</v>
      </c>
      <c r="E229" s="27" t="s">
        <v>18</v>
      </c>
      <c r="F229" s="27" t="s">
        <v>496</v>
      </c>
      <c r="G229" s="29">
        <v>16500</v>
      </c>
      <c r="H229" s="29">
        <v>0</v>
      </c>
      <c r="I229" s="29">
        <v>25</v>
      </c>
      <c r="J229" s="29">
        <v>473.55</v>
      </c>
      <c r="K229" s="29">
        <f t="shared" si="158"/>
        <v>1171.5</v>
      </c>
      <c r="L229" s="29">
        <f t="shared" si="159"/>
        <v>189.75</v>
      </c>
      <c r="M229" s="29">
        <v>501.6</v>
      </c>
      <c r="N229" s="29">
        <f t="shared" si="160"/>
        <v>1169.8499999999999</v>
      </c>
      <c r="O229" s="29">
        <f t="shared" si="164"/>
        <v>3506.25</v>
      </c>
      <c r="P229" s="29">
        <v>12414.06</v>
      </c>
      <c r="Q229" s="29">
        <f t="shared" si="161"/>
        <v>13389.21</v>
      </c>
      <c r="R229" s="29">
        <f t="shared" si="165"/>
        <v>2531.1</v>
      </c>
      <c r="S229" s="29">
        <f t="shared" si="162"/>
        <v>3110.79</v>
      </c>
    </row>
    <row r="230" spans="2:19" s="8" customFormat="1" ht="24.95" customHeight="1" x14ac:dyDescent="0.3">
      <c r="B230" s="31" t="s">
        <v>183</v>
      </c>
      <c r="C230" s="23"/>
      <c r="D230" s="23"/>
      <c r="E230" s="23"/>
      <c r="F230" s="23"/>
      <c r="G230" s="25"/>
      <c r="H230" s="25"/>
      <c r="I230" s="25"/>
      <c r="J230" s="25"/>
      <c r="K230" s="25"/>
      <c r="L230" s="25"/>
      <c r="M230" s="25"/>
      <c r="N230" s="25"/>
      <c r="O230" s="38"/>
      <c r="P230" s="38"/>
      <c r="Q230" s="38"/>
      <c r="R230" s="38"/>
      <c r="S230" s="38"/>
    </row>
    <row r="231" spans="2:19" s="22" customFormat="1" ht="24.95" customHeight="1" x14ac:dyDescent="0.25">
      <c r="B231" s="18">
        <v>197</v>
      </c>
      <c r="C231" s="39" t="s">
        <v>28</v>
      </c>
      <c r="D231" s="28" t="s">
        <v>445</v>
      </c>
      <c r="E231" s="27" t="s">
        <v>18</v>
      </c>
      <c r="F231" s="27" t="s">
        <v>496</v>
      </c>
      <c r="G231" s="29">
        <v>41000</v>
      </c>
      <c r="H231" s="29">
        <v>583.79</v>
      </c>
      <c r="I231" s="29">
        <v>25</v>
      </c>
      <c r="J231" s="29">
        <v>1176.7</v>
      </c>
      <c r="K231" s="29">
        <f t="shared" ref="K231:K241" si="220">G231*7.1%</f>
        <v>2911</v>
      </c>
      <c r="L231" s="29">
        <f t="shared" ref="L231:L241" si="221">G231*1.15%</f>
        <v>471.5</v>
      </c>
      <c r="M231" s="29">
        <v>1246.4000000000001</v>
      </c>
      <c r="N231" s="29">
        <f t="shared" ref="N231:N241" si="222">G231*7.09%</f>
        <v>2906.9</v>
      </c>
      <c r="O231" s="29">
        <f t="shared" si="164"/>
        <v>8712.5</v>
      </c>
      <c r="P231" s="29">
        <f>I231</f>
        <v>25</v>
      </c>
      <c r="Q231" s="29">
        <f t="shared" ref="Q231:Q241" si="223">H231+J231+M231+P231</f>
        <v>3031.89</v>
      </c>
      <c r="R231" s="29">
        <f t="shared" si="165"/>
        <v>6289.4</v>
      </c>
      <c r="S231" s="29">
        <f t="shared" ref="S231:S241" si="224">G231-Q231</f>
        <v>37968.11</v>
      </c>
    </row>
    <row r="232" spans="2:19" s="8" customFormat="1" ht="24.95" customHeight="1" x14ac:dyDescent="0.25">
      <c r="B232" s="18">
        <v>198</v>
      </c>
      <c r="C232" s="39" t="s">
        <v>184</v>
      </c>
      <c r="D232" s="28" t="s">
        <v>29</v>
      </c>
      <c r="E232" s="27" t="s">
        <v>18</v>
      </c>
      <c r="F232" s="27" t="s">
        <v>496</v>
      </c>
      <c r="G232" s="29">
        <v>35000</v>
      </c>
      <c r="H232" s="29">
        <v>0</v>
      </c>
      <c r="I232" s="29">
        <v>25</v>
      </c>
      <c r="J232" s="29">
        <v>1004.5</v>
      </c>
      <c r="K232" s="29">
        <f t="shared" si="220"/>
        <v>2485</v>
      </c>
      <c r="L232" s="29">
        <f t="shared" si="221"/>
        <v>402.5</v>
      </c>
      <c r="M232" s="29">
        <v>1064</v>
      </c>
      <c r="N232" s="29">
        <f t="shared" si="222"/>
        <v>2481.5</v>
      </c>
      <c r="O232" s="29">
        <f t="shared" si="164"/>
        <v>7437.5</v>
      </c>
      <c r="P232" s="29">
        <v>16229.81</v>
      </c>
      <c r="Q232" s="29">
        <f t="shared" si="223"/>
        <v>18298.310000000001</v>
      </c>
      <c r="R232" s="29">
        <f t="shared" si="165"/>
        <v>5369</v>
      </c>
      <c r="S232" s="29">
        <f t="shared" si="224"/>
        <v>16701.689999999999</v>
      </c>
    </row>
    <row r="233" spans="2:19" s="8" customFormat="1" ht="24.95" customHeight="1" x14ac:dyDescent="0.25">
      <c r="B233" s="18">
        <v>199</v>
      </c>
      <c r="C233" s="39" t="s">
        <v>186</v>
      </c>
      <c r="D233" s="28" t="s">
        <v>30</v>
      </c>
      <c r="E233" s="27" t="s">
        <v>18</v>
      </c>
      <c r="F233" s="27" t="s">
        <v>495</v>
      </c>
      <c r="G233" s="29">
        <v>31500</v>
      </c>
      <c r="H233" s="29">
        <v>0</v>
      </c>
      <c r="I233" s="29">
        <v>25</v>
      </c>
      <c r="J233" s="29">
        <v>904.05</v>
      </c>
      <c r="K233" s="29">
        <f t="shared" si="220"/>
        <v>2236.5</v>
      </c>
      <c r="L233" s="29">
        <f t="shared" si="221"/>
        <v>362.25</v>
      </c>
      <c r="M233" s="29">
        <v>957.6</v>
      </c>
      <c r="N233" s="29">
        <f t="shared" si="222"/>
        <v>2233.35</v>
      </c>
      <c r="O233" s="29">
        <f t="shared" si="164"/>
        <v>6693.75</v>
      </c>
      <c r="P233" s="29">
        <v>21970.080000000002</v>
      </c>
      <c r="Q233" s="29">
        <f t="shared" si="223"/>
        <v>23831.73</v>
      </c>
      <c r="R233" s="29">
        <f t="shared" si="165"/>
        <v>4832.1000000000004</v>
      </c>
      <c r="S233" s="29">
        <f t="shared" si="224"/>
        <v>7668.27</v>
      </c>
    </row>
    <row r="234" spans="2:19" s="8" customFormat="1" ht="24.95" customHeight="1" x14ac:dyDescent="0.25">
      <c r="B234" s="18">
        <v>200</v>
      </c>
      <c r="C234" s="39" t="s">
        <v>187</v>
      </c>
      <c r="D234" s="28" t="s">
        <v>188</v>
      </c>
      <c r="E234" s="27" t="s">
        <v>18</v>
      </c>
      <c r="F234" s="27" t="s">
        <v>496</v>
      </c>
      <c r="G234" s="29">
        <v>31500</v>
      </c>
      <c r="H234" s="29">
        <v>0</v>
      </c>
      <c r="I234" s="29">
        <v>25</v>
      </c>
      <c r="J234" s="29">
        <v>904.05</v>
      </c>
      <c r="K234" s="29">
        <f t="shared" si="220"/>
        <v>2236.5</v>
      </c>
      <c r="L234" s="29">
        <f t="shared" si="221"/>
        <v>362.25</v>
      </c>
      <c r="M234" s="29">
        <v>957.6</v>
      </c>
      <c r="N234" s="29">
        <f t="shared" si="222"/>
        <v>2233.35</v>
      </c>
      <c r="O234" s="29">
        <f t="shared" si="164"/>
        <v>6693.75</v>
      </c>
      <c r="P234" s="29">
        <v>1071</v>
      </c>
      <c r="Q234" s="29">
        <f t="shared" si="223"/>
        <v>2932.65</v>
      </c>
      <c r="R234" s="29">
        <f t="shared" si="165"/>
        <v>4832.1000000000004</v>
      </c>
      <c r="S234" s="29">
        <f t="shared" si="224"/>
        <v>28567.35</v>
      </c>
    </row>
    <row r="235" spans="2:19" s="8" customFormat="1" ht="24.95" customHeight="1" x14ac:dyDescent="0.25">
      <c r="B235" s="18">
        <v>201</v>
      </c>
      <c r="C235" s="39" t="s">
        <v>467</v>
      </c>
      <c r="D235" s="28" t="s">
        <v>224</v>
      </c>
      <c r="E235" s="27" t="s">
        <v>18</v>
      </c>
      <c r="F235" s="27" t="s">
        <v>496</v>
      </c>
      <c r="G235" s="29">
        <v>31500</v>
      </c>
      <c r="H235" s="29">
        <v>0</v>
      </c>
      <c r="I235" s="29">
        <v>25</v>
      </c>
      <c r="J235" s="29">
        <v>904.05</v>
      </c>
      <c r="K235" s="29">
        <f t="shared" si="220"/>
        <v>2236.5</v>
      </c>
      <c r="L235" s="29">
        <f t="shared" si="221"/>
        <v>362.25</v>
      </c>
      <c r="M235" s="29">
        <v>957.6</v>
      </c>
      <c r="N235" s="29">
        <f t="shared" si="222"/>
        <v>2233.35</v>
      </c>
      <c r="O235" s="29">
        <f t="shared" si="164"/>
        <v>6693.75</v>
      </c>
      <c r="P235" s="29">
        <v>14987.59</v>
      </c>
      <c r="Q235" s="29">
        <f t="shared" si="223"/>
        <v>16849.240000000002</v>
      </c>
      <c r="R235" s="29">
        <f t="shared" si="165"/>
        <v>4832.1000000000004</v>
      </c>
      <c r="S235" s="29">
        <f t="shared" si="224"/>
        <v>14650.76</v>
      </c>
    </row>
    <row r="236" spans="2:19" s="8" customFormat="1" ht="24.95" customHeight="1" x14ac:dyDescent="0.25">
      <c r="B236" s="18">
        <v>202</v>
      </c>
      <c r="C236" s="39" t="s">
        <v>156</v>
      </c>
      <c r="D236" s="28" t="s">
        <v>27</v>
      </c>
      <c r="E236" s="27" t="s">
        <v>18</v>
      </c>
      <c r="F236" s="27" t="s">
        <v>496</v>
      </c>
      <c r="G236" s="29">
        <v>25000</v>
      </c>
      <c r="H236" s="29">
        <v>0</v>
      </c>
      <c r="I236" s="29">
        <v>25</v>
      </c>
      <c r="J236" s="29">
        <v>717.5</v>
      </c>
      <c r="K236" s="29">
        <f t="shared" si="220"/>
        <v>1775</v>
      </c>
      <c r="L236" s="29">
        <f t="shared" si="221"/>
        <v>287.5</v>
      </c>
      <c r="M236" s="29">
        <v>760</v>
      </c>
      <c r="N236" s="29">
        <f t="shared" si="222"/>
        <v>1772.5</v>
      </c>
      <c r="O236" s="29">
        <f t="shared" si="164"/>
        <v>5312.5</v>
      </c>
      <c r="P236" s="29">
        <v>17137.990000000002</v>
      </c>
      <c r="Q236" s="29">
        <f t="shared" si="223"/>
        <v>18615.490000000002</v>
      </c>
      <c r="R236" s="29">
        <f t="shared" si="165"/>
        <v>3835</v>
      </c>
      <c r="S236" s="29">
        <f t="shared" si="224"/>
        <v>6384.51</v>
      </c>
    </row>
    <row r="237" spans="2:19" s="8" customFormat="1" ht="24.95" customHeight="1" x14ac:dyDescent="0.25">
      <c r="B237" s="18">
        <v>203</v>
      </c>
      <c r="C237" s="39" t="s">
        <v>189</v>
      </c>
      <c r="D237" s="28" t="s">
        <v>190</v>
      </c>
      <c r="E237" s="27" t="s">
        <v>18</v>
      </c>
      <c r="F237" s="27" t="s">
        <v>495</v>
      </c>
      <c r="G237" s="29">
        <v>25000</v>
      </c>
      <c r="H237" s="29">
        <v>0</v>
      </c>
      <c r="I237" s="29">
        <v>25</v>
      </c>
      <c r="J237" s="29">
        <v>717.5</v>
      </c>
      <c r="K237" s="29">
        <f t="shared" si="220"/>
        <v>1775</v>
      </c>
      <c r="L237" s="29">
        <f t="shared" si="221"/>
        <v>287.5</v>
      </c>
      <c r="M237" s="29">
        <v>760</v>
      </c>
      <c r="N237" s="29">
        <f t="shared" si="222"/>
        <v>1772.5</v>
      </c>
      <c r="O237" s="29">
        <f t="shared" si="164"/>
        <v>5312.5</v>
      </c>
      <c r="P237" s="29">
        <v>18807.990000000002</v>
      </c>
      <c r="Q237" s="29">
        <f t="shared" si="223"/>
        <v>20285.490000000002</v>
      </c>
      <c r="R237" s="29">
        <f t="shared" si="165"/>
        <v>3835</v>
      </c>
      <c r="S237" s="29">
        <f t="shared" si="224"/>
        <v>4714.51</v>
      </c>
    </row>
    <row r="238" spans="2:19" s="20" customFormat="1" ht="24.95" customHeight="1" x14ac:dyDescent="0.25">
      <c r="B238" s="18">
        <v>204</v>
      </c>
      <c r="C238" s="39" t="s">
        <v>561</v>
      </c>
      <c r="D238" s="28" t="s">
        <v>155</v>
      </c>
      <c r="E238" s="27" t="s">
        <v>18</v>
      </c>
      <c r="F238" s="27" t="s">
        <v>495</v>
      </c>
      <c r="G238" s="29">
        <v>34000</v>
      </c>
      <c r="H238" s="29">
        <v>0</v>
      </c>
      <c r="I238" s="29">
        <v>25</v>
      </c>
      <c r="J238" s="29">
        <f>G238*2.87%</f>
        <v>975.8</v>
      </c>
      <c r="K238" s="29">
        <f t="shared" si="220"/>
        <v>2414</v>
      </c>
      <c r="L238" s="29">
        <f t="shared" si="221"/>
        <v>391</v>
      </c>
      <c r="M238" s="29">
        <f>G238*3.04%</f>
        <v>1033.5999999999999</v>
      </c>
      <c r="N238" s="29">
        <f t="shared" si="222"/>
        <v>2410.6</v>
      </c>
      <c r="O238" s="29">
        <f t="shared" si="164"/>
        <v>7225</v>
      </c>
      <c r="P238" s="29">
        <v>1537.45</v>
      </c>
      <c r="Q238" s="29">
        <f t="shared" si="223"/>
        <v>3546.85</v>
      </c>
      <c r="R238" s="29">
        <f t="shared" si="165"/>
        <v>5215.6000000000004</v>
      </c>
      <c r="S238" s="29">
        <f t="shared" si="224"/>
        <v>30453.15</v>
      </c>
    </row>
    <row r="239" spans="2:19" s="20" customFormat="1" ht="24.95" customHeight="1" x14ac:dyDescent="0.25">
      <c r="B239" s="18">
        <v>205</v>
      </c>
      <c r="C239" s="39" t="s">
        <v>658</v>
      </c>
      <c r="D239" s="28" t="s">
        <v>155</v>
      </c>
      <c r="E239" s="27" t="s">
        <v>18</v>
      </c>
      <c r="F239" s="27" t="s">
        <v>496</v>
      </c>
      <c r="G239" s="29">
        <v>25000</v>
      </c>
      <c r="H239" s="29">
        <v>0</v>
      </c>
      <c r="I239" s="29">
        <v>25</v>
      </c>
      <c r="J239" s="29">
        <v>717.5</v>
      </c>
      <c r="K239" s="29">
        <f t="shared" ref="K239:K240" si="225">G239*7.1%</f>
        <v>1775</v>
      </c>
      <c r="L239" s="29">
        <f t="shared" ref="L239:L240" si="226">G239*1.15%</f>
        <v>287.5</v>
      </c>
      <c r="M239" s="29">
        <v>760</v>
      </c>
      <c r="N239" s="29">
        <f t="shared" ref="N239:N240" si="227">G239*7.09%</f>
        <v>1772.5</v>
      </c>
      <c r="O239" s="29">
        <f t="shared" ref="O239:O240" si="228">J239+K239+L239+M239+N239</f>
        <v>5312.5</v>
      </c>
      <c r="P239" s="29">
        <v>25</v>
      </c>
      <c r="Q239" s="29">
        <f t="shared" ref="Q239:Q240" si="229">H239+J239+M239+P239</f>
        <v>1502.5</v>
      </c>
      <c r="R239" s="29">
        <f t="shared" ref="R239:R240" si="230">K239+L239+N239</f>
        <v>3835</v>
      </c>
      <c r="S239" s="29">
        <f t="shared" ref="S239:S240" si="231">G239-Q239</f>
        <v>23497.5</v>
      </c>
    </row>
    <row r="240" spans="2:19" s="20" customFormat="1" ht="24.95" customHeight="1" x14ac:dyDescent="0.25">
      <c r="B240" s="18">
        <v>206</v>
      </c>
      <c r="C240" s="39" t="s">
        <v>706</v>
      </c>
      <c r="D240" s="28" t="s">
        <v>557</v>
      </c>
      <c r="E240" s="27" t="s">
        <v>18</v>
      </c>
      <c r="F240" s="27" t="s">
        <v>495</v>
      </c>
      <c r="G240" s="29">
        <v>38000</v>
      </c>
      <c r="H240" s="29">
        <v>160.38</v>
      </c>
      <c r="I240" s="29">
        <v>25</v>
      </c>
      <c r="J240" s="29">
        <v>1090.5999999999999</v>
      </c>
      <c r="K240" s="29">
        <f t="shared" si="225"/>
        <v>2698</v>
      </c>
      <c r="L240" s="29">
        <f t="shared" si="226"/>
        <v>437</v>
      </c>
      <c r="M240" s="29">
        <v>1155.2</v>
      </c>
      <c r="N240" s="29">
        <f t="shared" si="227"/>
        <v>2694.2</v>
      </c>
      <c r="O240" s="29">
        <f t="shared" si="228"/>
        <v>8075</v>
      </c>
      <c r="P240" s="29">
        <v>25</v>
      </c>
      <c r="Q240" s="29">
        <f t="shared" si="229"/>
        <v>2431.1799999999998</v>
      </c>
      <c r="R240" s="29">
        <f t="shared" si="230"/>
        <v>5829.2</v>
      </c>
      <c r="S240" s="29">
        <f t="shared" si="231"/>
        <v>35568.82</v>
      </c>
    </row>
    <row r="241" spans="2:19" s="8" customFormat="1" ht="24.95" customHeight="1" x14ac:dyDescent="0.25">
      <c r="B241" s="18">
        <v>207</v>
      </c>
      <c r="C241" s="39" t="s">
        <v>419</v>
      </c>
      <c r="D241" s="28" t="s">
        <v>155</v>
      </c>
      <c r="E241" s="27" t="s">
        <v>18</v>
      </c>
      <c r="F241" s="27" t="s">
        <v>495</v>
      </c>
      <c r="G241" s="29">
        <v>24150</v>
      </c>
      <c r="H241" s="29">
        <v>0</v>
      </c>
      <c r="I241" s="29">
        <v>25</v>
      </c>
      <c r="J241" s="29">
        <v>693.11</v>
      </c>
      <c r="K241" s="29">
        <f t="shared" si="220"/>
        <v>1714.65</v>
      </c>
      <c r="L241" s="29">
        <f t="shared" si="221"/>
        <v>277.73</v>
      </c>
      <c r="M241" s="29">
        <v>734.16</v>
      </c>
      <c r="N241" s="29">
        <f t="shared" si="222"/>
        <v>1712.24</v>
      </c>
      <c r="O241" s="29">
        <f t="shared" si="164"/>
        <v>5131.8900000000003</v>
      </c>
      <c r="P241" s="29">
        <f>I241</f>
        <v>25</v>
      </c>
      <c r="Q241" s="29">
        <f t="shared" si="223"/>
        <v>1452.27</v>
      </c>
      <c r="R241" s="29">
        <f t="shared" si="165"/>
        <v>3704.62</v>
      </c>
      <c r="S241" s="29">
        <f t="shared" si="224"/>
        <v>22697.73</v>
      </c>
    </row>
    <row r="242" spans="2:19" s="8" customFormat="1" ht="24.95" customHeight="1" x14ac:dyDescent="0.3">
      <c r="B242" s="31" t="s">
        <v>191</v>
      </c>
      <c r="C242" s="23"/>
      <c r="D242" s="23"/>
      <c r="E242" s="23"/>
      <c r="F242" s="23"/>
      <c r="G242" s="25"/>
      <c r="H242" s="25"/>
      <c r="I242" s="25"/>
      <c r="J242" s="25"/>
      <c r="K242" s="25"/>
      <c r="L242" s="25"/>
      <c r="M242" s="25"/>
      <c r="N242" s="25"/>
      <c r="O242" s="38"/>
      <c r="P242" s="38"/>
      <c r="Q242" s="38"/>
      <c r="R242" s="38"/>
      <c r="S242" s="38"/>
    </row>
    <row r="243" spans="2:19" ht="24.95" customHeight="1" x14ac:dyDescent="0.25">
      <c r="B243" s="18">
        <v>208</v>
      </c>
      <c r="C243" s="39" t="s">
        <v>501</v>
      </c>
      <c r="D243" s="28" t="s">
        <v>500</v>
      </c>
      <c r="E243" s="27" t="s">
        <v>18</v>
      </c>
      <c r="F243" s="27" t="s">
        <v>495</v>
      </c>
      <c r="G243" s="29">
        <v>45000</v>
      </c>
      <c r="H243" s="29">
        <v>1148.33</v>
      </c>
      <c r="I243" s="29">
        <v>25</v>
      </c>
      <c r="J243" s="29">
        <v>1291.5</v>
      </c>
      <c r="K243" s="29">
        <f t="shared" ref="K243:K277" si="232">G243*7.1%</f>
        <v>3195</v>
      </c>
      <c r="L243" s="29">
        <f t="shared" ref="L243:L277" si="233">G243*1.15%</f>
        <v>517.5</v>
      </c>
      <c r="M243" s="29">
        <v>1368</v>
      </c>
      <c r="N243" s="29">
        <f t="shared" ref="N243:N277" si="234">G243*7.09%</f>
        <v>3190.5</v>
      </c>
      <c r="O243" s="29">
        <f t="shared" si="164"/>
        <v>9562.5</v>
      </c>
      <c r="P243" s="29">
        <f>I243</f>
        <v>25</v>
      </c>
      <c r="Q243" s="29">
        <f t="shared" ref="Q243:Q277" si="235">H243+J243+M243+P243</f>
        <v>3832.83</v>
      </c>
      <c r="R243" s="29">
        <f t="shared" si="165"/>
        <v>6903</v>
      </c>
      <c r="S243" s="29">
        <f t="shared" ref="S243:S277" si="236">G243-Q243</f>
        <v>41167.17</v>
      </c>
    </row>
    <row r="244" spans="2:19" s="8" customFormat="1" ht="24.95" customHeight="1" x14ac:dyDescent="0.25">
      <c r="B244" s="18">
        <v>209</v>
      </c>
      <c r="C244" s="39" t="s">
        <v>23</v>
      </c>
      <c r="D244" s="28" t="s">
        <v>27</v>
      </c>
      <c r="E244" s="27" t="s">
        <v>18</v>
      </c>
      <c r="F244" s="27" t="s">
        <v>495</v>
      </c>
      <c r="G244" s="29">
        <v>41000</v>
      </c>
      <c r="H244" s="29">
        <v>583.79</v>
      </c>
      <c r="I244" s="29">
        <v>25</v>
      </c>
      <c r="J244" s="29">
        <v>1176.7</v>
      </c>
      <c r="K244" s="29">
        <f t="shared" si="232"/>
        <v>2911</v>
      </c>
      <c r="L244" s="29">
        <f t="shared" si="233"/>
        <v>471.5</v>
      </c>
      <c r="M244" s="29">
        <v>1246.4000000000001</v>
      </c>
      <c r="N244" s="29">
        <f t="shared" si="234"/>
        <v>2906.9</v>
      </c>
      <c r="O244" s="29">
        <f t="shared" si="164"/>
        <v>8712.5</v>
      </c>
      <c r="P244" s="29">
        <f>I244</f>
        <v>25</v>
      </c>
      <c r="Q244" s="29">
        <f t="shared" si="235"/>
        <v>3031.89</v>
      </c>
      <c r="R244" s="29">
        <f t="shared" si="165"/>
        <v>6289.4</v>
      </c>
      <c r="S244" s="29">
        <f t="shared" si="236"/>
        <v>37968.11</v>
      </c>
    </row>
    <row r="245" spans="2:19" s="8" customFormat="1" ht="24.95" customHeight="1" x14ac:dyDescent="0.25">
      <c r="B245" s="18">
        <v>210</v>
      </c>
      <c r="C245" s="39" t="s">
        <v>489</v>
      </c>
      <c r="D245" s="28" t="s">
        <v>27</v>
      </c>
      <c r="E245" s="27" t="s">
        <v>18</v>
      </c>
      <c r="F245" s="27" t="s">
        <v>496</v>
      </c>
      <c r="G245" s="29">
        <v>31500</v>
      </c>
      <c r="H245" s="29">
        <v>0</v>
      </c>
      <c r="I245" s="29">
        <v>25</v>
      </c>
      <c r="J245" s="29">
        <v>904.05</v>
      </c>
      <c r="K245" s="29">
        <f t="shared" si="232"/>
        <v>2236.5</v>
      </c>
      <c r="L245" s="29">
        <f t="shared" si="233"/>
        <v>362.25</v>
      </c>
      <c r="M245" s="29">
        <v>957.6</v>
      </c>
      <c r="N245" s="29">
        <f t="shared" si="234"/>
        <v>2233.35</v>
      </c>
      <c r="O245" s="29">
        <f t="shared" si="164"/>
        <v>6693.75</v>
      </c>
      <c r="P245" s="29">
        <v>8751</v>
      </c>
      <c r="Q245" s="29">
        <f t="shared" si="235"/>
        <v>10612.65</v>
      </c>
      <c r="R245" s="29">
        <f t="shared" si="165"/>
        <v>4832.1000000000004</v>
      </c>
      <c r="S245" s="29">
        <f t="shared" si="236"/>
        <v>20887.349999999999</v>
      </c>
    </row>
    <row r="246" spans="2:19" s="8" customFormat="1" ht="24.95" customHeight="1" x14ac:dyDescent="0.25">
      <c r="B246" s="18">
        <v>211</v>
      </c>
      <c r="C246" s="39" t="s">
        <v>192</v>
      </c>
      <c r="D246" s="28" t="s">
        <v>175</v>
      </c>
      <c r="E246" s="27" t="s">
        <v>18</v>
      </c>
      <c r="F246" s="27" t="s">
        <v>495</v>
      </c>
      <c r="G246" s="29">
        <v>32731.88</v>
      </c>
      <c r="H246" s="29">
        <v>0</v>
      </c>
      <c r="I246" s="29">
        <v>25</v>
      </c>
      <c r="J246" s="29">
        <v>939.4</v>
      </c>
      <c r="K246" s="29">
        <f t="shared" si="232"/>
        <v>2323.96</v>
      </c>
      <c r="L246" s="29">
        <f t="shared" si="233"/>
        <v>376.42</v>
      </c>
      <c r="M246" s="29">
        <v>995.05</v>
      </c>
      <c r="N246" s="29">
        <f t="shared" si="234"/>
        <v>2320.69</v>
      </c>
      <c r="O246" s="29">
        <f t="shared" si="164"/>
        <v>6955.52</v>
      </c>
      <c r="P246" s="29">
        <v>19793.060000000001</v>
      </c>
      <c r="Q246" s="29">
        <f t="shared" si="235"/>
        <v>21727.51</v>
      </c>
      <c r="R246" s="29">
        <f t="shared" si="165"/>
        <v>5021.07</v>
      </c>
      <c r="S246" s="29">
        <f t="shared" si="236"/>
        <v>11004.37</v>
      </c>
    </row>
    <row r="247" spans="2:19" s="8" customFormat="1" ht="24.95" customHeight="1" x14ac:dyDescent="0.25">
      <c r="B247" s="18">
        <v>212</v>
      </c>
      <c r="C247" s="39" t="s">
        <v>193</v>
      </c>
      <c r="D247" s="28" t="s">
        <v>171</v>
      </c>
      <c r="E247" s="27" t="s">
        <v>18</v>
      </c>
      <c r="F247" s="27" t="s">
        <v>495</v>
      </c>
      <c r="G247" s="29">
        <v>32731.88</v>
      </c>
      <c r="H247" s="29">
        <v>0</v>
      </c>
      <c r="I247" s="29">
        <v>25</v>
      </c>
      <c r="J247" s="29">
        <v>939.4</v>
      </c>
      <c r="K247" s="29">
        <f t="shared" si="232"/>
        <v>2323.96</v>
      </c>
      <c r="L247" s="29">
        <f t="shared" si="233"/>
        <v>376.42</v>
      </c>
      <c r="M247" s="29">
        <v>995.05</v>
      </c>
      <c r="N247" s="29">
        <f t="shared" si="234"/>
        <v>2320.69</v>
      </c>
      <c r="O247" s="29">
        <f t="shared" si="164"/>
        <v>6955.52</v>
      </c>
      <c r="P247" s="29">
        <v>19497.669999999998</v>
      </c>
      <c r="Q247" s="29">
        <f t="shared" si="235"/>
        <v>21432.12</v>
      </c>
      <c r="R247" s="29">
        <f t="shared" si="165"/>
        <v>5021.07</v>
      </c>
      <c r="S247" s="29">
        <f t="shared" si="236"/>
        <v>11299.76</v>
      </c>
    </row>
    <row r="248" spans="2:19" s="8" customFormat="1" ht="24.95" customHeight="1" x14ac:dyDescent="0.25">
      <c r="B248" s="18">
        <v>213</v>
      </c>
      <c r="C248" s="39" t="s">
        <v>201</v>
      </c>
      <c r="D248" s="28" t="s">
        <v>175</v>
      </c>
      <c r="E248" s="27" t="s">
        <v>18</v>
      </c>
      <c r="F248" s="27" t="s">
        <v>495</v>
      </c>
      <c r="G248" s="29">
        <v>26250</v>
      </c>
      <c r="H248" s="29">
        <v>0</v>
      </c>
      <c r="I248" s="29">
        <v>25</v>
      </c>
      <c r="J248" s="29">
        <v>753.38</v>
      </c>
      <c r="K248" s="29">
        <f t="shared" si="232"/>
        <v>1863.75</v>
      </c>
      <c r="L248" s="29">
        <f t="shared" si="233"/>
        <v>301.88</v>
      </c>
      <c r="M248" s="29">
        <v>798</v>
      </c>
      <c r="N248" s="29">
        <f t="shared" si="234"/>
        <v>1861.13</v>
      </c>
      <c r="O248" s="29">
        <f t="shared" si="164"/>
        <v>5578.14</v>
      </c>
      <c r="P248" s="29">
        <v>858.5</v>
      </c>
      <c r="Q248" s="29">
        <f t="shared" si="235"/>
        <v>2409.88</v>
      </c>
      <c r="R248" s="29">
        <f t="shared" si="165"/>
        <v>4026.76</v>
      </c>
      <c r="S248" s="29">
        <f t="shared" si="236"/>
        <v>23840.12</v>
      </c>
    </row>
    <row r="249" spans="2:19" s="8" customFormat="1" ht="24.95" customHeight="1" x14ac:dyDescent="0.25">
      <c r="B249" s="18">
        <v>214</v>
      </c>
      <c r="C249" s="39" t="s">
        <v>194</v>
      </c>
      <c r="D249" s="28" t="s">
        <v>24</v>
      </c>
      <c r="E249" s="27" t="s">
        <v>18</v>
      </c>
      <c r="F249" s="27" t="s">
        <v>495</v>
      </c>
      <c r="G249" s="29">
        <v>26250</v>
      </c>
      <c r="H249" s="29">
        <v>0</v>
      </c>
      <c r="I249" s="29">
        <v>25</v>
      </c>
      <c r="J249" s="29">
        <v>753.38</v>
      </c>
      <c r="K249" s="29">
        <f t="shared" si="232"/>
        <v>1863.75</v>
      </c>
      <c r="L249" s="29">
        <f t="shared" si="233"/>
        <v>301.88</v>
      </c>
      <c r="M249" s="29">
        <v>798</v>
      </c>
      <c r="N249" s="29">
        <f t="shared" si="234"/>
        <v>1861.13</v>
      </c>
      <c r="O249" s="29">
        <f t="shared" si="164"/>
        <v>5578.14</v>
      </c>
      <c r="P249" s="29">
        <v>9398.2999999999993</v>
      </c>
      <c r="Q249" s="29">
        <f t="shared" si="235"/>
        <v>10949.68</v>
      </c>
      <c r="R249" s="29">
        <f t="shared" si="165"/>
        <v>4026.76</v>
      </c>
      <c r="S249" s="29">
        <f t="shared" si="236"/>
        <v>15300.32</v>
      </c>
    </row>
    <row r="250" spans="2:19" s="8" customFormat="1" ht="24.95" customHeight="1" x14ac:dyDescent="0.25">
      <c r="B250" s="18">
        <v>215</v>
      </c>
      <c r="C250" s="39" t="s">
        <v>202</v>
      </c>
      <c r="D250" s="28" t="s">
        <v>24</v>
      </c>
      <c r="E250" s="27" t="s">
        <v>18</v>
      </c>
      <c r="F250" s="27" t="s">
        <v>495</v>
      </c>
      <c r="G250" s="29">
        <v>26250</v>
      </c>
      <c r="H250" s="29">
        <v>0</v>
      </c>
      <c r="I250" s="29">
        <v>25</v>
      </c>
      <c r="J250" s="29">
        <v>753.38</v>
      </c>
      <c r="K250" s="29">
        <f t="shared" si="232"/>
        <v>1863.75</v>
      </c>
      <c r="L250" s="29">
        <f t="shared" si="233"/>
        <v>301.88</v>
      </c>
      <c r="M250" s="29">
        <v>798</v>
      </c>
      <c r="N250" s="29">
        <f t="shared" si="234"/>
        <v>1861.13</v>
      </c>
      <c r="O250" s="29">
        <f t="shared" si="164"/>
        <v>5578.14</v>
      </c>
      <c r="P250" s="29">
        <v>14108.5</v>
      </c>
      <c r="Q250" s="29">
        <f t="shared" si="235"/>
        <v>15659.88</v>
      </c>
      <c r="R250" s="29">
        <f t="shared" si="165"/>
        <v>4026.76</v>
      </c>
      <c r="S250" s="29">
        <f t="shared" si="236"/>
        <v>10590.12</v>
      </c>
    </row>
    <row r="251" spans="2:19" s="8" customFormat="1" ht="24.95" customHeight="1" x14ac:dyDescent="0.25">
      <c r="B251" s="18">
        <v>216</v>
      </c>
      <c r="C251" s="39" t="s">
        <v>458</v>
      </c>
      <c r="D251" s="28" t="s">
        <v>24</v>
      </c>
      <c r="E251" s="27" t="s">
        <v>18</v>
      </c>
      <c r="F251" s="27" t="s">
        <v>495</v>
      </c>
      <c r="G251" s="29">
        <v>26250</v>
      </c>
      <c r="H251" s="29">
        <v>0</v>
      </c>
      <c r="I251" s="29">
        <v>25</v>
      </c>
      <c r="J251" s="29">
        <v>753.38</v>
      </c>
      <c r="K251" s="29">
        <f t="shared" si="232"/>
        <v>1863.75</v>
      </c>
      <c r="L251" s="29">
        <f t="shared" si="233"/>
        <v>301.88</v>
      </c>
      <c r="M251" s="29">
        <v>798</v>
      </c>
      <c r="N251" s="29">
        <f t="shared" si="234"/>
        <v>1861.13</v>
      </c>
      <c r="O251" s="29">
        <f t="shared" si="164"/>
        <v>5578.14</v>
      </c>
      <c r="P251" s="29">
        <v>9201</v>
      </c>
      <c r="Q251" s="29">
        <f t="shared" si="235"/>
        <v>10752.38</v>
      </c>
      <c r="R251" s="29">
        <f t="shared" si="165"/>
        <v>4026.76</v>
      </c>
      <c r="S251" s="29">
        <f t="shared" si="236"/>
        <v>15497.62</v>
      </c>
    </row>
    <row r="252" spans="2:19" s="8" customFormat="1" ht="24.95" customHeight="1" x14ac:dyDescent="0.25">
      <c r="B252" s="18">
        <v>217</v>
      </c>
      <c r="C252" s="39" t="s">
        <v>200</v>
      </c>
      <c r="D252" s="28" t="s">
        <v>175</v>
      </c>
      <c r="E252" s="27" t="s">
        <v>18</v>
      </c>
      <c r="F252" s="27" t="s">
        <v>495</v>
      </c>
      <c r="G252" s="29">
        <v>26250</v>
      </c>
      <c r="H252" s="29">
        <v>0</v>
      </c>
      <c r="I252" s="29">
        <v>25</v>
      </c>
      <c r="J252" s="29">
        <v>753.38</v>
      </c>
      <c r="K252" s="29">
        <f t="shared" si="232"/>
        <v>1863.75</v>
      </c>
      <c r="L252" s="29">
        <f t="shared" si="233"/>
        <v>301.88</v>
      </c>
      <c r="M252" s="29">
        <v>798</v>
      </c>
      <c r="N252" s="29">
        <f t="shared" si="234"/>
        <v>1861.13</v>
      </c>
      <c r="O252" s="29">
        <f t="shared" si="164"/>
        <v>5578.14</v>
      </c>
      <c r="P252" s="29">
        <v>12377.66</v>
      </c>
      <c r="Q252" s="29">
        <f t="shared" si="235"/>
        <v>13929.04</v>
      </c>
      <c r="R252" s="29">
        <f t="shared" si="165"/>
        <v>4026.76</v>
      </c>
      <c r="S252" s="29">
        <f t="shared" si="236"/>
        <v>12320.96</v>
      </c>
    </row>
    <row r="253" spans="2:19" s="8" customFormat="1" ht="24.95" customHeight="1" x14ac:dyDescent="0.25">
      <c r="B253" s="18">
        <v>218</v>
      </c>
      <c r="C253" s="39" t="s">
        <v>203</v>
      </c>
      <c r="D253" s="28" t="s">
        <v>24</v>
      </c>
      <c r="E253" s="27" t="s">
        <v>18</v>
      </c>
      <c r="F253" s="27" t="s">
        <v>495</v>
      </c>
      <c r="G253" s="29">
        <v>26250</v>
      </c>
      <c r="H253" s="29">
        <v>0</v>
      </c>
      <c r="I253" s="29">
        <v>25</v>
      </c>
      <c r="J253" s="29">
        <v>753.38</v>
      </c>
      <c r="K253" s="29">
        <f t="shared" si="232"/>
        <v>1863.75</v>
      </c>
      <c r="L253" s="29">
        <f t="shared" si="233"/>
        <v>301.88</v>
      </c>
      <c r="M253" s="29">
        <v>798</v>
      </c>
      <c r="N253" s="29">
        <f t="shared" si="234"/>
        <v>1861.13</v>
      </c>
      <c r="O253" s="29">
        <f t="shared" si="164"/>
        <v>5578.14</v>
      </c>
      <c r="P253" s="29">
        <v>10966.04</v>
      </c>
      <c r="Q253" s="29">
        <f t="shared" si="235"/>
        <v>12517.42</v>
      </c>
      <c r="R253" s="29">
        <f t="shared" si="165"/>
        <v>4026.76</v>
      </c>
      <c r="S253" s="29">
        <f t="shared" si="236"/>
        <v>13732.58</v>
      </c>
    </row>
    <row r="254" spans="2:19" s="8" customFormat="1" ht="24.95" customHeight="1" x14ac:dyDescent="0.25">
      <c r="B254" s="18">
        <v>219</v>
      </c>
      <c r="C254" s="39" t="s">
        <v>199</v>
      </c>
      <c r="D254" s="28" t="s">
        <v>24</v>
      </c>
      <c r="E254" s="27" t="s">
        <v>18</v>
      </c>
      <c r="F254" s="27" t="s">
        <v>495</v>
      </c>
      <c r="G254" s="29">
        <v>26250</v>
      </c>
      <c r="H254" s="29">
        <v>0</v>
      </c>
      <c r="I254" s="29">
        <v>25</v>
      </c>
      <c r="J254" s="29">
        <v>753.38</v>
      </c>
      <c r="K254" s="29">
        <f t="shared" si="232"/>
        <v>1863.75</v>
      </c>
      <c r="L254" s="29">
        <f t="shared" si="233"/>
        <v>301.88</v>
      </c>
      <c r="M254" s="29">
        <v>798</v>
      </c>
      <c r="N254" s="29">
        <f t="shared" si="234"/>
        <v>1861.13</v>
      </c>
      <c r="O254" s="29">
        <f t="shared" si="164"/>
        <v>5578.14</v>
      </c>
      <c r="P254" s="29">
        <v>13522.37</v>
      </c>
      <c r="Q254" s="29">
        <f t="shared" si="235"/>
        <v>15073.75</v>
      </c>
      <c r="R254" s="29">
        <f t="shared" si="165"/>
        <v>4026.76</v>
      </c>
      <c r="S254" s="29">
        <f t="shared" si="236"/>
        <v>11176.25</v>
      </c>
    </row>
    <row r="255" spans="2:19" s="20" customFormat="1" ht="24.95" customHeight="1" x14ac:dyDescent="0.25">
      <c r="B255" s="18">
        <v>220</v>
      </c>
      <c r="C255" s="39" t="s">
        <v>195</v>
      </c>
      <c r="D255" s="28" t="s">
        <v>24</v>
      </c>
      <c r="E255" s="27" t="s">
        <v>18</v>
      </c>
      <c r="F255" s="27" t="s">
        <v>495</v>
      </c>
      <c r="G255" s="29">
        <v>26250</v>
      </c>
      <c r="H255" s="29">
        <v>0</v>
      </c>
      <c r="I255" s="29">
        <v>25</v>
      </c>
      <c r="J255" s="29">
        <v>753.38</v>
      </c>
      <c r="K255" s="29">
        <f t="shared" si="232"/>
        <v>1863.75</v>
      </c>
      <c r="L255" s="29">
        <f t="shared" si="233"/>
        <v>301.88</v>
      </c>
      <c r="M255" s="29">
        <v>798</v>
      </c>
      <c r="N255" s="29">
        <f t="shared" si="234"/>
        <v>1861.13</v>
      </c>
      <c r="O255" s="29">
        <f t="shared" si="164"/>
        <v>5578.14</v>
      </c>
      <c r="P255" s="29">
        <v>6128.5</v>
      </c>
      <c r="Q255" s="29">
        <f t="shared" si="235"/>
        <v>7679.88</v>
      </c>
      <c r="R255" s="29">
        <f t="shared" si="165"/>
        <v>4026.76</v>
      </c>
      <c r="S255" s="29">
        <f t="shared" si="236"/>
        <v>18570.12</v>
      </c>
    </row>
    <row r="256" spans="2:19" s="20" customFormat="1" ht="24.95" customHeight="1" x14ac:dyDescent="0.25">
      <c r="B256" s="18">
        <v>221</v>
      </c>
      <c r="C256" s="39" t="s">
        <v>456</v>
      </c>
      <c r="D256" s="28" t="s">
        <v>24</v>
      </c>
      <c r="E256" s="27" t="s">
        <v>18</v>
      </c>
      <c r="F256" s="27" t="s">
        <v>495</v>
      </c>
      <c r="G256" s="29">
        <v>26250</v>
      </c>
      <c r="H256" s="29">
        <v>0</v>
      </c>
      <c r="I256" s="29">
        <v>25</v>
      </c>
      <c r="J256" s="29">
        <v>753.38</v>
      </c>
      <c r="K256" s="29">
        <f t="shared" si="232"/>
        <v>1863.75</v>
      </c>
      <c r="L256" s="29">
        <f t="shared" si="233"/>
        <v>301.88</v>
      </c>
      <c r="M256" s="29">
        <v>798</v>
      </c>
      <c r="N256" s="29">
        <f t="shared" si="234"/>
        <v>1861.13</v>
      </c>
      <c r="O256" s="29">
        <f t="shared" si="164"/>
        <v>5578.14</v>
      </c>
      <c r="P256" s="29">
        <f>I256</f>
        <v>25</v>
      </c>
      <c r="Q256" s="29">
        <f t="shared" si="235"/>
        <v>1576.38</v>
      </c>
      <c r="R256" s="29">
        <f t="shared" si="165"/>
        <v>4026.76</v>
      </c>
      <c r="S256" s="29">
        <f t="shared" si="236"/>
        <v>24673.62</v>
      </c>
    </row>
    <row r="257" spans="2:19" s="20" customFormat="1" ht="24.95" customHeight="1" x14ac:dyDescent="0.25">
      <c r="B257" s="18">
        <v>222</v>
      </c>
      <c r="C257" s="39" t="s">
        <v>204</v>
      </c>
      <c r="D257" s="28" t="s">
        <v>24</v>
      </c>
      <c r="E257" s="27" t="s">
        <v>18</v>
      </c>
      <c r="F257" s="27" t="s">
        <v>495</v>
      </c>
      <c r="G257" s="29">
        <v>26250</v>
      </c>
      <c r="H257" s="29">
        <v>0</v>
      </c>
      <c r="I257" s="29">
        <v>25</v>
      </c>
      <c r="J257" s="29">
        <v>753.38</v>
      </c>
      <c r="K257" s="29">
        <f t="shared" si="232"/>
        <v>1863.75</v>
      </c>
      <c r="L257" s="29">
        <f t="shared" si="233"/>
        <v>301.88</v>
      </c>
      <c r="M257" s="29">
        <v>798</v>
      </c>
      <c r="N257" s="29">
        <f t="shared" si="234"/>
        <v>1861.13</v>
      </c>
      <c r="O257" s="29">
        <f t="shared" si="164"/>
        <v>5578.14</v>
      </c>
      <c r="P257" s="29">
        <f>I257</f>
        <v>25</v>
      </c>
      <c r="Q257" s="29">
        <f t="shared" si="235"/>
        <v>1576.38</v>
      </c>
      <c r="R257" s="29">
        <f t="shared" si="165"/>
        <v>4026.76</v>
      </c>
      <c r="S257" s="29">
        <f t="shared" si="236"/>
        <v>24673.62</v>
      </c>
    </row>
    <row r="258" spans="2:19" s="20" customFormat="1" ht="24.95" customHeight="1" x14ac:dyDescent="0.25">
      <c r="B258" s="18">
        <v>223</v>
      </c>
      <c r="C258" s="39" t="s">
        <v>197</v>
      </c>
      <c r="D258" s="28" t="s">
        <v>24</v>
      </c>
      <c r="E258" s="27" t="s">
        <v>18</v>
      </c>
      <c r="F258" s="27" t="s">
        <v>495</v>
      </c>
      <c r="G258" s="29">
        <v>26250</v>
      </c>
      <c r="H258" s="29">
        <v>0</v>
      </c>
      <c r="I258" s="29">
        <v>25</v>
      </c>
      <c r="J258" s="29">
        <v>753.38</v>
      </c>
      <c r="K258" s="29">
        <f t="shared" si="232"/>
        <v>1863.75</v>
      </c>
      <c r="L258" s="29">
        <f t="shared" si="233"/>
        <v>301.88</v>
      </c>
      <c r="M258" s="29">
        <v>798</v>
      </c>
      <c r="N258" s="29">
        <f t="shared" si="234"/>
        <v>1861.13</v>
      </c>
      <c r="O258" s="29">
        <v>13539.51</v>
      </c>
      <c r="P258" s="29">
        <v>15491.77</v>
      </c>
      <c r="Q258" s="29">
        <f t="shared" si="235"/>
        <v>17043.150000000001</v>
      </c>
      <c r="R258" s="29">
        <f t="shared" si="165"/>
        <v>4026.76</v>
      </c>
      <c r="S258" s="29">
        <f t="shared" si="236"/>
        <v>9206.85</v>
      </c>
    </row>
    <row r="259" spans="2:19" s="20" customFormat="1" ht="24.95" customHeight="1" x14ac:dyDescent="0.25">
      <c r="B259" s="18">
        <v>224</v>
      </c>
      <c r="C259" s="39" t="s">
        <v>453</v>
      </c>
      <c r="D259" s="28" t="s">
        <v>24</v>
      </c>
      <c r="E259" s="27" t="s">
        <v>18</v>
      </c>
      <c r="F259" s="27" t="s">
        <v>495</v>
      </c>
      <c r="G259" s="29">
        <v>26250</v>
      </c>
      <c r="H259" s="29">
        <v>0</v>
      </c>
      <c r="I259" s="29">
        <v>25</v>
      </c>
      <c r="J259" s="29">
        <v>753.38</v>
      </c>
      <c r="K259" s="29">
        <f t="shared" si="232"/>
        <v>1863.75</v>
      </c>
      <c r="L259" s="29">
        <f t="shared" si="233"/>
        <v>301.88</v>
      </c>
      <c r="M259" s="29">
        <v>798</v>
      </c>
      <c r="N259" s="29">
        <f t="shared" si="234"/>
        <v>1861.13</v>
      </c>
      <c r="O259" s="29">
        <f t="shared" si="164"/>
        <v>5578.14</v>
      </c>
      <c r="P259" s="29">
        <v>25</v>
      </c>
      <c r="Q259" s="29">
        <f t="shared" si="235"/>
        <v>1576.38</v>
      </c>
      <c r="R259" s="29">
        <f t="shared" si="165"/>
        <v>4026.76</v>
      </c>
      <c r="S259" s="29">
        <f t="shared" si="236"/>
        <v>24673.62</v>
      </c>
    </row>
    <row r="260" spans="2:19" s="20" customFormat="1" ht="24.95" customHeight="1" x14ac:dyDescent="0.25">
      <c r="B260" s="18">
        <v>225</v>
      </c>
      <c r="C260" s="39" t="s">
        <v>527</v>
      </c>
      <c r="D260" s="28" t="s">
        <v>24</v>
      </c>
      <c r="E260" s="27" t="s">
        <v>18</v>
      </c>
      <c r="F260" s="27" t="s">
        <v>495</v>
      </c>
      <c r="G260" s="29">
        <v>26250</v>
      </c>
      <c r="H260" s="29">
        <v>0</v>
      </c>
      <c r="I260" s="29">
        <v>25</v>
      </c>
      <c r="J260" s="29">
        <v>753.38</v>
      </c>
      <c r="K260" s="29">
        <f t="shared" si="232"/>
        <v>1863.75</v>
      </c>
      <c r="L260" s="29">
        <f t="shared" si="233"/>
        <v>301.88</v>
      </c>
      <c r="M260" s="29">
        <v>798</v>
      </c>
      <c r="N260" s="29">
        <f t="shared" si="234"/>
        <v>1861.13</v>
      </c>
      <c r="O260" s="29">
        <f t="shared" si="164"/>
        <v>5578.14</v>
      </c>
      <c r="P260" s="29">
        <v>3396</v>
      </c>
      <c r="Q260" s="29">
        <f t="shared" si="235"/>
        <v>4947.38</v>
      </c>
      <c r="R260" s="29">
        <f t="shared" si="165"/>
        <v>4026.76</v>
      </c>
      <c r="S260" s="29">
        <f t="shared" si="236"/>
        <v>21302.62</v>
      </c>
    </row>
    <row r="261" spans="2:19" s="20" customFormat="1" ht="24.95" customHeight="1" x14ac:dyDescent="0.25">
      <c r="B261" s="18">
        <v>226</v>
      </c>
      <c r="C261" s="39" t="s">
        <v>455</v>
      </c>
      <c r="D261" s="28" t="s">
        <v>24</v>
      </c>
      <c r="E261" s="27" t="s">
        <v>18</v>
      </c>
      <c r="F261" s="27" t="s">
        <v>495</v>
      </c>
      <c r="G261" s="29">
        <v>26250</v>
      </c>
      <c r="H261" s="29">
        <v>0</v>
      </c>
      <c r="I261" s="29">
        <v>25</v>
      </c>
      <c r="J261" s="29">
        <v>753.38</v>
      </c>
      <c r="K261" s="29">
        <f t="shared" si="232"/>
        <v>1863.75</v>
      </c>
      <c r="L261" s="29">
        <f t="shared" si="233"/>
        <v>301.88</v>
      </c>
      <c r="M261" s="29">
        <v>798</v>
      </c>
      <c r="N261" s="29">
        <f t="shared" si="234"/>
        <v>1861.13</v>
      </c>
      <c r="O261" s="29">
        <f t="shared" si="164"/>
        <v>5578.14</v>
      </c>
      <c r="P261" s="29">
        <v>5071</v>
      </c>
      <c r="Q261" s="29">
        <f t="shared" si="235"/>
        <v>6622.38</v>
      </c>
      <c r="R261" s="29">
        <f t="shared" si="165"/>
        <v>4026.76</v>
      </c>
      <c r="S261" s="29">
        <f t="shared" si="236"/>
        <v>19627.62</v>
      </c>
    </row>
    <row r="262" spans="2:19" s="20" customFormat="1" ht="24.95" customHeight="1" x14ac:dyDescent="0.25">
      <c r="B262" s="18">
        <v>227</v>
      </c>
      <c r="C262" s="39" t="s">
        <v>205</v>
      </c>
      <c r="D262" s="28" t="s">
        <v>24</v>
      </c>
      <c r="E262" s="27" t="s">
        <v>18</v>
      </c>
      <c r="F262" s="27" t="s">
        <v>495</v>
      </c>
      <c r="G262" s="29">
        <v>26250</v>
      </c>
      <c r="H262" s="29">
        <v>0</v>
      </c>
      <c r="I262" s="29">
        <v>25</v>
      </c>
      <c r="J262" s="29">
        <v>753.38</v>
      </c>
      <c r="K262" s="29">
        <f t="shared" si="232"/>
        <v>1863.75</v>
      </c>
      <c r="L262" s="29">
        <f t="shared" si="233"/>
        <v>301.88</v>
      </c>
      <c r="M262" s="29">
        <v>798</v>
      </c>
      <c r="N262" s="29">
        <f t="shared" si="234"/>
        <v>1861.13</v>
      </c>
      <c r="O262" s="29">
        <f t="shared" si="164"/>
        <v>5578.14</v>
      </c>
      <c r="P262" s="29">
        <v>4546.82</v>
      </c>
      <c r="Q262" s="29">
        <f t="shared" si="235"/>
        <v>6098.2</v>
      </c>
      <c r="R262" s="29">
        <f t="shared" si="165"/>
        <v>4026.76</v>
      </c>
      <c r="S262" s="29">
        <f t="shared" si="236"/>
        <v>20151.8</v>
      </c>
    </row>
    <row r="263" spans="2:19" s="20" customFormat="1" ht="24.95" customHeight="1" x14ac:dyDescent="0.25">
      <c r="B263" s="18">
        <v>228</v>
      </c>
      <c r="C263" s="39" t="s">
        <v>457</v>
      </c>
      <c r="D263" s="28" t="s">
        <v>24</v>
      </c>
      <c r="E263" s="27" t="s">
        <v>18</v>
      </c>
      <c r="F263" s="27" t="s">
        <v>495</v>
      </c>
      <c r="G263" s="29">
        <v>26250</v>
      </c>
      <c r="H263" s="29">
        <v>0</v>
      </c>
      <c r="I263" s="29">
        <v>25</v>
      </c>
      <c r="J263" s="29">
        <v>753.38</v>
      </c>
      <c r="K263" s="29">
        <f t="shared" si="232"/>
        <v>1863.75</v>
      </c>
      <c r="L263" s="29">
        <f t="shared" si="233"/>
        <v>301.88</v>
      </c>
      <c r="M263" s="29">
        <v>798</v>
      </c>
      <c r="N263" s="29">
        <f t="shared" si="234"/>
        <v>1861.13</v>
      </c>
      <c r="O263" s="29">
        <f t="shared" si="164"/>
        <v>5578.14</v>
      </c>
      <c r="P263" s="29">
        <v>13796.24</v>
      </c>
      <c r="Q263" s="29">
        <f t="shared" si="235"/>
        <v>15347.62</v>
      </c>
      <c r="R263" s="29">
        <f t="shared" si="165"/>
        <v>4026.76</v>
      </c>
      <c r="S263" s="29">
        <f t="shared" si="236"/>
        <v>10902.38</v>
      </c>
    </row>
    <row r="264" spans="2:19" s="20" customFormat="1" ht="24.95" customHeight="1" x14ac:dyDescent="0.25">
      <c r="B264" s="18">
        <v>229</v>
      </c>
      <c r="C264" s="39" t="s">
        <v>454</v>
      </c>
      <c r="D264" s="28" t="s">
        <v>24</v>
      </c>
      <c r="E264" s="27" t="s">
        <v>18</v>
      </c>
      <c r="F264" s="27" t="s">
        <v>495</v>
      </c>
      <c r="G264" s="29">
        <v>26250</v>
      </c>
      <c r="H264" s="29">
        <v>0</v>
      </c>
      <c r="I264" s="29">
        <v>25</v>
      </c>
      <c r="J264" s="29">
        <v>753.38</v>
      </c>
      <c r="K264" s="29">
        <f t="shared" si="232"/>
        <v>1863.75</v>
      </c>
      <c r="L264" s="29">
        <f t="shared" si="233"/>
        <v>301.88</v>
      </c>
      <c r="M264" s="29">
        <v>798</v>
      </c>
      <c r="N264" s="29">
        <f t="shared" si="234"/>
        <v>1861.13</v>
      </c>
      <c r="O264" s="29">
        <f t="shared" si="164"/>
        <v>5578.14</v>
      </c>
      <c r="P264" s="29">
        <v>9471</v>
      </c>
      <c r="Q264" s="29">
        <f t="shared" si="235"/>
        <v>11022.38</v>
      </c>
      <c r="R264" s="29">
        <f t="shared" si="165"/>
        <v>4026.76</v>
      </c>
      <c r="S264" s="29">
        <f t="shared" si="236"/>
        <v>15227.62</v>
      </c>
    </row>
    <row r="265" spans="2:19" s="8" customFormat="1" ht="24.95" customHeight="1" x14ac:dyDescent="0.25">
      <c r="B265" s="18">
        <v>230</v>
      </c>
      <c r="C265" s="39" t="s">
        <v>196</v>
      </c>
      <c r="D265" s="28" t="s">
        <v>24</v>
      </c>
      <c r="E265" s="27" t="s">
        <v>18</v>
      </c>
      <c r="F265" s="27" t="s">
        <v>495</v>
      </c>
      <c r="G265" s="29">
        <v>26250</v>
      </c>
      <c r="H265" s="29">
        <v>0</v>
      </c>
      <c r="I265" s="29">
        <v>25</v>
      </c>
      <c r="J265" s="29">
        <v>753.38</v>
      </c>
      <c r="K265" s="29">
        <f t="shared" si="232"/>
        <v>1863.75</v>
      </c>
      <c r="L265" s="29">
        <f t="shared" si="233"/>
        <v>301.88</v>
      </c>
      <c r="M265" s="29">
        <v>798</v>
      </c>
      <c r="N265" s="29">
        <f t="shared" si="234"/>
        <v>1861.13</v>
      </c>
      <c r="O265" s="29">
        <f t="shared" si="164"/>
        <v>5578.14</v>
      </c>
      <c r="P265" s="29">
        <f>I265</f>
        <v>25</v>
      </c>
      <c r="Q265" s="29">
        <f t="shared" si="235"/>
        <v>1576.38</v>
      </c>
      <c r="R265" s="29">
        <f t="shared" si="165"/>
        <v>4026.76</v>
      </c>
      <c r="S265" s="29">
        <f t="shared" si="236"/>
        <v>24673.62</v>
      </c>
    </row>
    <row r="266" spans="2:19" s="8" customFormat="1" ht="24.95" customHeight="1" x14ac:dyDescent="0.25">
      <c r="B266" s="18">
        <v>231</v>
      </c>
      <c r="C266" s="39" t="s">
        <v>206</v>
      </c>
      <c r="D266" s="28" t="s">
        <v>24</v>
      </c>
      <c r="E266" s="27" t="s">
        <v>18</v>
      </c>
      <c r="F266" s="27" t="s">
        <v>495</v>
      </c>
      <c r="G266" s="29">
        <v>26250</v>
      </c>
      <c r="H266" s="29">
        <v>0</v>
      </c>
      <c r="I266" s="29">
        <v>25</v>
      </c>
      <c r="J266" s="29">
        <v>753.38</v>
      </c>
      <c r="K266" s="29">
        <f t="shared" si="232"/>
        <v>1863.75</v>
      </c>
      <c r="L266" s="29">
        <f t="shared" si="233"/>
        <v>301.88</v>
      </c>
      <c r="M266" s="29">
        <v>798</v>
      </c>
      <c r="N266" s="29">
        <f t="shared" si="234"/>
        <v>1861.13</v>
      </c>
      <c r="O266" s="29">
        <f t="shared" si="164"/>
        <v>5578.14</v>
      </c>
      <c r="P266" s="29">
        <v>4734.76</v>
      </c>
      <c r="Q266" s="29">
        <f t="shared" si="235"/>
        <v>6286.14</v>
      </c>
      <c r="R266" s="29">
        <f t="shared" si="165"/>
        <v>4026.76</v>
      </c>
      <c r="S266" s="29">
        <f t="shared" si="236"/>
        <v>19963.86</v>
      </c>
    </row>
    <row r="267" spans="2:19" s="8" customFormat="1" ht="24.95" customHeight="1" x14ac:dyDescent="0.25">
      <c r="B267" s="18">
        <v>232</v>
      </c>
      <c r="C267" s="39" t="s">
        <v>210</v>
      </c>
      <c r="D267" s="28" t="s">
        <v>175</v>
      </c>
      <c r="E267" s="27" t="s">
        <v>18</v>
      </c>
      <c r="F267" s="27" t="s">
        <v>495</v>
      </c>
      <c r="G267" s="29">
        <v>25000</v>
      </c>
      <c r="H267" s="29">
        <v>0</v>
      </c>
      <c r="I267" s="29">
        <v>25</v>
      </c>
      <c r="J267" s="29">
        <v>717.5</v>
      </c>
      <c r="K267" s="29">
        <f t="shared" si="232"/>
        <v>1775</v>
      </c>
      <c r="L267" s="29">
        <f t="shared" si="233"/>
        <v>287.5</v>
      </c>
      <c r="M267" s="29">
        <v>760</v>
      </c>
      <c r="N267" s="29">
        <f t="shared" si="234"/>
        <v>1772.5</v>
      </c>
      <c r="O267" s="29">
        <f t="shared" si="164"/>
        <v>5312.5</v>
      </c>
      <c r="P267" s="29">
        <f>I267</f>
        <v>25</v>
      </c>
      <c r="Q267" s="29">
        <f t="shared" si="235"/>
        <v>1502.5</v>
      </c>
      <c r="R267" s="29">
        <f t="shared" si="165"/>
        <v>3835</v>
      </c>
      <c r="S267" s="29">
        <f t="shared" si="236"/>
        <v>23497.5</v>
      </c>
    </row>
    <row r="268" spans="2:19" s="8" customFormat="1" ht="24.95" customHeight="1" x14ac:dyDescent="0.25">
      <c r="B268" s="18">
        <v>233</v>
      </c>
      <c r="C268" s="39" t="s">
        <v>211</v>
      </c>
      <c r="D268" s="28" t="s">
        <v>173</v>
      </c>
      <c r="E268" s="27" t="s">
        <v>18</v>
      </c>
      <c r="F268" s="27" t="s">
        <v>495</v>
      </c>
      <c r="G268" s="29">
        <v>25000</v>
      </c>
      <c r="H268" s="29">
        <v>0</v>
      </c>
      <c r="I268" s="29">
        <v>25</v>
      </c>
      <c r="J268" s="29">
        <v>717.5</v>
      </c>
      <c r="K268" s="29">
        <f t="shared" si="232"/>
        <v>1775</v>
      </c>
      <c r="L268" s="29">
        <f t="shared" si="233"/>
        <v>287.5</v>
      </c>
      <c r="M268" s="29">
        <v>760</v>
      </c>
      <c r="N268" s="29">
        <f t="shared" si="234"/>
        <v>1772.5</v>
      </c>
      <c r="O268" s="29">
        <f t="shared" si="164"/>
        <v>5312.5</v>
      </c>
      <c r="P268" s="29">
        <v>18651.25</v>
      </c>
      <c r="Q268" s="29">
        <f t="shared" si="235"/>
        <v>20128.75</v>
      </c>
      <c r="R268" s="29">
        <f t="shared" si="165"/>
        <v>3835</v>
      </c>
      <c r="S268" s="29">
        <f t="shared" si="236"/>
        <v>4871.25</v>
      </c>
    </row>
    <row r="269" spans="2:19" s="8" customFormat="1" ht="24.95" customHeight="1" x14ac:dyDescent="0.25">
      <c r="B269" s="18">
        <v>234</v>
      </c>
      <c r="C269" s="39" t="s">
        <v>212</v>
      </c>
      <c r="D269" s="28" t="s">
        <v>175</v>
      </c>
      <c r="E269" s="27" t="s">
        <v>18</v>
      </c>
      <c r="F269" s="27" t="s">
        <v>495</v>
      </c>
      <c r="G269" s="29">
        <v>25000</v>
      </c>
      <c r="H269" s="29">
        <v>0</v>
      </c>
      <c r="I269" s="29">
        <v>25</v>
      </c>
      <c r="J269" s="29">
        <v>717.5</v>
      </c>
      <c r="K269" s="29">
        <f t="shared" si="232"/>
        <v>1775</v>
      </c>
      <c r="L269" s="29">
        <f t="shared" si="233"/>
        <v>287.5</v>
      </c>
      <c r="M269" s="29">
        <v>760</v>
      </c>
      <c r="N269" s="29">
        <f t="shared" si="234"/>
        <v>1772.5</v>
      </c>
      <c r="O269" s="29">
        <f t="shared" si="164"/>
        <v>5312.5</v>
      </c>
      <c r="P269" s="29">
        <v>5071</v>
      </c>
      <c r="Q269" s="29">
        <f t="shared" si="235"/>
        <v>6548.5</v>
      </c>
      <c r="R269" s="29">
        <f t="shared" si="165"/>
        <v>3835</v>
      </c>
      <c r="S269" s="29">
        <f t="shared" si="236"/>
        <v>18451.5</v>
      </c>
    </row>
    <row r="270" spans="2:19" s="8" customFormat="1" ht="24.95" customHeight="1" x14ac:dyDescent="0.25">
      <c r="B270" s="18">
        <v>235</v>
      </c>
      <c r="C270" s="39" t="s">
        <v>208</v>
      </c>
      <c r="D270" s="28" t="s">
        <v>24</v>
      </c>
      <c r="E270" s="27" t="s">
        <v>18</v>
      </c>
      <c r="F270" s="27" t="s">
        <v>495</v>
      </c>
      <c r="G270" s="29">
        <v>25000</v>
      </c>
      <c r="H270" s="29">
        <v>0</v>
      </c>
      <c r="I270" s="29">
        <v>25</v>
      </c>
      <c r="J270" s="29">
        <v>717.5</v>
      </c>
      <c r="K270" s="29">
        <f t="shared" si="232"/>
        <v>1775</v>
      </c>
      <c r="L270" s="29">
        <f t="shared" si="233"/>
        <v>287.5</v>
      </c>
      <c r="M270" s="29">
        <v>760</v>
      </c>
      <c r="N270" s="29">
        <f t="shared" si="234"/>
        <v>1772.5</v>
      </c>
      <c r="O270" s="29">
        <f t="shared" si="164"/>
        <v>5312.5</v>
      </c>
      <c r="P270" s="29">
        <v>9527.27</v>
      </c>
      <c r="Q270" s="29">
        <f t="shared" si="235"/>
        <v>11004.77</v>
      </c>
      <c r="R270" s="29">
        <f t="shared" si="165"/>
        <v>3835</v>
      </c>
      <c r="S270" s="29">
        <f t="shared" si="236"/>
        <v>13995.23</v>
      </c>
    </row>
    <row r="271" spans="2:19" s="8" customFormat="1" ht="24.95" customHeight="1" x14ac:dyDescent="0.25">
      <c r="B271" s="18">
        <v>236</v>
      </c>
      <c r="C271" s="39" t="s">
        <v>213</v>
      </c>
      <c r="D271" s="28" t="s">
        <v>175</v>
      </c>
      <c r="E271" s="27" t="s">
        <v>18</v>
      </c>
      <c r="F271" s="27" t="s">
        <v>495</v>
      </c>
      <c r="G271" s="29">
        <v>25000</v>
      </c>
      <c r="H271" s="29">
        <v>0</v>
      </c>
      <c r="I271" s="29">
        <v>25</v>
      </c>
      <c r="J271" s="29">
        <v>717.5</v>
      </c>
      <c r="K271" s="29">
        <f t="shared" si="232"/>
        <v>1775</v>
      </c>
      <c r="L271" s="29">
        <f t="shared" si="233"/>
        <v>287.5</v>
      </c>
      <c r="M271" s="29">
        <v>760</v>
      </c>
      <c r="N271" s="29">
        <f t="shared" si="234"/>
        <v>1772.5</v>
      </c>
      <c r="O271" s="29">
        <f t="shared" si="164"/>
        <v>5312.5</v>
      </c>
      <c r="P271" s="29">
        <v>1121</v>
      </c>
      <c r="Q271" s="29">
        <f t="shared" si="235"/>
        <v>2598.5</v>
      </c>
      <c r="R271" s="29">
        <f t="shared" si="165"/>
        <v>3835</v>
      </c>
      <c r="S271" s="29">
        <f t="shared" si="236"/>
        <v>22401.5</v>
      </c>
    </row>
    <row r="272" spans="2:19" s="8" customFormat="1" ht="24.95" customHeight="1" x14ac:dyDescent="0.25">
      <c r="B272" s="18">
        <v>237</v>
      </c>
      <c r="C272" s="39" t="s">
        <v>209</v>
      </c>
      <c r="D272" s="28" t="s">
        <v>175</v>
      </c>
      <c r="E272" s="27" t="s">
        <v>18</v>
      </c>
      <c r="F272" s="27" t="s">
        <v>495</v>
      </c>
      <c r="G272" s="29">
        <v>25000</v>
      </c>
      <c r="H272" s="29">
        <v>0</v>
      </c>
      <c r="I272" s="29">
        <v>25</v>
      </c>
      <c r="J272" s="29">
        <v>717.5</v>
      </c>
      <c r="K272" s="29">
        <f t="shared" si="232"/>
        <v>1775</v>
      </c>
      <c r="L272" s="29">
        <f t="shared" si="233"/>
        <v>287.5</v>
      </c>
      <c r="M272" s="29">
        <v>760</v>
      </c>
      <c r="N272" s="29">
        <f t="shared" si="234"/>
        <v>1772.5</v>
      </c>
      <c r="O272" s="29">
        <f t="shared" si="164"/>
        <v>5312.5</v>
      </c>
      <c r="P272" s="29">
        <v>25</v>
      </c>
      <c r="Q272" s="29">
        <f t="shared" si="235"/>
        <v>1502.5</v>
      </c>
      <c r="R272" s="29">
        <f t="shared" si="165"/>
        <v>3835</v>
      </c>
      <c r="S272" s="29">
        <f t="shared" si="236"/>
        <v>23497.5</v>
      </c>
    </row>
    <row r="273" spans="2:19" s="20" customFormat="1" ht="24.95" customHeight="1" x14ac:dyDescent="0.25">
      <c r="B273" s="18">
        <v>238</v>
      </c>
      <c r="C273" s="39" t="s">
        <v>558</v>
      </c>
      <c r="D273" s="28" t="s">
        <v>559</v>
      </c>
      <c r="E273" s="27" t="s">
        <v>18</v>
      </c>
      <c r="F273" s="27" t="s">
        <v>495</v>
      </c>
      <c r="G273" s="29">
        <v>34000</v>
      </c>
      <c r="H273" s="29">
        <v>0</v>
      </c>
      <c r="I273" s="29">
        <v>25</v>
      </c>
      <c r="J273" s="29">
        <f>G273*2.87%</f>
        <v>975.8</v>
      </c>
      <c r="K273" s="29">
        <f t="shared" si="232"/>
        <v>2414</v>
      </c>
      <c r="L273" s="29">
        <f t="shared" si="233"/>
        <v>391</v>
      </c>
      <c r="M273" s="29">
        <f>G273*3.04%</f>
        <v>1033.5999999999999</v>
      </c>
      <c r="N273" s="29">
        <f t="shared" si="234"/>
        <v>2410.6</v>
      </c>
      <c r="O273" s="29">
        <f t="shared" si="164"/>
        <v>7225</v>
      </c>
      <c r="P273" s="29">
        <f>I273</f>
        <v>25</v>
      </c>
      <c r="Q273" s="29">
        <f t="shared" si="235"/>
        <v>2034.4</v>
      </c>
      <c r="R273" s="29">
        <f t="shared" si="165"/>
        <v>5215.6000000000004</v>
      </c>
      <c r="S273" s="29">
        <f t="shared" si="236"/>
        <v>31965.599999999999</v>
      </c>
    </row>
    <row r="274" spans="2:19" s="20" customFormat="1" ht="24.95" customHeight="1" x14ac:dyDescent="0.25">
      <c r="B274" s="18">
        <v>239</v>
      </c>
      <c r="C274" s="39" t="s">
        <v>679</v>
      </c>
      <c r="D274" s="28" t="s">
        <v>24</v>
      </c>
      <c r="E274" s="27" t="s">
        <v>18</v>
      </c>
      <c r="F274" s="27" t="s">
        <v>495</v>
      </c>
      <c r="G274" s="29">
        <v>26250</v>
      </c>
      <c r="H274" s="29">
        <v>0</v>
      </c>
      <c r="I274" s="29">
        <v>25</v>
      </c>
      <c r="J274" s="29">
        <v>753.38</v>
      </c>
      <c r="K274" s="29">
        <f t="shared" ref="K274:K275" si="237">G274*7.1%</f>
        <v>1863.75</v>
      </c>
      <c r="L274" s="29">
        <f t="shared" ref="L274:L275" si="238">G274*1.15%</f>
        <v>301.88</v>
      </c>
      <c r="M274" s="29">
        <v>798</v>
      </c>
      <c r="N274" s="29">
        <f t="shared" ref="N274:N275" si="239">G274*7.09%</f>
        <v>1861.13</v>
      </c>
      <c r="O274" s="29">
        <f t="shared" ref="O274:O275" si="240">J274+K274+L274+M274+N274</f>
        <v>5578.14</v>
      </c>
      <c r="P274" s="29">
        <f>I274</f>
        <v>25</v>
      </c>
      <c r="Q274" s="29">
        <f t="shared" ref="Q274:Q275" si="241">H274+J274+M274+P274</f>
        <v>1576.38</v>
      </c>
      <c r="R274" s="29">
        <f t="shared" ref="R274:R275" si="242">K274+L274+N274</f>
        <v>4026.76</v>
      </c>
      <c r="S274" s="29">
        <f t="shared" ref="S274:S275" si="243">G274-Q274</f>
        <v>24673.62</v>
      </c>
    </row>
    <row r="275" spans="2:19" s="20" customFormat="1" ht="24.95" customHeight="1" x14ac:dyDescent="0.25">
      <c r="B275" s="18">
        <v>240</v>
      </c>
      <c r="C275" s="39" t="s">
        <v>709</v>
      </c>
      <c r="D275" s="28" t="s">
        <v>24</v>
      </c>
      <c r="E275" s="27" t="s">
        <v>18</v>
      </c>
      <c r="F275" s="27" t="s">
        <v>495</v>
      </c>
      <c r="G275" s="29">
        <v>30000</v>
      </c>
      <c r="H275" s="29">
        <v>0</v>
      </c>
      <c r="I275" s="29">
        <v>25</v>
      </c>
      <c r="J275" s="29">
        <v>861</v>
      </c>
      <c r="K275" s="29">
        <f t="shared" si="237"/>
        <v>2130</v>
      </c>
      <c r="L275" s="29">
        <f t="shared" si="238"/>
        <v>345</v>
      </c>
      <c r="M275" s="29">
        <v>912</v>
      </c>
      <c r="N275" s="29">
        <f t="shared" si="239"/>
        <v>2127</v>
      </c>
      <c r="O275" s="29">
        <f t="shared" si="240"/>
        <v>6375</v>
      </c>
      <c r="P275" s="29">
        <v>25</v>
      </c>
      <c r="Q275" s="29">
        <f t="shared" si="241"/>
        <v>1798</v>
      </c>
      <c r="R275" s="29">
        <f t="shared" si="242"/>
        <v>4602</v>
      </c>
      <c r="S275" s="29">
        <f t="shared" si="243"/>
        <v>28202</v>
      </c>
    </row>
    <row r="276" spans="2:19" s="20" customFormat="1" ht="24.95" customHeight="1" x14ac:dyDescent="0.25">
      <c r="B276" s="18">
        <v>241</v>
      </c>
      <c r="C276" s="39" t="s">
        <v>547</v>
      </c>
      <c r="D276" s="28" t="s">
        <v>24</v>
      </c>
      <c r="E276" s="27" t="s">
        <v>18</v>
      </c>
      <c r="F276" s="27" t="s">
        <v>495</v>
      </c>
      <c r="G276" s="29">
        <v>34000</v>
      </c>
      <c r="H276" s="29">
        <v>0</v>
      </c>
      <c r="I276" s="29">
        <v>25</v>
      </c>
      <c r="J276" s="29">
        <v>975.8</v>
      </c>
      <c r="K276" s="29">
        <f>G276*7.1%</f>
        <v>2414</v>
      </c>
      <c r="L276" s="29">
        <f>G276*1.15%</f>
        <v>391</v>
      </c>
      <c r="M276" s="29">
        <v>1033.5999999999999</v>
      </c>
      <c r="N276" s="29">
        <f>G276*7.09%</f>
        <v>2410.6</v>
      </c>
      <c r="O276" s="29">
        <f>J276+K276+L276+M276+N276</f>
        <v>7225</v>
      </c>
      <c r="P276" s="29">
        <f>I276</f>
        <v>25</v>
      </c>
      <c r="Q276" s="29">
        <f>H276+J276+M276+P276</f>
        <v>2034.4</v>
      </c>
      <c r="R276" s="29">
        <f>K276+L276+N276</f>
        <v>5215.6000000000004</v>
      </c>
      <c r="S276" s="29">
        <f>G276-Q276</f>
        <v>31965.599999999999</v>
      </c>
    </row>
    <row r="277" spans="2:19" s="8" customFormat="1" ht="24.95" customHeight="1" x14ac:dyDescent="0.25">
      <c r="B277" s="18">
        <v>242</v>
      </c>
      <c r="C277" s="39" t="s">
        <v>214</v>
      </c>
      <c r="D277" s="28" t="s">
        <v>175</v>
      </c>
      <c r="E277" s="27" t="s">
        <v>18</v>
      </c>
      <c r="F277" s="27" t="s">
        <v>495</v>
      </c>
      <c r="G277" s="29">
        <v>25000</v>
      </c>
      <c r="H277" s="29">
        <v>0</v>
      </c>
      <c r="I277" s="29">
        <v>25</v>
      </c>
      <c r="J277" s="29">
        <v>717.5</v>
      </c>
      <c r="K277" s="29">
        <f t="shared" si="232"/>
        <v>1775</v>
      </c>
      <c r="L277" s="29">
        <f t="shared" si="233"/>
        <v>287.5</v>
      </c>
      <c r="M277" s="29">
        <v>760</v>
      </c>
      <c r="N277" s="29">
        <f t="shared" si="234"/>
        <v>1772.5</v>
      </c>
      <c r="O277" s="29">
        <f t="shared" si="164"/>
        <v>5312.5</v>
      </c>
      <c r="P277" s="29">
        <v>4771</v>
      </c>
      <c r="Q277" s="29">
        <f t="shared" si="235"/>
        <v>6248.5</v>
      </c>
      <c r="R277" s="29">
        <f t="shared" si="165"/>
        <v>3835</v>
      </c>
      <c r="S277" s="29">
        <f t="shared" si="236"/>
        <v>18751.5</v>
      </c>
    </row>
    <row r="278" spans="2:19" s="8" customFormat="1" ht="24.95" customHeight="1" x14ac:dyDescent="0.3">
      <c r="B278" s="66" t="s">
        <v>723</v>
      </c>
      <c r="C278" s="23"/>
      <c r="D278" s="23"/>
      <c r="E278" s="23"/>
      <c r="F278" s="23"/>
      <c r="G278" s="25"/>
      <c r="H278" s="25"/>
      <c r="I278" s="25"/>
      <c r="J278" s="25"/>
      <c r="K278" s="25"/>
      <c r="L278" s="25"/>
      <c r="M278" s="25"/>
      <c r="N278" s="25"/>
      <c r="O278" s="38"/>
      <c r="P278" s="38"/>
      <c r="Q278" s="38"/>
      <c r="R278" s="38"/>
      <c r="S278" s="38"/>
    </row>
    <row r="279" spans="2:19" s="91" customFormat="1" ht="24.95" customHeight="1" x14ac:dyDescent="0.25">
      <c r="B279" s="87">
        <v>243</v>
      </c>
      <c r="C279" s="88" t="s">
        <v>724</v>
      </c>
      <c r="D279" s="89" t="s">
        <v>557</v>
      </c>
      <c r="E279" s="87" t="s">
        <v>18</v>
      </c>
      <c r="F279" s="87" t="s">
        <v>496</v>
      </c>
      <c r="G279" s="90">
        <v>31000</v>
      </c>
      <c r="H279" s="90">
        <v>0</v>
      </c>
      <c r="I279" s="90">
        <v>25</v>
      </c>
      <c r="J279" s="90">
        <f t="shared" ref="J279" si="244">G279*2.87%</f>
        <v>889.7</v>
      </c>
      <c r="K279" s="90">
        <f t="shared" ref="K279" si="245">G279*7.1%</f>
        <v>2201</v>
      </c>
      <c r="L279" s="90">
        <f>G279*1.15%</f>
        <v>356.5</v>
      </c>
      <c r="M279" s="90">
        <f t="shared" ref="M279" si="246">G279*3.04%</f>
        <v>942.4</v>
      </c>
      <c r="N279" s="90">
        <f t="shared" ref="N279" si="247">G279*7.09%</f>
        <v>2197.9</v>
      </c>
      <c r="O279" s="90">
        <f t="shared" ref="O279" si="248">J279+K279+L279+M279+N279</f>
        <v>6587.5</v>
      </c>
      <c r="P279" s="90">
        <v>25</v>
      </c>
      <c r="Q279" s="90">
        <f t="shared" ref="Q279" si="249">H279+J279+M279+P279</f>
        <v>1857.1</v>
      </c>
      <c r="R279" s="90">
        <f t="shared" ref="R279" si="250">K279+L279+N279</f>
        <v>4755.3999999999996</v>
      </c>
      <c r="S279" s="90">
        <f t="shared" ref="S279" si="251">G279-Q279</f>
        <v>29142.9</v>
      </c>
    </row>
    <row r="280" spans="2:19" s="8" customFormat="1" ht="24.95" customHeight="1" x14ac:dyDescent="0.3">
      <c r="B280" s="66" t="s">
        <v>669</v>
      </c>
      <c r="C280" s="23"/>
      <c r="D280" s="23"/>
      <c r="E280" s="23"/>
      <c r="F280" s="23"/>
      <c r="G280" s="25"/>
      <c r="H280" s="25"/>
      <c r="I280" s="25"/>
      <c r="J280" s="25"/>
      <c r="K280" s="25"/>
      <c r="L280" s="25"/>
      <c r="M280" s="25"/>
      <c r="N280" s="25"/>
      <c r="O280" s="38"/>
      <c r="P280" s="38"/>
      <c r="Q280" s="38"/>
      <c r="R280" s="38"/>
      <c r="S280" s="38"/>
    </row>
    <row r="281" spans="2:19" s="22" customFormat="1" ht="24.95" customHeight="1" x14ac:dyDescent="0.25">
      <c r="B281" s="18">
        <v>244</v>
      </c>
      <c r="C281" s="39" t="s">
        <v>219</v>
      </c>
      <c r="D281" s="28" t="s">
        <v>220</v>
      </c>
      <c r="E281" s="27" t="s">
        <v>18</v>
      </c>
      <c r="F281" s="27" t="s">
        <v>495</v>
      </c>
      <c r="G281" s="29">
        <v>48000</v>
      </c>
      <c r="H281" s="29">
        <v>1344.86</v>
      </c>
      <c r="I281" s="29">
        <v>25</v>
      </c>
      <c r="J281" s="29">
        <v>1377.6</v>
      </c>
      <c r="K281" s="29">
        <f t="shared" ref="K281:K300" si="252">G281*7.1%</f>
        <v>3408</v>
      </c>
      <c r="L281" s="29">
        <f t="shared" ref="L281:L302" si="253">G281*1.15%</f>
        <v>552</v>
      </c>
      <c r="M281" s="29">
        <v>1459.2</v>
      </c>
      <c r="N281" s="29">
        <f t="shared" ref="N281:N300" si="254">G281*7.09%</f>
        <v>3403.2</v>
      </c>
      <c r="O281" s="29">
        <f t="shared" si="164"/>
        <v>10200</v>
      </c>
      <c r="P281" s="29">
        <v>6983.45</v>
      </c>
      <c r="Q281" s="29">
        <f t="shared" ref="Q281:Q299" si="255">H281+J281+M281+P281</f>
        <v>11165.11</v>
      </c>
      <c r="R281" s="29">
        <f t="shared" si="165"/>
        <v>7363.2</v>
      </c>
      <c r="S281" s="29">
        <f t="shared" ref="S281:S299" si="256">G281-Q281</f>
        <v>36834.89</v>
      </c>
    </row>
    <row r="282" spans="2:19" s="8" customFormat="1" ht="24.95" customHeight="1" x14ac:dyDescent="0.25">
      <c r="B282" s="18">
        <v>245</v>
      </c>
      <c r="C282" s="39" t="s">
        <v>215</v>
      </c>
      <c r="D282" s="28" t="s">
        <v>41</v>
      </c>
      <c r="E282" s="27" t="s">
        <v>18</v>
      </c>
      <c r="F282" s="27" t="s">
        <v>496</v>
      </c>
      <c r="G282" s="29">
        <v>42000</v>
      </c>
      <c r="H282" s="29">
        <v>724.92</v>
      </c>
      <c r="I282" s="29">
        <v>25</v>
      </c>
      <c r="J282" s="29">
        <v>1205.4000000000001</v>
      </c>
      <c r="K282" s="29">
        <f t="shared" si="252"/>
        <v>2982</v>
      </c>
      <c r="L282" s="29">
        <f t="shared" si="253"/>
        <v>483</v>
      </c>
      <c r="M282" s="29">
        <v>1276.8</v>
      </c>
      <c r="N282" s="29">
        <f t="shared" si="254"/>
        <v>2977.8</v>
      </c>
      <c r="O282" s="29">
        <f t="shared" si="164"/>
        <v>8925</v>
      </c>
      <c r="P282" s="29">
        <v>17168.009999999998</v>
      </c>
      <c r="Q282" s="29">
        <f t="shared" si="255"/>
        <v>20375.13</v>
      </c>
      <c r="R282" s="29">
        <f t="shared" si="165"/>
        <v>6442.8</v>
      </c>
      <c r="S282" s="29">
        <f t="shared" si="256"/>
        <v>21624.87</v>
      </c>
    </row>
    <row r="283" spans="2:19" s="53" customFormat="1" ht="24.95" customHeight="1" x14ac:dyDescent="0.25">
      <c r="B283" s="18">
        <v>246</v>
      </c>
      <c r="C283" s="39" t="s">
        <v>446</v>
      </c>
      <c r="D283" s="28" t="s">
        <v>27</v>
      </c>
      <c r="E283" s="27" t="s">
        <v>18</v>
      </c>
      <c r="F283" s="27" t="s">
        <v>495</v>
      </c>
      <c r="G283" s="29">
        <v>41000</v>
      </c>
      <c r="H283" s="29">
        <v>583.79</v>
      </c>
      <c r="I283" s="29">
        <v>25</v>
      </c>
      <c r="J283" s="29">
        <v>1176.7</v>
      </c>
      <c r="K283" s="29">
        <f t="shared" si="252"/>
        <v>2911</v>
      </c>
      <c r="L283" s="29">
        <f t="shared" si="253"/>
        <v>471.5</v>
      </c>
      <c r="M283" s="29">
        <v>1246.4000000000001</v>
      </c>
      <c r="N283" s="29">
        <f t="shared" si="254"/>
        <v>2906.9</v>
      </c>
      <c r="O283" s="29">
        <f t="shared" si="164"/>
        <v>8712.5</v>
      </c>
      <c r="P283" s="29">
        <v>3211</v>
      </c>
      <c r="Q283" s="29">
        <f t="shared" si="255"/>
        <v>6217.89</v>
      </c>
      <c r="R283" s="29">
        <f t="shared" si="165"/>
        <v>6289.4</v>
      </c>
      <c r="S283" s="29">
        <f t="shared" si="256"/>
        <v>34782.11</v>
      </c>
    </row>
    <row r="284" spans="2:19" s="20" customFormat="1" ht="24.95" customHeight="1" x14ac:dyDescent="0.25">
      <c r="B284" s="18">
        <v>247</v>
      </c>
      <c r="C284" s="39" t="s">
        <v>229</v>
      </c>
      <c r="D284" s="28" t="s">
        <v>220</v>
      </c>
      <c r="E284" s="27" t="s">
        <v>18</v>
      </c>
      <c r="F284" s="27" t="s">
        <v>495</v>
      </c>
      <c r="G284" s="29">
        <v>41000</v>
      </c>
      <c r="H284" s="29">
        <v>583.79</v>
      </c>
      <c r="I284" s="29">
        <v>25</v>
      </c>
      <c r="J284" s="29">
        <v>1176.7</v>
      </c>
      <c r="K284" s="29">
        <f t="shared" si="252"/>
        <v>2911</v>
      </c>
      <c r="L284" s="29">
        <f t="shared" si="253"/>
        <v>471.5</v>
      </c>
      <c r="M284" s="29">
        <v>1246.4000000000001</v>
      </c>
      <c r="N284" s="29">
        <f t="shared" si="254"/>
        <v>2906.9</v>
      </c>
      <c r="O284" s="29">
        <f t="shared" ref="O284:O349" si="257">J284+K284+L284+M284+N284</f>
        <v>8712.5</v>
      </c>
      <c r="P284" s="29">
        <v>15134.6</v>
      </c>
      <c r="Q284" s="29">
        <f t="shared" si="255"/>
        <v>18141.490000000002</v>
      </c>
      <c r="R284" s="29">
        <f t="shared" ref="R284:R349" si="258">K284+L284+N284</f>
        <v>6289.4</v>
      </c>
      <c r="S284" s="29">
        <f t="shared" si="256"/>
        <v>22858.51</v>
      </c>
    </row>
    <row r="285" spans="2:19" s="20" customFormat="1" ht="24.95" customHeight="1" x14ac:dyDescent="0.25">
      <c r="B285" s="18">
        <v>248</v>
      </c>
      <c r="C285" s="39" t="s">
        <v>216</v>
      </c>
      <c r="D285" s="28" t="s">
        <v>217</v>
      </c>
      <c r="E285" s="27" t="s">
        <v>18</v>
      </c>
      <c r="F285" s="27" t="s">
        <v>495</v>
      </c>
      <c r="G285" s="29">
        <v>40000</v>
      </c>
      <c r="H285" s="29">
        <v>442.65</v>
      </c>
      <c r="I285" s="29">
        <v>25</v>
      </c>
      <c r="J285" s="29">
        <v>1148</v>
      </c>
      <c r="K285" s="29">
        <f t="shared" si="252"/>
        <v>2840</v>
      </c>
      <c r="L285" s="29">
        <f t="shared" si="253"/>
        <v>460</v>
      </c>
      <c r="M285" s="29">
        <v>1216</v>
      </c>
      <c r="N285" s="29">
        <f t="shared" si="254"/>
        <v>2836</v>
      </c>
      <c r="O285" s="29">
        <f t="shared" si="257"/>
        <v>8500</v>
      </c>
      <c r="P285" s="29">
        <v>21558.41</v>
      </c>
      <c r="Q285" s="29">
        <f t="shared" si="255"/>
        <v>24365.06</v>
      </c>
      <c r="R285" s="29">
        <f t="shared" si="258"/>
        <v>6136</v>
      </c>
      <c r="S285" s="29">
        <f t="shared" si="256"/>
        <v>15634.94</v>
      </c>
    </row>
    <row r="286" spans="2:19" s="20" customFormat="1" ht="24.95" customHeight="1" x14ac:dyDescent="0.25">
      <c r="B286" s="18">
        <v>249</v>
      </c>
      <c r="C286" s="39" t="s">
        <v>218</v>
      </c>
      <c r="D286" s="28" t="s">
        <v>27</v>
      </c>
      <c r="E286" s="27" t="s">
        <v>18</v>
      </c>
      <c r="F286" s="27" t="s">
        <v>495</v>
      </c>
      <c r="G286" s="29">
        <v>35000</v>
      </c>
      <c r="H286" s="29">
        <v>0</v>
      </c>
      <c r="I286" s="29">
        <v>25</v>
      </c>
      <c r="J286" s="29">
        <v>1004.5</v>
      </c>
      <c r="K286" s="29">
        <f t="shared" si="252"/>
        <v>2485</v>
      </c>
      <c r="L286" s="29">
        <f t="shared" si="253"/>
        <v>402.5</v>
      </c>
      <c r="M286" s="29">
        <v>1064</v>
      </c>
      <c r="N286" s="29">
        <f t="shared" si="254"/>
        <v>2481.5</v>
      </c>
      <c r="O286" s="29">
        <f t="shared" si="257"/>
        <v>7437.5</v>
      </c>
      <c r="P286" s="29">
        <v>12727.45</v>
      </c>
      <c r="Q286" s="29">
        <f t="shared" si="255"/>
        <v>14795.95</v>
      </c>
      <c r="R286" s="29">
        <f t="shared" si="258"/>
        <v>5369</v>
      </c>
      <c r="S286" s="29">
        <f t="shared" si="256"/>
        <v>20204.05</v>
      </c>
    </row>
    <row r="287" spans="2:19" s="20" customFormat="1" ht="24.95" customHeight="1" x14ac:dyDescent="0.25">
      <c r="B287" s="18">
        <v>250</v>
      </c>
      <c r="C287" s="39" t="s">
        <v>221</v>
      </c>
      <c r="D287" s="28" t="s">
        <v>25</v>
      </c>
      <c r="E287" s="27" t="s">
        <v>18</v>
      </c>
      <c r="F287" s="27" t="s">
        <v>495</v>
      </c>
      <c r="G287" s="29">
        <v>41000</v>
      </c>
      <c r="H287" s="29">
        <v>583.79</v>
      </c>
      <c r="I287" s="29">
        <v>25</v>
      </c>
      <c r="J287" s="29">
        <v>1176.7</v>
      </c>
      <c r="K287" s="29">
        <f t="shared" ref="K287" si="259">G287*7.1%</f>
        <v>2911</v>
      </c>
      <c r="L287" s="29">
        <f t="shared" ref="L287" si="260">G287*1.15%</f>
        <v>471.5</v>
      </c>
      <c r="M287" s="29">
        <v>1246.4000000000001</v>
      </c>
      <c r="N287" s="29">
        <f t="shared" ref="N287" si="261">G287*7.09%</f>
        <v>2906.9</v>
      </c>
      <c r="O287" s="29">
        <f t="shared" si="257"/>
        <v>8712.5</v>
      </c>
      <c r="P287" s="29">
        <v>25</v>
      </c>
      <c r="Q287" s="29">
        <f t="shared" ref="Q287" si="262">H287+J287+M287+P287</f>
        <v>3031.89</v>
      </c>
      <c r="R287" s="29">
        <f t="shared" si="258"/>
        <v>6289.4</v>
      </c>
      <c r="S287" s="29">
        <f t="shared" ref="S287" si="263">G287-Q287</f>
        <v>37968.11</v>
      </c>
    </row>
    <row r="288" spans="2:19" s="8" customFormat="1" ht="24.95" customHeight="1" x14ac:dyDescent="0.25">
      <c r="B288" s="18">
        <v>251</v>
      </c>
      <c r="C288" s="39" t="s">
        <v>427</v>
      </c>
      <c r="D288" s="28" t="s">
        <v>29</v>
      </c>
      <c r="E288" s="27" t="s">
        <v>18</v>
      </c>
      <c r="F288" s="27" t="s">
        <v>496</v>
      </c>
      <c r="G288" s="29">
        <v>35000</v>
      </c>
      <c r="H288" s="29">
        <v>0</v>
      </c>
      <c r="I288" s="29">
        <v>25</v>
      </c>
      <c r="J288" s="29">
        <v>1004.5</v>
      </c>
      <c r="K288" s="29">
        <f t="shared" si="252"/>
        <v>2485</v>
      </c>
      <c r="L288" s="29">
        <f t="shared" si="253"/>
        <v>402.5</v>
      </c>
      <c r="M288" s="29">
        <v>1064</v>
      </c>
      <c r="N288" s="29">
        <f t="shared" si="254"/>
        <v>2481.5</v>
      </c>
      <c r="O288" s="29">
        <f t="shared" si="257"/>
        <v>7437.5</v>
      </c>
      <c r="P288" s="29">
        <v>1537.45</v>
      </c>
      <c r="Q288" s="29">
        <f t="shared" si="255"/>
        <v>3605.95</v>
      </c>
      <c r="R288" s="29">
        <f t="shared" si="258"/>
        <v>5369</v>
      </c>
      <c r="S288" s="29">
        <f t="shared" si="256"/>
        <v>31394.05</v>
      </c>
    </row>
    <row r="289" spans="2:19" s="19" customFormat="1" ht="24.95" customHeight="1" x14ac:dyDescent="0.25">
      <c r="B289" s="18">
        <v>252</v>
      </c>
      <c r="C289" s="39" t="s">
        <v>504</v>
      </c>
      <c r="D289" s="28" t="s">
        <v>27</v>
      </c>
      <c r="E289" s="27" t="s">
        <v>18</v>
      </c>
      <c r="F289" s="27" t="s">
        <v>495</v>
      </c>
      <c r="G289" s="29">
        <v>31500</v>
      </c>
      <c r="H289" s="29">
        <v>0</v>
      </c>
      <c r="I289" s="29">
        <v>25</v>
      </c>
      <c r="J289" s="29">
        <v>904.05</v>
      </c>
      <c r="K289" s="29">
        <f t="shared" si="252"/>
        <v>2236.5</v>
      </c>
      <c r="L289" s="29">
        <f t="shared" si="253"/>
        <v>362.25</v>
      </c>
      <c r="M289" s="29">
        <v>957.6</v>
      </c>
      <c r="N289" s="29">
        <f t="shared" si="254"/>
        <v>2233.35</v>
      </c>
      <c r="O289" s="29">
        <f t="shared" si="257"/>
        <v>6693.75</v>
      </c>
      <c r="P289" s="29">
        <f>I289</f>
        <v>25</v>
      </c>
      <c r="Q289" s="29">
        <f t="shared" si="255"/>
        <v>1886.65</v>
      </c>
      <c r="R289" s="29">
        <f t="shared" si="258"/>
        <v>4832.1000000000004</v>
      </c>
      <c r="S289" s="29">
        <f t="shared" si="256"/>
        <v>29613.35</v>
      </c>
    </row>
    <row r="290" spans="2:19" s="8" customFormat="1" ht="24.95" customHeight="1" x14ac:dyDescent="0.25">
      <c r="B290" s="18">
        <v>253</v>
      </c>
      <c r="C290" s="39" t="s">
        <v>465</v>
      </c>
      <c r="D290" s="28" t="s">
        <v>518</v>
      </c>
      <c r="E290" s="27" t="s">
        <v>18</v>
      </c>
      <c r="F290" s="27" t="s">
        <v>496</v>
      </c>
      <c r="G290" s="29">
        <v>31500</v>
      </c>
      <c r="H290" s="29">
        <v>0</v>
      </c>
      <c r="I290" s="29">
        <v>25</v>
      </c>
      <c r="J290" s="29">
        <v>904.05</v>
      </c>
      <c r="K290" s="29">
        <f t="shared" si="252"/>
        <v>2236.5</v>
      </c>
      <c r="L290" s="29">
        <f t="shared" si="253"/>
        <v>362.25</v>
      </c>
      <c r="M290" s="29">
        <v>957.6</v>
      </c>
      <c r="N290" s="29">
        <f t="shared" si="254"/>
        <v>2233.35</v>
      </c>
      <c r="O290" s="29">
        <f t="shared" si="257"/>
        <v>6693.75</v>
      </c>
      <c r="P290" s="29">
        <v>13908.42</v>
      </c>
      <c r="Q290" s="29">
        <f t="shared" si="255"/>
        <v>15770.07</v>
      </c>
      <c r="R290" s="29">
        <f t="shared" si="258"/>
        <v>4832.1000000000004</v>
      </c>
      <c r="S290" s="29">
        <f t="shared" si="256"/>
        <v>15729.93</v>
      </c>
    </row>
    <row r="291" spans="2:19" s="8" customFormat="1" ht="24.95" customHeight="1" x14ac:dyDescent="0.25">
      <c r="B291" s="18">
        <v>254</v>
      </c>
      <c r="C291" s="39" t="s">
        <v>466</v>
      </c>
      <c r="D291" s="28" t="s">
        <v>224</v>
      </c>
      <c r="E291" s="27" t="s">
        <v>18</v>
      </c>
      <c r="F291" s="27" t="s">
        <v>496</v>
      </c>
      <c r="G291" s="29">
        <v>31500</v>
      </c>
      <c r="H291" s="29">
        <v>0</v>
      </c>
      <c r="I291" s="29">
        <v>25</v>
      </c>
      <c r="J291" s="29">
        <v>904.05</v>
      </c>
      <c r="K291" s="29">
        <f t="shared" si="252"/>
        <v>2236.5</v>
      </c>
      <c r="L291" s="29">
        <f t="shared" si="253"/>
        <v>362.25</v>
      </c>
      <c r="M291" s="29">
        <v>957.6</v>
      </c>
      <c r="N291" s="29">
        <f t="shared" si="254"/>
        <v>2233.35</v>
      </c>
      <c r="O291" s="29">
        <f t="shared" si="257"/>
        <v>6693.75</v>
      </c>
      <c r="P291" s="29">
        <v>15317.45</v>
      </c>
      <c r="Q291" s="29">
        <f t="shared" si="255"/>
        <v>17179.099999999999</v>
      </c>
      <c r="R291" s="29">
        <f t="shared" si="258"/>
        <v>4832.1000000000004</v>
      </c>
      <c r="S291" s="29">
        <f t="shared" si="256"/>
        <v>14320.9</v>
      </c>
    </row>
    <row r="292" spans="2:19" s="8" customFormat="1" ht="24.95" customHeight="1" x14ac:dyDescent="0.25">
      <c r="B292" s="18">
        <v>255</v>
      </c>
      <c r="C292" s="39" t="s">
        <v>463</v>
      </c>
      <c r="D292" s="28" t="s">
        <v>224</v>
      </c>
      <c r="E292" s="27" t="s">
        <v>18</v>
      </c>
      <c r="F292" s="27" t="s">
        <v>496</v>
      </c>
      <c r="G292" s="29">
        <v>31500</v>
      </c>
      <c r="H292" s="29">
        <v>0</v>
      </c>
      <c r="I292" s="29">
        <v>25</v>
      </c>
      <c r="J292" s="29">
        <v>904.05</v>
      </c>
      <c r="K292" s="29">
        <f t="shared" si="252"/>
        <v>2236.5</v>
      </c>
      <c r="L292" s="29">
        <f t="shared" si="253"/>
        <v>362.25</v>
      </c>
      <c r="M292" s="29">
        <v>957.6</v>
      </c>
      <c r="N292" s="29">
        <f t="shared" si="254"/>
        <v>2233.35</v>
      </c>
      <c r="O292" s="29">
        <f t="shared" si="257"/>
        <v>6693.75</v>
      </c>
      <c r="P292" s="29">
        <v>9571</v>
      </c>
      <c r="Q292" s="29">
        <f t="shared" si="255"/>
        <v>11432.65</v>
      </c>
      <c r="R292" s="29">
        <f t="shared" si="258"/>
        <v>4832.1000000000004</v>
      </c>
      <c r="S292" s="29">
        <f t="shared" si="256"/>
        <v>20067.349999999999</v>
      </c>
    </row>
    <row r="293" spans="2:19" s="8" customFormat="1" ht="24.95" customHeight="1" x14ac:dyDescent="0.25">
      <c r="B293" s="18">
        <v>256</v>
      </c>
      <c r="C293" s="39" t="s">
        <v>422</v>
      </c>
      <c r="D293" s="28" t="s">
        <v>224</v>
      </c>
      <c r="E293" s="27" t="s">
        <v>18</v>
      </c>
      <c r="F293" s="27" t="s">
        <v>496</v>
      </c>
      <c r="G293" s="29">
        <v>31500</v>
      </c>
      <c r="H293" s="29">
        <v>0</v>
      </c>
      <c r="I293" s="29">
        <v>25</v>
      </c>
      <c r="J293" s="29">
        <v>904.05</v>
      </c>
      <c r="K293" s="29">
        <f t="shared" si="252"/>
        <v>2236.5</v>
      </c>
      <c r="L293" s="29">
        <f t="shared" si="253"/>
        <v>362.25</v>
      </c>
      <c r="M293" s="29">
        <v>957.6</v>
      </c>
      <c r="N293" s="29">
        <f t="shared" si="254"/>
        <v>2233.35</v>
      </c>
      <c r="O293" s="29">
        <f t="shared" si="257"/>
        <v>6693.75</v>
      </c>
      <c r="P293" s="29">
        <v>14376.09</v>
      </c>
      <c r="Q293" s="29">
        <f t="shared" si="255"/>
        <v>16237.74</v>
      </c>
      <c r="R293" s="29">
        <f t="shared" si="258"/>
        <v>4832.1000000000004</v>
      </c>
      <c r="S293" s="29">
        <f t="shared" si="256"/>
        <v>15262.26</v>
      </c>
    </row>
    <row r="294" spans="2:19" s="8" customFormat="1" ht="24.95" customHeight="1" x14ac:dyDescent="0.25">
      <c r="B294" s="18">
        <v>257</v>
      </c>
      <c r="C294" s="39" t="s">
        <v>225</v>
      </c>
      <c r="D294" s="28" t="s">
        <v>224</v>
      </c>
      <c r="E294" s="27" t="s">
        <v>18</v>
      </c>
      <c r="F294" s="27" t="s">
        <v>496</v>
      </c>
      <c r="G294" s="29">
        <v>31500</v>
      </c>
      <c r="H294" s="29">
        <v>0</v>
      </c>
      <c r="I294" s="29">
        <v>25</v>
      </c>
      <c r="J294" s="29">
        <v>904.05</v>
      </c>
      <c r="K294" s="29">
        <f t="shared" si="252"/>
        <v>2236.5</v>
      </c>
      <c r="L294" s="29">
        <f t="shared" si="253"/>
        <v>362.25</v>
      </c>
      <c r="M294" s="29">
        <v>957.6</v>
      </c>
      <c r="N294" s="29">
        <f t="shared" si="254"/>
        <v>2233.35</v>
      </c>
      <c r="O294" s="29">
        <f t="shared" si="257"/>
        <v>6693.75</v>
      </c>
      <c r="P294" s="29">
        <v>13669.28</v>
      </c>
      <c r="Q294" s="29">
        <f t="shared" si="255"/>
        <v>15530.93</v>
      </c>
      <c r="R294" s="29">
        <f t="shared" si="258"/>
        <v>4832.1000000000004</v>
      </c>
      <c r="S294" s="29">
        <f t="shared" si="256"/>
        <v>15969.07</v>
      </c>
    </row>
    <row r="295" spans="2:19" s="8" customFormat="1" ht="24.95" customHeight="1" x14ac:dyDescent="0.25">
      <c r="B295" s="18">
        <v>258</v>
      </c>
      <c r="C295" s="39" t="s">
        <v>226</v>
      </c>
      <c r="D295" s="28" t="s">
        <v>27</v>
      </c>
      <c r="E295" s="27" t="s">
        <v>18</v>
      </c>
      <c r="F295" s="27" t="s">
        <v>496</v>
      </c>
      <c r="G295" s="29">
        <v>30000</v>
      </c>
      <c r="H295" s="29">
        <v>0</v>
      </c>
      <c r="I295" s="29">
        <v>25</v>
      </c>
      <c r="J295" s="29">
        <v>861</v>
      </c>
      <c r="K295" s="29">
        <f t="shared" si="252"/>
        <v>2130</v>
      </c>
      <c r="L295" s="29">
        <f t="shared" si="253"/>
        <v>345</v>
      </c>
      <c r="M295" s="29">
        <v>912</v>
      </c>
      <c r="N295" s="29">
        <f t="shared" si="254"/>
        <v>2127</v>
      </c>
      <c r="O295" s="29">
        <f t="shared" si="257"/>
        <v>6375</v>
      </c>
      <c r="P295" s="29">
        <v>8640.24</v>
      </c>
      <c r="Q295" s="29">
        <f t="shared" si="255"/>
        <v>10413.24</v>
      </c>
      <c r="R295" s="29">
        <f t="shared" si="258"/>
        <v>4602</v>
      </c>
      <c r="S295" s="29">
        <f t="shared" si="256"/>
        <v>19586.759999999998</v>
      </c>
    </row>
    <row r="296" spans="2:19" s="8" customFormat="1" ht="24.95" customHeight="1" x14ac:dyDescent="0.25">
      <c r="B296" s="18">
        <v>259</v>
      </c>
      <c r="C296" s="39" t="s">
        <v>413</v>
      </c>
      <c r="D296" s="28" t="s">
        <v>151</v>
      </c>
      <c r="E296" s="27" t="s">
        <v>18</v>
      </c>
      <c r="F296" s="27" t="s">
        <v>495</v>
      </c>
      <c r="G296" s="29">
        <v>25000</v>
      </c>
      <c r="H296" s="29">
        <v>0</v>
      </c>
      <c r="I296" s="29">
        <v>25</v>
      </c>
      <c r="J296" s="29">
        <v>717.5</v>
      </c>
      <c r="K296" s="29">
        <f t="shared" si="252"/>
        <v>1775</v>
      </c>
      <c r="L296" s="29">
        <f t="shared" si="253"/>
        <v>287.5</v>
      </c>
      <c r="M296" s="29">
        <v>760</v>
      </c>
      <c r="N296" s="29">
        <f t="shared" si="254"/>
        <v>1772.5</v>
      </c>
      <c r="O296" s="29">
        <f t="shared" si="257"/>
        <v>5312.5</v>
      </c>
      <c r="P296" s="29">
        <v>12441.33</v>
      </c>
      <c r="Q296" s="29">
        <f t="shared" si="255"/>
        <v>13918.83</v>
      </c>
      <c r="R296" s="29">
        <f t="shared" si="258"/>
        <v>3835</v>
      </c>
      <c r="S296" s="29">
        <f t="shared" si="256"/>
        <v>11081.17</v>
      </c>
    </row>
    <row r="297" spans="2:19" s="8" customFormat="1" ht="24.95" customHeight="1" x14ac:dyDescent="0.25">
      <c r="B297" s="18">
        <v>260</v>
      </c>
      <c r="C297" s="39" t="s">
        <v>230</v>
      </c>
      <c r="D297" s="28" t="s">
        <v>231</v>
      </c>
      <c r="E297" s="27" t="s">
        <v>18</v>
      </c>
      <c r="F297" s="27" t="s">
        <v>495</v>
      </c>
      <c r="G297" s="29">
        <v>22000</v>
      </c>
      <c r="H297" s="29">
        <v>0</v>
      </c>
      <c r="I297" s="29">
        <v>25</v>
      </c>
      <c r="J297" s="29">
        <v>631.4</v>
      </c>
      <c r="K297" s="29">
        <f t="shared" si="252"/>
        <v>1562</v>
      </c>
      <c r="L297" s="29">
        <f t="shared" si="253"/>
        <v>253</v>
      </c>
      <c r="M297" s="29">
        <v>668.8</v>
      </c>
      <c r="N297" s="29">
        <f t="shared" si="254"/>
        <v>1559.8</v>
      </c>
      <c r="O297" s="29">
        <f t="shared" si="257"/>
        <v>4675</v>
      </c>
      <c r="P297" s="29">
        <v>14185.39</v>
      </c>
      <c r="Q297" s="29">
        <f t="shared" si="255"/>
        <v>15485.59</v>
      </c>
      <c r="R297" s="29">
        <f t="shared" si="258"/>
        <v>3374.8</v>
      </c>
      <c r="S297" s="29">
        <f t="shared" si="256"/>
        <v>6514.41</v>
      </c>
    </row>
    <row r="298" spans="2:19" s="8" customFormat="1" ht="24.95" customHeight="1" x14ac:dyDescent="0.25">
      <c r="B298" s="18">
        <v>261</v>
      </c>
      <c r="C298" s="39" t="s">
        <v>232</v>
      </c>
      <c r="D298" s="28" t="s">
        <v>233</v>
      </c>
      <c r="E298" s="27" t="s">
        <v>18</v>
      </c>
      <c r="F298" s="27" t="s">
        <v>495</v>
      </c>
      <c r="G298" s="29">
        <v>20000</v>
      </c>
      <c r="H298" s="29">
        <v>0</v>
      </c>
      <c r="I298" s="29">
        <v>25</v>
      </c>
      <c r="J298" s="29">
        <v>574</v>
      </c>
      <c r="K298" s="29">
        <f t="shared" si="252"/>
        <v>1420</v>
      </c>
      <c r="L298" s="29">
        <f t="shared" si="253"/>
        <v>230</v>
      </c>
      <c r="M298" s="29">
        <v>608</v>
      </c>
      <c r="N298" s="29">
        <f t="shared" si="254"/>
        <v>1418</v>
      </c>
      <c r="O298" s="29">
        <f t="shared" si="257"/>
        <v>4250</v>
      </c>
      <c r="P298" s="29">
        <f>I298</f>
        <v>25</v>
      </c>
      <c r="Q298" s="29">
        <f t="shared" si="255"/>
        <v>1207</v>
      </c>
      <c r="R298" s="29">
        <f t="shared" si="258"/>
        <v>3068</v>
      </c>
      <c r="S298" s="29">
        <f t="shared" si="256"/>
        <v>18793</v>
      </c>
    </row>
    <row r="299" spans="2:19" s="20" customFormat="1" ht="24.95" customHeight="1" x14ac:dyDescent="0.25">
      <c r="B299" s="18">
        <v>262</v>
      </c>
      <c r="C299" s="39" t="s">
        <v>601</v>
      </c>
      <c r="D299" s="28" t="s">
        <v>414</v>
      </c>
      <c r="E299" s="27" t="s">
        <v>18</v>
      </c>
      <c r="F299" s="27" t="s">
        <v>495</v>
      </c>
      <c r="G299" s="29">
        <v>25000</v>
      </c>
      <c r="H299" s="29">
        <v>0</v>
      </c>
      <c r="I299" s="29">
        <v>25</v>
      </c>
      <c r="J299" s="29">
        <f>G299*2.87%</f>
        <v>717.5</v>
      </c>
      <c r="K299" s="29">
        <f t="shared" si="252"/>
        <v>1775</v>
      </c>
      <c r="L299" s="29">
        <f t="shared" si="253"/>
        <v>287.5</v>
      </c>
      <c r="M299" s="29">
        <f>G299*3.04%</f>
        <v>760</v>
      </c>
      <c r="N299" s="29">
        <f t="shared" si="254"/>
        <v>1772.5</v>
      </c>
      <c r="O299" s="29">
        <f t="shared" si="257"/>
        <v>5312.5</v>
      </c>
      <c r="P299" s="29">
        <f>I299</f>
        <v>25</v>
      </c>
      <c r="Q299" s="29">
        <f t="shared" si="255"/>
        <v>1502.5</v>
      </c>
      <c r="R299" s="29">
        <f t="shared" si="258"/>
        <v>3835</v>
      </c>
      <c r="S299" s="29">
        <f t="shared" si="256"/>
        <v>23497.5</v>
      </c>
    </row>
    <row r="300" spans="2:19" s="20" customFormat="1" ht="24.95" customHeight="1" x14ac:dyDescent="0.25">
      <c r="B300" s="18">
        <v>263</v>
      </c>
      <c r="C300" s="39" t="s">
        <v>616</v>
      </c>
      <c r="D300" s="28" t="s">
        <v>414</v>
      </c>
      <c r="E300" s="27" t="s">
        <v>18</v>
      </c>
      <c r="F300" s="27" t="s">
        <v>495</v>
      </c>
      <c r="G300" s="29">
        <v>28000</v>
      </c>
      <c r="H300" s="29">
        <v>0</v>
      </c>
      <c r="I300" s="29">
        <v>25</v>
      </c>
      <c r="J300" s="29">
        <f>G300*2.87%</f>
        <v>803.6</v>
      </c>
      <c r="K300" s="29">
        <f t="shared" si="252"/>
        <v>1988</v>
      </c>
      <c r="L300" s="29">
        <f t="shared" si="253"/>
        <v>322</v>
      </c>
      <c r="M300" s="29">
        <f>G300*3.04%</f>
        <v>851.2</v>
      </c>
      <c r="N300" s="29">
        <f t="shared" si="254"/>
        <v>1985.2</v>
      </c>
      <c r="O300" s="29">
        <f>J300+K300+L300+M300+N300</f>
        <v>5950</v>
      </c>
      <c r="P300" s="29">
        <v>9942.44</v>
      </c>
      <c r="Q300" s="29">
        <f>H300+J300+M300+P300</f>
        <v>11597.24</v>
      </c>
      <c r="R300" s="29">
        <f>K300+L300+N300</f>
        <v>4295.2</v>
      </c>
      <c r="S300" s="29">
        <f>G300-Q300</f>
        <v>16402.759999999998</v>
      </c>
    </row>
    <row r="301" spans="2:19" s="91" customFormat="1" ht="24.95" customHeight="1" x14ac:dyDescent="0.25">
      <c r="B301" s="87">
        <v>264</v>
      </c>
      <c r="C301" s="88" t="s">
        <v>726</v>
      </c>
      <c r="D301" s="89" t="s">
        <v>220</v>
      </c>
      <c r="E301" s="87" t="s">
        <v>18</v>
      </c>
      <c r="F301" s="87" t="s">
        <v>495</v>
      </c>
      <c r="G301" s="90">
        <v>48000</v>
      </c>
      <c r="H301" s="90">
        <v>1571.73</v>
      </c>
      <c r="I301" s="90">
        <v>25</v>
      </c>
      <c r="J301" s="90">
        <v>1377.6</v>
      </c>
      <c r="K301" s="90">
        <f t="shared" ref="K301" si="264">G301*7.1%</f>
        <v>3408</v>
      </c>
      <c r="L301" s="90">
        <f t="shared" ref="L301" si="265">G301*1.15%</f>
        <v>552</v>
      </c>
      <c r="M301" s="90">
        <v>1459.2</v>
      </c>
      <c r="N301" s="90">
        <f t="shared" ref="N301" si="266">G301*7.09%</f>
        <v>3403.2</v>
      </c>
      <c r="O301" s="90">
        <f t="shared" ref="O301" si="267">J301+K301+L301+M301+N301</f>
        <v>10200</v>
      </c>
      <c r="P301" s="90">
        <v>25</v>
      </c>
      <c r="Q301" s="90">
        <f t="shared" ref="Q301" si="268">H301+J301+M301+P301</f>
        <v>4433.53</v>
      </c>
      <c r="R301" s="90">
        <f t="shared" ref="R301" si="269">K301+L301+N301</f>
        <v>7363.2</v>
      </c>
      <c r="S301" s="90">
        <f>G301-Q301</f>
        <v>43566.47</v>
      </c>
    </row>
    <row r="302" spans="2:19" s="61" customFormat="1" ht="24.95" customHeight="1" x14ac:dyDescent="0.25">
      <c r="B302" s="18">
        <v>265</v>
      </c>
      <c r="C302" s="39" t="s">
        <v>526</v>
      </c>
      <c r="D302" s="28" t="s">
        <v>24</v>
      </c>
      <c r="E302" s="27" t="s">
        <v>18</v>
      </c>
      <c r="F302" s="27" t="s">
        <v>495</v>
      </c>
      <c r="G302" s="29">
        <v>26250</v>
      </c>
      <c r="H302" s="29">
        <v>0</v>
      </c>
      <c r="I302" s="29">
        <v>25</v>
      </c>
      <c r="J302" s="29">
        <v>753.38</v>
      </c>
      <c r="K302" s="29">
        <f>G302*7.1%</f>
        <v>1863.75</v>
      </c>
      <c r="L302" s="29">
        <f t="shared" si="253"/>
        <v>301.88</v>
      </c>
      <c r="M302" s="29">
        <v>798</v>
      </c>
      <c r="N302" s="29">
        <f>G302*7.09%</f>
        <v>1861.13</v>
      </c>
      <c r="O302" s="29">
        <f>J302+K302+L302+M302+N302</f>
        <v>5578.14</v>
      </c>
      <c r="P302" s="29">
        <f>I302</f>
        <v>25</v>
      </c>
      <c r="Q302" s="29">
        <f>H302+J302+M302+P302</f>
        <v>1576.38</v>
      </c>
      <c r="R302" s="29">
        <f>K302+L302+N302</f>
        <v>4026.76</v>
      </c>
      <c r="S302" s="29">
        <f>G302-Q302</f>
        <v>24673.62</v>
      </c>
    </row>
    <row r="303" spans="2:19" s="15" customFormat="1" ht="24.95" customHeight="1" x14ac:dyDescent="0.3">
      <c r="B303" s="31" t="s">
        <v>551</v>
      </c>
      <c r="C303" s="23"/>
      <c r="D303" s="23"/>
      <c r="E303" s="23"/>
      <c r="F303" s="23"/>
      <c r="G303" s="25"/>
      <c r="H303" s="25"/>
      <c r="I303" s="25"/>
      <c r="J303" s="25"/>
      <c r="K303" s="25"/>
      <c r="L303" s="25"/>
      <c r="M303" s="25"/>
      <c r="N303" s="25"/>
      <c r="O303" s="38"/>
      <c r="P303" s="38"/>
      <c r="Q303" s="38"/>
      <c r="R303" s="38"/>
      <c r="S303" s="38"/>
    </row>
    <row r="304" spans="2:19" s="8" customFormat="1" ht="24.95" customHeight="1" x14ac:dyDescent="0.25">
      <c r="B304" s="18">
        <v>266</v>
      </c>
      <c r="C304" s="14" t="s">
        <v>222</v>
      </c>
      <c r="D304" s="17" t="s">
        <v>25</v>
      </c>
      <c r="E304" s="18" t="s">
        <v>18</v>
      </c>
      <c r="F304" s="18" t="s">
        <v>495</v>
      </c>
      <c r="G304" s="21">
        <v>35000</v>
      </c>
      <c r="H304" s="21">
        <v>0</v>
      </c>
      <c r="I304" s="21">
        <v>25</v>
      </c>
      <c r="J304" s="21">
        <v>1004.5</v>
      </c>
      <c r="K304" s="29">
        <f>G304*7.1%</f>
        <v>2485</v>
      </c>
      <c r="L304" s="29">
        <f>G304*1.15%</f>
        <v>402.5</v>
      </c>
      <c r="M304" s="21">
        <v>1064</v>
      </c>
      <c r="N304" s="29">
        <f>G304*7.09%</f>
        <v>2481.5</v>
      </c>
      <c r="O304" s="21">
        <f t="shared" si="257"/>
        <v>7437.5</v>
      </c>
      <c r="P304" s="21">
        <v>1537.45</v>
      </c>
      <c r="Q304" s="21">
        <f>H304+J304+M304+P304</f>
        <v>3605.95</v>
      </c>
      <c r="R304" s="21">
        <f t="shared" si="258"/>
        <v>5369</v>
      </c>
      <c r="S304" s="21">
        <f>G304-Q304</f>
        <v>31394.05</v>
      </c>
    </row>
    <row r="305" spans="2:19" s="15" customFormat="1" ht="24.95" customHeight="1" x14ac:dyDescent="0.3">
      <c r="B305" s="31" t="s">
        <v>234</v>
      </c>
      <c r="C305" s="23"/>
      <c r="D305" s="23"/>
      <c r="E305" s="23"/>
      <c r="F305" s="23"/>
      <c r="G305" s="25"/>
      <c r="H305" s="25"/>
      <c r="I305" s="25"/>
      <c r="J305" s="25"/>
      <c r="K305" s="25"/>
      <c r="L305" s="25"/>
      <c r="M305" s="25"/>
      <c r="N305" s="25"/>
      <c r="O305" s="38"/>
      <c r="P305" s="38"/>
      <c r="Q305" s="38"/>
      <c r="R305" s="38"/>
      <c r="S305" s="38"/>
    </row>
    <row r="306" spans="2:19" s="20" customFormat="1" ht="24.95" customHeight="1" x14ac:dyDescent="0.25">
      <c r="B306" s="27">
        <v>267</v>
      </c>
      <c r="C306" s="39" t="s">
        <v>235</v>
      </c>
      <c r="D306" s="28" t="s">
        <v>236</v>
      </c>
      <c r="E306" s="27" t="s">
        <v>18</v>
      </c>
      <c r="F306" s="27" t="s">
        <v>496</v>
      </c>
      <c r="G306" s="29">
        <v>41000</v>
      </c>
      <c r="H306" s="29">
        <v>356.92</v>
      </c>
      <c r="I306" s="29">
        <v>25</v>
      </c>
      <c r="J306" s="29">
        <v>1176.7</v>
      </c>
      <c r="K306" s="29">
        <f t="shared" ref="K306:K345" si="270">G306*7.1%</f>
        <v>2911</v>
      </c>
      <c r="L306" s="29">
        <f t="shared" ref="L306:L345" si="271">G306*1.15%</f>
        <v>471.5</v>
      </c>
      <c r="M306" s="29">
        <v>1246.4000000000001</v>
      </c>
      <c r="N306" s="29">
        <f t="shared" ref="N306:N345" si="272">G306*7.09%</f>
        <v>2906.9</v>
      </c>
      <c r="O306" s="29">
        <f t="shared" si="257"/>
        <v>8712.5</v>
      </c>
      <c r="P306" s="29">
        <v>21078.15</v>
      </c>
      <c r="Q306" s="29">
        <f t="shared" ref="Q306:Q345" si="273">H306+J306+M306+P306</f>
        <v>23858.17</v>
      </c>
      <c r="R306" s="29">
        <f t="shared" si="258"/>
        <v>6289.4</v>
      </c>
      <c r="S306" s="29">
        <f t="shared" ref="S306:S345" si="274">G306-Q306</f>
        <v>17141.830000000002</v>
      </c>
    </row>
    <row r="307" spans="2:19" s="51" customFormat="1" ht="24.95" customHeight="1" x14ac:dyDescent="0.25">
      <c r="B307" s="27">
        <v>268</v>
      </c>
      <c r="C307" s="49" t="s">
        <v>516</v>
      </c>
      <c r="D307" s="50" t="s">
        <v>236</v>
      </c>
      <c r="E307" s="27" t="s">
        <v>18</v>
      </c>
      <c r="F307" s="27" t="s">
        <v>495</v>
      </c>
      <c r="G307" s="29">
        <v>41000</v>
      </c>
      <c r="H307" s="29">
        <v>583.79</v>
      </c>
      <c r="I307" s="29">
        <v>25</v>
      </c>
      <c r="J307" s="29">
        <f>G307*2.87%</f>
        <v>1176.7</v>
      </c>
      <c r="K307" s="29">
        <f t="shared" si="270"/>
        <v>2911</v>
      </c>
      <c r="L307" s="29">
        <f t="shared" si="271"/>
        <v>471.5</v>
      </c>
      <c r="M307" s="29">
        <f>G307*3.04%</f>
        <v>1246.4000000000001</v>
      </c>
      <c r="N307" s="29">
        <f t="shared" si="272"/>
        <v>2906.9</v>
      </c>
      <c r="O307" s="29">
        <f t="shared" si="257"/>
        <v>8712.5</v>
      </c>
      <c r="P307" s="29">
        <v>4531</v>
      </c>
      <c r="Q307" s="29">
        <f t="shared" si="273"/>
        <v>7537.89</v>
      </c>
      <c r="R307" s="29">
        <f t="shared" si="258"/>
        <v>6289.4</v>
      </c>
      <c r="S307" s="29">
        <f>G307-Q307</f>
        <v>33462.11</v>
      </c>
    </row>
    <row r="308" spans="2:19" s="20" customFormat="1" ht="24.95" customHeight="1" x14ac:dyDescent="0.25">
      <c r="B308" s="27">
        <v>269</v>
      </c>
      <c r="C308" s="39" t="s">
        <v>238</v>
      </c>
      <c r="D308" s="28" t="s">
        <v>236</v>
      </c>
      <c r="E308" s="27" t="s">
        <v>18</v>
      </c>
      <c r="F308" s="27" t="s">
        <v>495</v>
      </c>
      <c r="G308" s="29">
        <v>41000</v>
      </c>
      <c r="H308" s="29">
        <v>583.79</v>
      </c>
      <c r="I308" s="29">
        <v>25</v>
      </c>
      <c r="J308" s="29">
        <v>1176.7</v>
      </c>
      <c r="K308" s="29">
        <f t="shared" si="270"/>
        <v>2911</v>
      </c>
      <c r="L308" s="29">
        <f t="shared" si="271"/>
        <v>471.5</v>
      </c>
      <c r="M308" s="29">
        <v>1246.4000000000001</v>
      </c>
      <c r="N308" s="29">
        <f t="shared" si="272"/>
        <v>2906.9</v>
      </c>
      <c r="O308" s="29">
        <f t="shared" si="257"/>
        <v>8712.5</v>
      </c>
      <c r="P308" s="29">
        <v>10071</v>
      </c>
      <c r="Q308" s="29">
        <f t="shared" si="273"/>
        <v>13077.89</v>
      </c>
      <c r="R308" s="29">
        <f t="shared" si="258"/>
        <v>6289.4</v>
      </c>
      <c r="S308" s="29">
        <f t="shared" si="274"/>
        <v>27922.11</v>
      </c>
    </row>
    <row r="309" spans="2:19" s="20" customFormat="1" ht="24.95" customHeight="1" x14ac:dyDescent="0.25">
      <c r="B309" s="27">
        <v>270</v>
      </c>
      <c r="C309" s="39" t="s">
        <v>459</v>
      </c>
      <c r="D309" s="28" t="s">
        <v>236</v>
      </c>
      <c r="E309" s="27" t="s">
        <v>18</v>
      </c>
      <c r="F309" s="27" t="s">
        <v>496</v>
      </c>
      <c r="G309" s="29">
        <v>41000</v>
      </c>
      <c r="H309" s="29">
        <v>356.92</v>
      </c>
      <c r="I309" s="29">
        <v>25</v>
      </c>
      <c r="J309" s="29">
        <v>1176.7</v>
      </c>
      <c r="K309" s="29">
        <f t="shared" si="270"/>
        <v>2911</v>
      </c>
      <c r="L309" s="29">
        <f t="shared" si="271"/>
        <v>471.5</v>
      </c>
      <c r="M309" s="29">
        <v>1246.4000000000001</v>
      </c>
      <c r="N309" s="29">
        <f t="shared" si="272"/>
        <v>2906.9</v>
      </c>
      <c r="O309" s="29">
        <f t="shared" si="257"/>
        <v>8712.5</v>
      </c>
      <c r="P309" s="29">
        <v>17403.45</v>
      </c>
      <c r="Q309" s="29">
        <f t="shared" si="273"/>
        <v>20183.47</v>
      </c>
      <c r="R309" s="29">
        <f t="shared" si="258"/>
        <v>6289.4</v>
      </c>
      <c r="S309" s="29">
        <f t="shared" si="274"/>
        <v>20816.53</v>
      </c>
    </row>
    <row r="310" spans="2:19" s="20" customFormat="1" ht="24.95" customHeight="1" x14ac:dyDescent="0.25">
      <c r="B310" s="27">
        <v>271</v>
      </c>
      <c r="C310" s="39" t="s">
        <v>248</v>
      </c>
      <c r="D310" s="28" t="s">
        <v>236</v>
      </c>
      <c r="E310" s="27" t="s">
        <v>18</v>
      </c>
      <c r="F310" s="27" t="s">
        <v>496</v>
      </c>
      <c r="G310" s="29">
        <v>36000</v>
      </c>
      <c r="H310" s="29">
        <v>0</v>
      </c>
      <c r="I310" s="29">
        <v>25</v>
      </c>
      <c r="J310" s="29">
        <v>1033.2</v>
      </c>
      <c r="K310" s="29">
        <f t="shared" si="270"/>
        <v>2556</v>
      </c>
      <c r="L310" s="29">
        <f t="shared" si="271"/>
        <v>414</v>
      </c>
      <c r="M310" s="29">
        <v>1094.4000000000001</v>
      </c>
      <c r="N310" s="29">
        <f t="shared" si="272"/>
        <v>2552.4</v>
      </c>
      <c r="O310" s="29">
        <f t="shared" si="257"/>
        <v>7650</v>
      </c>
      <c r="P310" s="29">
        <v>9742.5</v>
      </c>
      <c r="Q310" s="29">
        <f t="shared" si="273"/>
        <v>11870.1</v>
      </c>
      <c r="R310" s="29">
        <f t="shared" si="258"/>
        <v>5522.4</v>
      </c>
      <c r="S310" s="29">
        <f t="shared" si="274"/>
        <v>24129.9</v>
      </c>
    </row>
    <row r="311" spans="2:19" s="51" customFormat="1" ht="24.95" customHeight="1" x14ac:dyDescent="0.25">
      <c r="B311" s="27">
        <v>272</v>
      </c>
      <c r="C311" s="49" t="s">
        <v>515</v>
      </c>
      <c r="D311" s="50" t="s">
        <v>236</v>
      </c>
      <c r="E311" s="27" t="s">
        <v>18</v>
      </c>
      <c r="F311" s="27" t="s">
        <v>496</v>
      </c>
      <c r="G311" s="29">
        <v>31500</v>
      </c>
      <c r="H311" s="29">
        <v>0</v>
      </c>
      <c r="I311" s="29">
        <v>25</v>
      </c>
      <c r="J311" s="29">
        <v>904.05</v>
      </c>
      <c r="K311" s="29">
        <f t="shared" si="270"/>
        <v>2236.5</v>
      </c>
      <c r="L311" s="29">
        <f t="shared" si="271"/>
        <v>362.25</v>
      </c>
      <c r="M311" s="29">
        <v>957.6</v>
      </c>
      <c r="N311" s="29">
        <f t="shared" si="272"/>
        <v>2233.35</v>
      </c>
      <c r="O311" s="29">
        <f t="shared" si="257"/>
        <v>6693.75</v>
      </c>
      <c r="P311" s="29">
        <f>I311</f>
        <v>25</v>
      </c>
      <c r="Q311" s="29">
        <f t="shared" si="273"/>
        <v>1886.65</v>
      </c>
      <c r="R311" s="29">
        <f t="shared" si="258"/>
        <v>4832.1000000000004</v>
      </c>
      <c r="S311" s="29">
        <f t="shared" si="274"/>
        <v>29613.35</v>
      </c>
    </row>
    <row r="312" spans="2:19" s="20" customFormat="1" ht="24.95" customHeight="1" x14ac:dyDescent="0.25">
      <c r="B312" s="27">
        <v>273</v>
      </c>
      <c r="C312" s="39" t="s">
        <v>237</v>
      </c>
      <c r="D312" s="28" t="s">
        <v>236</v>
      </c>
      <c r="E312" s="27" t="s">
        <v>18</v>
      </c>
      <c r="F312" s="27" t="s">
        <v>496</v>
      </c>
      <c r="G312" s="29">
        <v>31500</v>
      </c>
      <c r="H312" s="29">
        <v>0</v>
      </c>
      <c r="I312" s="29">
        <v>25</v>
      </c>
      <c r="J312" s="29">
        <v>904.05</v>
      </c>
      <c r="K312" s="29">
        <f t="shared" si="270"/>
        <v>2236.5</v>
      </c>
      <c r="L312" s="29">
        <f t="shared" si="271"/>
        <v>362.25</v>
      </c>
      <c r="M312" s="29">
        <v>957.6</v>
      </c>
      <c r="N312" s="29">
        <f t="shared" si="272"/>
        <v>2233.35</v>
      </c>
      <c r="O312" s="29">
        <f t="shared" si="257"/>
        <v>6693.75</v>
      </c>
      <c r="P312" s="29">
        <v>22563.05</v>
      </c>
      <c r="Q312" s="29">
        <f t="shared" si="273"/>
        <v>24424.7</v>
      </c>
      <c r="R312" s="29">
        <f t="shared" si="258"/>
        <v>4832.1000000000004</v>
      </c>
      <c r="S312" s="29">
        <f t="shared" si="274"/>
        <v>7075.3</v>
      </c>
    </row>
    <row r="313" spans="2:19" s="20" customFormat="1" ht="24.95" customHeight="1" x14ac:dyDescent="0.25">
      <c r="B313" s="27">
        <v>274</v>
      </c>
      <c r="C313" s="39" t="s">
        <v>239</v>
      </c>
      <c r="D313" s="28" t="s">
        <v>236</v>
      </c>
      <c r="E313" s="27" t="s">
        <v>18</v>
      </c>
      <c r="F313" s="27" t="s">
        <v>496</v>
      </c>
      <c r="G313" s="29">
        <v>31500</v>
      </c>
      <c r="H313" s="29">
        <v>0</v>
      </c>
      <c r="I313" s="29">
        <v>25</v>
      </c>
      <c r="J313" s="29">
        <v>904.05</v>
      </c>
      <c r="K313" s="29">
        <f t="shared" si="270"/>
        <v>2236.5</v>
      </c>
      <c r="L313" s="29">
        <f t="shared" si="271"/>
        <v>362.25</v>
      </c>
      <c r="M313" s="29">
        <v>957.6</v>
      </c>
      <c r="N313" s="29">
        <f t="shared" si="272"/>
        <v>2233.35</v>
      </c>
      <c r="O313" s="29">
        <f t="shared" si="257"/>
        <v>6693.75</v>
      </c>
      <c r="P313" s="29">
        <v>16426.64</v>
      </c>
      <c r="Q313" s="29">
        <f t="shared" si="273"/>
        <v>18288.29</v>
      </c>
      <c r="R313" s="29">
        <f t="shared" si="258"/>
        <v>4832.1000000000004</v>
      </c>
      <c r="S313" s="29">
        <f t="shared" si="274"/>
        <v>13211.71</v>
      </c>
    </row>
    <row r="314" spans="2:19" s="20" customFormat="1" ht="24.95" customHeight="1" x14ac:dyDescent="0.25">
      <c r="B314" s="27">
        <v>275</v>
      </c>
      <c r="C314" s="39" t="s">
        <v>240</v>
      </c>
      <c r="D314" s="28" t="s">
        <v>236</v>
      </c>
      <c r="E314" s="27" t="s">
        <v>18</v>
      </c>
      <c r="F314" s="27" t="s">
        <v>496</v>
      </c>
      <c r="G314" s="29">
        <v>31500</v>
      </c>
      <c r="H314" s="29">
        <v>0</v>
      </c>
      <c r="I314" s="29">
        <v>25</v>
      </c>
      <c r="J314" s="29">
        <v>904.05</v>
      </c>
      <c r="K314" s="29">
        <f t="shared" si="270"/>
        <v>2236.5</v>
      </c>
      <c r="L314" s="29">
        <f t="shared" si="271"/>
        <v>362.25</v>
      </c>
      <c r="M314" s="29">
        <v>957.6</v>
      </c>
      <c r="N314" s="29">
        <f t="shared" si="272"/>
        <v>2233.35</v>
      </c>
      <c r="O314" s="29">
        <f t="shared" si="257"/>
        <v>6693.75</v>
      </c>
      <c r="P314" s="29">
        <v>22273.08</v>
      </c>
      <c r="Q314" s="29">
        <f t="shared" si="273"/>
        <v>24134.73</v>
      </c>
      <c r="R314" s="29">
        <f t="shared" si="258"/>
        <v>4832.1000000000004</v>
      </c>
      <c r="S314" s="29">
        <f t="shared" si="274"/>
        <v>7365.27</v>
      </c>
    </row>
    <row r="315" spans="2:19" s="20" customFormat="1" ht="24.95" customHeight="1" x14ac:dyDescent="0.25">
      <c r="B315" s="27">
        <v>276</v>
      </c>
      <c r="C315" s="39" t="s">
        <v>241</v>
      </c>
      <c r="D315" s="28" t="s">
        <v>236</v>
      </c>
      <c r="E315" s="27" t="s">
        <v>18</v>
      </c>
      <c r="F315" s="27" t="s">
        <v>495</v>
      </c>
      <c r="G315" s="29">
        <v>31500</v>
      </c>
      <c r="H315" s="29">
        <v>0</v>
      </c>
      <c r="I315" s="29">
        <v>25</v>
      </c>
      <c r="J315" s="29">
        <v>904.05</v>
      </c>
      <c r="K315" s="29">
        <f t="shared" si="270"/>
        <v>2236.5</v>
      </c>
      <c r="L315" s="29">
        <f t="shared" si="271"/>
        <v>362.25</v>
      </c>
      <c r="M315" s="29">
        <v>957.6</v>
      </c>
      <c r="N315" s="29">
        <f t="shared" si="272"/>
        <v>2233.35</v>
      </c>
      <c r="O315" s="29">
        <f t="shared" si="257"/>
        <v>6693.75</v>
      </c>
      <c r="P315" s="29">
        <v>1571</v>
      </c>
      <c r="Q315" s="29">
        <f t="shared" si="273"/>
        <v>3432.65</v>
      </c>
      <c r="R315" s="29">
        <f t="shared" si="258"/>
        <v>4832.1000000000004</v>
      </c>
      <c r="S315" s="29">
        <f t="shared" si="274"/>
        <v>28067.35</v>
      </c>
    </row>
    <row r="316" spans="2:19" s="20" customFormat="1" ht="24" customHeight="1" x14ac:dyDescent="0.25">
      <c r="B316" s="27">
        <v>277</v>
      </c>
      <c r="C316" s="39" t="s">
        <v>246</v>
      </c>
      <c r="D316" s="28" t="s">
        <v>181</v>
      </c>
      <c r="E316" s="27" t="s">
        <v>18</v>
      </c>
      <c r="F316" s="27" t="s">
        <v>495</v>
      </c>
      <c r="G316" s="29">
        <v>18000</v>
      </c>
      <c r="H316" s="29">
        <v>0</v>
      </c>
      <c r="I316" s="29">
        <v>25</v>
      </c>
      <c r="J316" s="29">
        <v>516.6</v>
      </c>
      <c r="K316" s="29">
        <f t="shared" si="270"/>
        <v>1278</v>
      </c>
      <c r="L316" s="29">
        <f t="shared" si="271"/>
        <v>207</v>
      </c>
      <c r="M316" s="29">
        <v>547.20000000000005</v>
      </c>
      <c r="N316" s="29">
        <f t="shared" si="272"/>
        <v>1276.2</v>
      </c>
      <c r="O316" s="29">
        <f t="shared" si="257"/>
        <v>3825</v>
      </c>
      <c r="P316" s="29">
        <v>9323.5</v>
      </c>
      <c r="Q316" s="29">
        <f t="shared" si="273"/>
        <v>10387.299999999999</v>
      </c>
      <c r="R316" s="29">
        <f t="shared" si="258"/>
        <v>2761.2</v>
      </c>
      <c r="S316" s="29">
        <f t="shared" si="274"/>
        <v>7612.7</v>
      </c>
    </row>
    <row r="317" spans="2:19" s="8" customFormat="1" ht="24.95" customHeight="1" x14ac:dyDescent="0.25">
      <c r="B317" s="27">
        <v>278</v>
      </c>
      <c r="C317" s="39" t="s">
        <v>242</v>
      </c>
      <c r="D317" s="28" t="s">
        <v>181</v>
      </c>
      <c r="E317" s="27" t="s">
        <v>18</v>
      </c>
      <c r="F317" s="27" t="s">
        <v>496</v>
      </c>
      <c r="G317" s="29">
        <v>16500</v>
      </c>
      <c r="H317" s="29">
        <v>0</v>
      </c>
      <c r="I317" s="29">
        <v>25</v>
      </c>
      <c r="J317" s="29">
        <v>473.55</v>
      </c>
      <c r="K317" s="29">
        <f t="shared" si="270"/>
        <v>1171.5</v>
      </c>
      <c r="L317" s="29">
        <f t="shared" si="271"/>
        <v>189.75</v>
      </c>
      <c r="M317" s="29">
        <v>501.6</v>
      </c>
      <c r="N317" s="29">
        <f t="shared" si="272"/>
        <v>1169.8499999999999</v>
      </c>
      <c r="O317" s="29">
        <f t="shared" si="257"/>
        <v>3506.25</v>
      </c>
      <c r="P317" s="29">
        <v>10599.62</v>
      </c>
      <c r="Q317" s="29">
        <f t="shared" si="273"/>
        <v>11574.77</v>
      </c>
      <c r="R317" s="29">
        <f t="shared" si="258"/>
        <v>2531.1</v>
      </c>
      <c r="S317" s="29">
        <f t="shared" si="274"/>
        <v>4925.2299999999996</v>
      </c>
    </row>
    <row r="318" spans="2:19" ht="24.95" customHeight="1" x14ac:dyDescent="0.25">
      <c r="B318" s="27">
        <v>279</v>
      </c>
      <c r="C318" s="39" t="s">
        <v>498</v>
      </c>
      <c r="D318" s="28" t="s">
        <v>181</v>
      </c>
      <c r="E318" s="27" t="s">
        <v>18</v>
      </c>
      <c r="F318" s="27" t="s">
        <v>496</v>
      </c>
      <c r="G318" s="29">
        <v>16500</v>
      </c>
      <c r="H318" s="29">
        <v>0</v>
      </c>
      <c r="I318" s="29">
        <v>25</v>
      </c>
      <c r="J318" s="29">
        <v>473.55</v>
      </c>
      <c r="K318" s="29">
        <f t="shared" si="270"/>
        <v>1171.5</v>
      </c>
      <c r="L318" s="29">
        <f t="shared" si="271"/>
        <v>189.75</v>
      </c>
      <c r="M318" s="29">
        <v>501.6</v>
      </c>
      <c r="N318" s="29">
        <f t="shared" si="272"/>
        <v>1169.8499999999999</v>
      </c>
      <c r="O318" s="29">
        <f t="shared" si="257"/>
        <v>3506.25</v>
      </c>
      <c r="P318" s="29">
        <v>2071</v>
      </c>
      <c r="Q318" s="29">
        <f t="shared" si="273"/>
        <v>3046.15</v>
      </c>
      <c r="R318" s="29">
        <f t="shared" si="258"/>
        <v>2531.1</v>
      </c>
      <c r="S318" s="29">
        <f t="shared" si="274"/>
        <v>13453.85</v>
      </c>
    </row>
    <row r="319" spans="2:19" s="22" customFormat="1" ht="24.95" customHeight="1" x14ac:dyDescent="0.25">
      <c r="B319" s="27">
        <v>280</v>
      </c>
      <c r="C319" s="39" t="s">
        <v>442</v>
      </c>
      <c r="D319" s="28" t="s">
        <v>181</v>
      </c>
      <c r="E319" s="27" t="s">
        <v>18</v>
      </c>
      <c r="F319" s="27" t="s">
        <v>495</v>
      </c>
      <c r="G319" s="29">
        <v>16500</v>
      </c>
      <c r="H319" s="29">
        <v>0</v>
      </c>
      <c r="I319" s="29">
        <v>25</v>
      </c>
      <c r="J319" s="29">
        <v>473.55</v>
      </c>
      <c r="K319" s="29">
        <f t="shared" si="270"/>
        <v>1171.5</v>
      </c>
      <c r="L319" s="29">
        <f t="shared" si="271"/>
        <v>189.75</v>
      </c>
      <c r="M319" s="29">
        <v>501.6</v>
      </c>
      <c r="N319" s="29">
        <f t="shared" si="272"/>
        <v>1169.8499999999999</v>
      </c>
      <c r="O319" s="29">
        <f t="shared" si="257"/>
        <v>3506.25</v>
      </c>
      <c r="P319" s="29">
        <f>I319</f>
        <v>25</v>
      </c>
      <c r="Q319" s="29">
        <f t="shared" si="273"/>
        <v>1000.15</v>
      </c>
      <c r="R319" s="29">
        <f t="shared" si="258"/>
        <v>2531.1</v>
      </c>
      <c r="S319" s="29">
        <f t="shared" si="274"/>
        <v>15499.85</v>
      </c>
    </row>
    <row r="320" spans="2:19" s="8" customFormat="1" ht="24.95" customHeight="1" x14ac:dyDescent="0.25">
      <c r="B320" s="27">
        <v>281</v>
      </c>
      <c r="C320" s="39" t="s">
        <v>244</v>
      </c>
      <c r="D320" s="28" t="s">
        <v>181</v>
      </c>
      <c r="E320" s="27" t="s">
        <v>18</v>
      </c>
      <c r="F320" s="27" t="s">
        <v>496</v>
      </c>
      <c r="G320" s="29">
        <v>16500</v>
      </c>
      <c r="H320" s="29">
        <v>0</v>
      </c>
      <c r="I320" s="29">
        <v>25</v>
      </c>
      <c r="J320" s="29">
        <v>473.55</v>
      </c>
      <c r="K320" s="29">
        <f t="shared" si="270"/>
        <v>1171.5</v>
      </c>
      <c r="L320" s="29">
        <f t="shared" si="271"/>
        <v>189.75</v>
      </c>
      <c r="M320" s="29">
        <v>501.6</v>
      </c>
      <c r="N320" s="29">
        <f t="shared" si="272"/>
        <v>1169.8499999999999</v>
      </c>
      <c r="O320" s="29">
        <f t="shared" si="257"/>
        <v>3506.25</v>
      </c>
      <c r="P320" s="29">
        <v>7456.09</v>
      </c>
      <c r="Q320" s="29">
        <f t="shared" si="273"/>
        <v>8431.24</v>
      </c>
      <c r="R320" s="29">
        <f t="shared" si="258"/>
        <v>2531.1</v>
      </c>
      <c r="S320" s="29">
        <f t="shared" si="274"/>
        <v>8068.76</v>
      </c>
    </row>
    <row r="321" spans="2:19" s="8" customFormat="1" ht="24.95" customHeight="1" x14ac:dyDescent="0.25">
      <c r="B321" s="27">
        <v>282</v>
      </c>
      <c r="C321" s="39" t="s">
        <v>245</v>
      </c>
      <c r="D321" s="28" t="s">
        <v>181</v>
      </c>
      <c r="E321" s="27" t="s">
        <v>18</v>
      </c>
      <c r="F321" s="27" t="s">
        <v>496</v>
      </c>
      <c r="G321" s="29">
        <v>16500</v>
      </c>
      <c r="H321" s="29">
        <v>0</v>
      </c>
      <c r="I321" s="29">
        <v>25</v>
      </c>
      <c r="J321" s="29">
        <v>473.55</v>
      </c>
      <c r="K321" s="29">
        <f t="shared" si="270"/>
        <v>1171.5</v>
      </c>
      <c r="L321" s="29">
        <f t="shared" si="271"/>
        <v>189.75</v>
      </c>
      <c r="M321" s="29">
        <v>501.6</v>
      </c>
      <c r="N321" s="29">
        <f t="shared" si="272"/>
        <v>1169.8499999999999</v>
      </c>
      <c r="O321" s="29">
        <f t="shared" si="257"/>
        <v>3506.25</v>
      </c>
      <c r="P321" s="29">
        <v>4902.18</v>
      </c>
      <c r="Q321" s="29">
        <f t="shared" si="273"/>
        <v>5877.33</v>
      </c>
      <c r="R321" s="29">
        <f t="shared" si="258"/>
        <v>2531.1</v>
      </c>
      <c r="S321" s="29">
        <f t="shared" si="274"/>
        <v>10622.67</v>
      </c>
    </row>
    <row r="322" spans="2:19" s="8" customFormat="1" ht="24.95" customHeight="1" x14ac:dyDescent="0.25">
      <c r="B322" s="27">
        <v>283</v>
      </c>
      <c r="C322" s="39" t="s">
        <v>249</v>
      </c>
      <c r="D322" s="28" t="s">
        <v>181</v>
      </c>
      <c r="E322" s="27" t="s">
        <v>18</v>
      </c>
      <c r="F322" s="27" t="s">
        <v>496</v>
      </c>
      <c r="G322" s="29">
        <v>16500</v>
      </c>
      <c r="H322" s="29">
        <v>0</v>
      </c>
      <c r="I322" s="29">
        <v>25</v>
      </c>
      <c r="J322" s="29">
        <v>473.55</v>
      </c>
      <c r="K322" s="29">
        <f t="shared" si="270"/>
        <v>1171.5</v>
      </c>
      <c r="L322" s="29">
        <f t="shared" si="271"/>
        <v>189.75</v>
      </c>
      <c r="M322" s="29">
        <v>501.6</v>
      </c>
      <c r="N322" s="29">
        <f t="shared" si="272"/>
        <v>1169.8499999999999</v>
      </c>
      <c r="O322" s="29">
        <f t="shared" si="257"/>
        <v>3506.25</v>
      </c>
      <c r="P322" s="29">
        <v>8858.5</v>
      </c>
      <c r="Q322" s="29">
        <f t="shared" si="273"/>
        <v>9833.65</v>
      </c>
      <c r="R322" s="29">
        <f t="shared" si="258"/>
        <v>2531.1</v>
      </c>
      <c r="S322" s="29">
        <f t="shared" si="274"/>
        <v>6666.35</v>
      </c>
    </row>
    <row r="323" spans="2:19" s="8" customFormat="1" ht="24.95" customHeight="1" x14ac:dyDescent="0.25">
      <c r="B323" s="27">
        <v>284</v>
      </c>
      <c r="C323" s="39" t="s">
        <v>250</v>
      </c>
      <c r="D323" s="28" t="s">
        <v>181</v>
      </c>
      <c r="E323" s="27" t="s">
        <v>18</v>
      </c>
      <c r="F323" s="27" t="s">
        <v>496</v>
      </c>
      <c r="G323" s="29">
        <v>16500</v>
      </c>
      <c r="H323" s="29">
        <v>0</v>
      </c>
      <c r="I323" s="29">
        <v>25</v>
      </c>
      <c r="J323" s="29">
        <v>473.55</v>
      </c>
      <c r="K323" s="29">
        <f t="shared" si="270"/>
        <v>1171.5</v>
      </c>
      <c r="L323" s="29">
        <f t="shared" si="271"/>
        <v>189.75</v>
      </c>
      <c r="M323" s="29">
        <v>501.6</v>
      </c>
      <c r="N323" s="29">
        <f t="shared" si="272"/>
        <v>1169.8499999999999</v>
      </c>
      <c r="O323" s="29">
        <f t="shared" si="257"/>
        <v>3506.25</v>
      </c>
      <c r="P323" s="29">
        <v>7120.37</v>
      </c>
      <c r="Q323" s="29">
        <f t="shared" si="273"/>
        <v>8095.52</v>
      </c>
      <c r="R323" s="29">
        <f t="shared" si="258"/>
        <v>2531.1</v>
      </c>
      <c r="S323" s="29">
        <f t="shared" si="274"/>
        <v>8404.48</v>
      </c>
    </row>
    <row r="324" spans="2:19" s="8" customFormat="1" ht="24.95" customHeight="1" x14ac:dyDescent="0.25">
      <c r="B324" s="27">
        <v>285</v>
      </c>
      <c r="C324" s="39" t="s">
        <v>460</v>
      </c>
      <c r="D324" s="28" t="s">
        <v>181</v>
      </c>
      <c r="E324" s="27" t="s">
        <v>18</v>
      </c>
      <c r="F324" s="27" t="s">
        <v>496</v>
      </c>
      <c r="G324" s="29">
        <v>16500</v>
      </c>
      <c r="H324" s="29">
        <v>0</v>
      </c>
      <c r="I324" s="29">
        <v>25</v>
      </c>
      <c r="J324" s="29">
        <v>473.55</v>
      </c>
      <c r="K324" s="29">
        <f t="shared" si="270"/>
        <v>1171.5</v>
      </c>
      <c r="L324" s="29">
        <f t="shared" si="271"/>
        <v>189.75</v>
      </c>
      <c r="M324" s="29">
        <v>501.6</v>
      </c>
      <c r="N324" s="29">
        <f t="shared" si="272"/>
        <v>1169.8499999999999</v>
      </c>
      <c r="O324" s="29">
        <f t="shared" si="257"/>
        <v>3506.25</v>
      </c>
      <c r="P324" s="29">
        <v>7498.09</v>
      </c>
      <c r="Q324" s="29">
        <f t="shared" si="273"/>
        <v>8473.24</v>
      </c>
      <c r="R324" s="29">
        <f t="shared" si="258"/>
        <v>2531.1</v>
      </c>
      <c r="S324" s="29">
        <f t="shared" si="274"/>
        <v>8026.76</v>
      </c>
    </row>
    <row r="325" spans="2:19" s="20" customFormat="1" ht="24.95" customHeight="1" x14ac:dyDescent="0.25">
      <c r="B325" s="27">
        <v>286</v>
      </c>
      <c r="C325" s="39" t="s">
        <v>252</v>
      </c>
      <c r="D325" s="28" t="s">
        <v>181</v>
      </c>
      <c r="E325" s="27" t="s">
        <v>18</v>
      </c>
      <c r="F325" s="27" t="s">
        <v>496</v>
      </c>
      <c r="G325" s="29">
        <v>16500</v>
      </c>
      <c r="H325" s="29">
        <v>0</v>
      </c>
      <c r="I325" s="29">
        <v>25</v>
      </c>
      <c r="J325" s="29">
        <v>473.55</v>
      </c>
      <c r="K325" s="29">
        <f t="shared" si="270"/>
        <v>1171.5</v>
      </c>
      <c r="L325" s="29">
        <f t="shared" si="271"/>
        <v>189.75</v>
      </c>
      <c r="M325" s="29">
        <v>501.6</v>
      </c>
      <c r="N325" s="29">
        <f t="shared" si="272"/>
        <v>1169.8499999999999</v>
      </c>
      <c r="O325" s="29">
        <f t="shared" si="257"/>
        <v>3506.25</v>
      </c>
      <c r="P325" s="29">
        <v>10106.540000000001</v>
      </c>
      <c r="Q325" s="29">
        <f t="shared" si="273"/>
        <v>11081.69</v>
      </c>
      <c r="R325" s="29">
        <f t="shared" si="258"/>
        <v>2531.1</v>
      </c>
      <c r="S325" s="29">
        <f t="shared" si="274"/>
        <v>5418.31</v>
      </c>
    </row>
    <row r="326" spans="2:19" s="20" customFormat="1" ht="24.95" customHeight="1" x14ac:dyDescent="0.25">
      <c r="B326" s="27">
        <v>287</v>
      </c>
      <c r="C326" s="39" t="s">
        <v>253</v>
      </c>
      <c r="D326" s="28" t="s">
        <v>181</v>
      </c>
      <c r="E326" s="27" t="s">
        <v>18</v>
      </c>
      <c r="F326" s="27" t="s">
        <v>496</v>
      </c>
      <c r="G326" s="29">
        <v>20000</v>
      </c>
      <c r="H326" s="29">
        <v>0</v>
      </c>
      <c r="I326" s="29">
        <v>25</v>
      </c>
      <c r="J326" s="29">
        <v>574</v>
      </c>
      <c r="K326" s="29">
        <f t="shared" si="270"/>
        <v>1420</v>
      </c>
      <c r="L326" s="29">
        <f t="shared" si="271"/>
        <v>230</v>
      </c>
      <c r="M326" s="29">
        <v>608</v>
      </c>
      <c r="N326" s="29">
        <f t="shared" si="272"/>
        <v>1418</v>
      </c>
      <c r="O326" s="29">
        <f t="shared" ref="O326" si="275">J326+K326+L326+M326+N326</f>
        <v>4250</v>
      </c>
      <c r="P326" s="29">
        <v>12367.97</v>
      </c>
      <c r="Q326" s="29">
        <f t="shared" si="273"/>
        <v>13549.97</v>
      </c>
      <c r="R326" s="29">
        <f t="shared" ref="R326" si="276">K326+L326+N326</f>
        <v>3068</v>
      </c>
      <c r="S326" s="29">
        <f t="shared" si="274"/>
        <v>6450.03</v>
      </c>
    </row>
    <row r="327" spans="2:19" s="20" customFormat="1" ht="24.95" customHeight="1" x14ac:dyDescent="0.25">
      <c r="B327" s="27">
        <v>288</v>
      </c>
      <c r="C327" s="39" t="s">
        <v>254</v>
      </c>
      <c r="D327" s="28" t="s">
        <v>181</v>
      </c>
      <c r="E327" s="27" t="s">
        <v>18</v>
      </c>
      <c r="F327" s="27" t="s">
        <v>496</v>
      </c>
      <c r="G327" s="29">
        <v>16500</v>
      </c>
      <c r="H327" s="29">
        <v>0</v>
      </c>
      <c r="I327" s="29">
        <v>25</v>
      </c>
      <c r="J327" s="29">
        <v>473.55</v>
      </c>
      <c r="K327" s="29">
        <f t="shared" si="270"/>
        <v>1171.5</v>
      </c>
      <c r="L327" s="29">
        <f t="shared" si="271"/>
        <v>189.75</v>
      </c>
      <c r="M327" s="29">
        <v>501.6</v>
      </c>
      <c r="N327" s="29">
        <f t="shared" si="272"/>
        <v>1169.8499999999999</v>
      </c>
      <c r="O327" s="29">
        <f t="shared" si="257"/>
        <v>3506.25</v>
      </c>
      <c r="P327" s="29">
        <v>2810.5</v>
      </c>
      <c r="Q327" s="29">
        <f t="shared" si="273"/>
        <v>3785.65</v>
      </c>
      <c r="R327" s="29">
        <f t="shared" si="258"/>
        <v>2531.1</v>
      </c>
      <c r="S327" s="29">
        <f t="shared" si="274"/>
        <v>12714.35</v>
      </c>
    </row>
    <row r="328" spans="2:19" s="20" customFormat="1" ht="24.95" customHeight="1" x14ac:dyDescent="0.25">
      <c r="B328" s="27">
        <v>289</v>
      </c>
      <c r="C328" s="39" t="s">
        <v>461</v>
      </c>
      <c r="D328" s="28" t="s">
        <v>181</v>
      </c>
      <c r="E328" s="27" t="s">
        <v>18</v>
      </c>
      <c r="F328" s="27" t="s">
        <v>496</v>
      </c>
      <c r="G328" s="29">
        <v>16500</v>
      </c>
      <c r="H328" s="29">
        <v>0</v>
      </c>
      <c r="I328" s="29">
        <v>25</v>
      </c>
      <c r="J328" s="29">
        <v>473.55</v>
      </c>
      <c r="K328" s="29">
        <f t="shared" si="270"/>
        <v>1171.5</v>
      </c>
      <c r="L328" s="29">
        <f t="shared" si="271"/>
        <v>189.75</v>
      </c>
      <c r="M328" s="29">
        <v>501.6</v>
      </c>
      <c r="N328" s="29">
        <f t="shared" si="272"/>
        <v>1169.8499999999999</v>
      </c>
      <c r="O328" s="29">
        <f t="shared" si="257"/>
        <v>3506.25</v>
      </c>
      <c r="P328" s="29">
        <v>2071</v>
      </c>
      <c r="Q328" s="29">
        <f t="shared" si="273"/>
        <v>3046.15</v>
      </c>
      <c r="R328" s="29">
        <f t="shared" si="258"/>
        <v>2531.1</v>
      </c>
      <c r="S328" s="29">
        <f t="shared" si="274"/>
        <v>13453.85</v>
      </c>
    </row>
    <row r="329" spans="2:19" s="20" customFormat="1" ht="24.95" customHeight="1" x14ac:dyDescent="0.25">
      <c r="B329" s="27">
        <v>290</v>
      </c>
      <c r="C329" s="39" t="s">
        <v>255</v>
      </c>
      <c r="D329" s="28" t="s">
        <v>181</v>
      </c>
      <c r="E329" s="27" t="s">
        <v>18</v>
      </c>
      <c r="F329" s="27" t="s">
        <v>496</v>
      </c>
      <c r="G329" s="29">
        <v>16500</v>
      </c>
      <c r="H329" s="29">
        <v>0</v>
      </c>
      <c r="I329" s="29">
        <v>25</v>
      </c>
      <c r="J329" s="29">
        <v>473.55</v>
      </c>
      <c r="K329" s="29">
        <f t="shared" si="270"/>
        <v>1171.5</v>
      </c>
      <c r="L329" s="29">
        <f t="shared" si="271"/>
        <v>189.75</v>
      </c>
      <c r="M329" s="29">
        <v>501.6</v>
      </c>
      <c r="N329" s="29">
        <f t="shared" si="272"/>
        <v>1169.8499999999999</v>
      </c>
      <c r="O329" s="29">
        <f t="shared" si="257"/>
        <v>3506.25</v>
      </c>
      <c r="P329" s="29">
        <v>5897.34</v>
      </c>
      <c r="Q329" s="29">
        <f t="shared" si="273"/>
        <v>6872.49</v>
      </c>
      <c r="R329" s="29">
        <f t="shared" si="258"/>
        <v>2531.1</v>
      </c>
      <c r="S329" s="29">
        <f t="shared" si="274"/>
        <v>9627.51</v>
      </c>
    </row>
    <row r="330" spans="2:19" s="20" customFormat="1" ht="24.95" customHeight="1" x14ac:dyDescent="0.25">
      <c r="B330" s="27">
        <v>291</v>
      </c>
      <c r="C330" s="39" t="s">
        <v>256</v>
      </c>
      <c r="D330" s="28" t="s">
        <v>181</v>
      </c>
      <c r="E330" s="27" t="s">
        <v>18</v>
      </c>
      <c r="F330" s="27" t="s">
        <v>496</v>
      </c>
      <c r="G330" s="29">
        <v>24000</v>
      </c>
      <c r="H330" s="29">
        <v>0</v>
      </c>
      <c r="I330" s="29">
        <v>25</v>
      </c>
      <c r="J330" s="29">
        <f>G330*2.87%</f>
        <v>688.8</v>
      </c>
      <c r="K330" s="29">
        <f t="shared" si="270"/>
        <v>1704</v>
      </c>
      <c r="L330" s="29">
        <f t="shared" si="271"/>
        <v>276</v>
      </c>
      <c r="M330" s="29">
        <f>G330*3.04%</f>
        <v>729.6</v>
      </c>
      <c r="N330" s="29">
        <f t="shared" si="272"/>
        <v>1701.6</v>
      </c>
      <c r="O330" s="29">
        <f t="shared" si="257"/>
        <v>5100</v>
      </c>
      <c r="P330" s="29">
        <v>5071</v>
      </c>
      <c r="Q330" s="29">
        <f>H330+J330+M330+P330</f>
        <v>6489.4</v>
      </c>
      <c r="R330" s="29">
        <f t="shared" si="258"/>
        <v>3681.6</v>
      </c>
      <c r="S330" s="29">
        <f t="shared" si="274"/>
        <v>17510.599999999999</v>
      </c>
    </row>
    <row r="331" spans="2:19" s="20" customFormat="1" ht="24.95" customHeight="1" x14ac:dyDescent="0.25">
      <c r="B331" s="27">
        <v>292</v>
      </c>
      <c r="C331" s="39" t="s">
        <v>257</v>
      </c>
      <c r="D331" s="28" t="s">
        <v>181</v>
      </c>
      <c r="E331" s="27" t="s">
        <v>18</v>
      </c>
      <c r="F331" s="27" t="s">
        <v>496</v>
      </c>
      <c r="G331" s="29">
        <v>16500</v>
      </c>
      <c r="H331" s="29">
        <v>0</v>
      </c>
      <c r="I331" s="29">
        <v>25</v>
      </c>
      <c r="J331" s="29">
        <v>473.55</v>
      </c>
      <c r="K331" s="29">
        <f t="shared" si="270"/>
        <v>1171.5</v>
      </c>
      <c r="L331" s="29">
        <f t="shared" si="271"/>
        <v>189.75</v>
      </c>
      <c r="M331" s="29">
        <v>501.6</v>
      </c>
      <c r="N331" s="29">
        <f t="shared" si="272"/>
        <v>1169.8499999999999</v>
      </c>
      <c r="O331" s="29">
        <f t="shared" si="257"/>
        <v>3506.25</v>
      </c>
      <c r="P331" s="29">
        <v>11598.92</v>
      </c>
      <c r="Q331" s="29">
        <f t="shared" si="273"/>
        <v>12574.07</v>
      </c>
      <c r="R331" s="29">
        <f t="shared" si="258"/>
        <v>2531.1</v>
      </c>
      <c r="S331" s="29">
        <f t="shared" si="274"/>
        <v>3925.93</v>
      </c>
    </row>
    <row r="332" spans="2:19" s="20" customFormat="1" ht="24.95" customHeight="1" x14ac:dyDescent="0.25">
      <c r="B332" s="27">
        <v>293</v>
      </c>
      <c r="C332" s="39" t="s">
        <v>258</v>
      </c>
      <c r="D332" s="28" t="s">
        <v>181</v>
      </c>
      <c r="E332" s="27" t="s">
        <v>18</v>
      </c>
      <c r="F332" s="27" t="s">
        <v>496</v>
      </c>
      <c r="G332" s="29">
        <v>16500</v>
      </c>
      <c r="H332" s="29">
        <v>0</v>
      </c>
      <c r="I332" s="29">
        <v>25</v>
      </c>
      <c r="J332" s="29">
        <v>473.55</v>
      </c>
      <c r="K332" s="29">
        <f t="shared" si="270"/>
        <v>1171.5</v>
      </c>
      <c r="L332" s="29">
        <f t="shared" si="271"/>
        <v>189.75</v>
      </c>
      <c r="M332" s="29">
        <v>501.6</v>
      </c>
      <c r="N332" s="29">
        <f t="shared" si="272"/>
        <v>1169.8499999999999</v>
      </c>
      <c r="O332" s="29">
        <f t="shared" si="257"/>
        <v>3506.25</v>
      </c>
      <c r="P332" s="29">
        <v>13273.37</v>
      </c>
      <c r="Q332" s="29">
        <f t="shared" si="273"/>
        <v>14248.52</v>
      </c>
      <c r="R332" s="29">
        <f t="shared" si="258"/>
        <v>2531.1</v>
      </c>
      <c r="S332" s="29">
        <f t="shared" si="274"/>
        <v>2251.48</v>
      </c>
    </row>
    <row r="333" spans="2:19" s="8" customFormat="1" ht="24.95" customHeight="1" x14ac:dyDescent="0.25">
      <c r="B333" s="27">
        <v>294</v>
      </c>
      <c r="C333" s="39" t="s">
        <v>259</v>
      </c>
      <c r="D333" s="28" t="s">
        <v>181</v>
      </c>
      <c r="E333" s="27" t="s">
        <v>18</v>
      </c>
      <c r="F333" s="27" t="s">
        <v>496</v>
      </c>
      <c r="G333" s="29">
        <v>16500</v>
      </c>
      <c r="H333" s="29">
        <v>0</v>
      </c>
      <c r="I333" s="29">
        <v>25</v>
      </c>
      <c r="J333" s="29">
        <v>473.55</v>
      </c>
      <c r="K333" s="29">
        <f t="shared" si="270"/>
        <v>1171.5</v>
      </c>
      <c r="L333" s="29">
        <f t="shared" si="271"/>
        <v>189.75</v>
      </c>
      <c r="M333" s="29">
        <v>501.6</v>
      </c>
      <c r="N333" s="29">
        <f t="shared" si="272"/>
        <v>1169.8499999999999</v>
      </c>
      <c r="O333" s="29">
        <f t="shared" si="257"/>
        <v>3506.25</v>
      </c>
      <c r="P333" s="29">
        <v>5921.9</v>
      </c>
      <c r="Q333" s="29">
        <f t="shared" si="273"/>
        <v>6897.05</v>
      </c>
      <c r="R333" s="29">
        <f t="shared" si="258"/>
        <v>2531.1</v>
      </c>
      <c r="S333" s="29">
        <f t="shared" si="274"/>
        <v>9602.9500000000007</v>
      </c>
    </row>
    <row r="334" spans="2:19" s="20" customFormat="1" ht="24.95" customHeight="1" x14ac:dyDescent="0.25">
      <c r="B334" s="27">
        <v>295</v>
      </c>
      <c r="C334" s="39" t="s">
        <v>591</v>
      </c>
      <c r="D334" s="28" t="s">
        <v>181</v>
      </c>
      <c r="E334" s="27" t="s">
        <v>18</v>
      </c>
      <c r="F334" s="27" t="s">
        <v>495</v>
      </c>
      <c r="G334" s="29">
        <v>25000</v>
      </c>
      <c r="H334" s="29">
        <v>0</v>
      </c>
      <c r="I334" s="29">
        <v>25</v>
      </c>
      <c r="J334" s="29">
        <f t="shared" ref="J334:J340" si="277">G334*2.87%</f>
        <v>717.5</v>
      </c>
      <c r="K334" s="29">
        <f t="shared" si="270"/>
        <v>1775</v>
      </c>
      <c r="L334" s="29">
        <f t="shared" si="271"/>
        <v>287.5</v>
      </c>
      <c r="M334" s="29">
        <f t="shared" ref="M334:M340" si="278">G334*3.04%</f>
        <v>760</v>
      </c>
      <c r="N334" s="29">
        <f t="shared" si="272"/>
        <v>1772.5</v>
      </c>
      <c r="O334" s="29">
        <f t="shared" si="257"/>
        <v>5312.5</v>
      </c>
      <c r="P334" s="29">
        <v>10071</v>
      </c>
      <c r="Q334" s="29">
        <f t="shared" si="273"/>
        <v>11548.5</v>
      </c>
      <c r="R334" s="29">
        <f t="shared" si="258"/>
        <v>3835</v>
      </c>
      <c r="S334" s="29">
        <f t="shared" si="274"/>
        <v>13451.5</v>
      </c>
    </row>
    <row r="335" spans="2:19" s="20" customFormat="1" ht="24.95" customHeight="1" x14ac:dyDescent="0.25">
      <c r="B335" s="27">
        <v>296</v>
      </c>
      <c r="C335" s="39" t="s">
        <v>597</v>
      </c>
      <c r="D335" s="28" t="s">
        <v>233</v>
      </c>
      <c r="E335" s="27" t="s">
        <v>18</v>
      </c>
      <c r="F335" s="27" t="s">
        <v>495</v>
      </c>
      <c r="G335" s="29">
        <v>34000</v>
      </c>
      <c r="H335" s="29">
        <v>0</v>
      </c>
      <c r="I335" s="29">
        <v>25</v>
      </c>
      <c r="J335" s="29">
        <f t="shared" si="277"/>
        <v>975.8</v>
      </c>
      <c r="K335" s="29">
        <f t="shared" si="270"/>
        <v>2414</v>
      </c>
      <c r="L335" s="29">
        <f t="shared" si="271"/>
        <v>391</v>
      </c>
      <c r="M335" s="29">
        <f t="shared" si="278"/>
        <v>1033.5999999999999</v>
      </c>
      <c r="N335" s="29">
        <f t="shared" si="272"/>
        <v>2410.6</v>
      </c>
      <c r="O335" s="29">
        <f t="shared" ref="O335:O340" si="279">J335+K335+L335+M335+N335</f>
        <v>7225</v>
      </c>
      <c r="P335" s="29">
        <f>I335</f>
        <v>25</v>
      </c>
      <c r="Q335" s="29">
        <f t="shared" ref="Q335:Q340" si="280">H335+J335+M335+P335</f>
        <v>2034.4</v>
      </c>
      <c r="R335" s="29">
        <f t="shared" ref="R335:R340" si="281">K335+L335+N335</f>
        <v>5215.6000000000004</v>
      </c>
      <c r="S335" s="29">
        <f t="shared" ref="S335:S340" si="282">G335-Q335</f>
        <v>31965.599999999999</v>
      </c>
    </row>
    <row r="336" spans="2:19" s="20" customFormat="1" ht="24.95" customHeight="1" x14ac:dyDescent="0.25">
      <c r="B336" s="27">
        <v>297</v>
      </c>
      <c r="C336" s="39" t="s">
        <v>603</v>
      </c>
      <c r="D336" s="28" t="s">
        <v>181</v>
      </c>
      <c r="E336" s="27" t="s">
        <v>18</v>
      </c>
      <c r="F336" s="27" t="s">
        <v>496</v>
      </c>
      <c r="G336" s="29">
        <v>17000</v>
      </c>
      <c r="H336" s="29">
        <v>0</v>
      </c>
      <c r="I336" s="29">
        <v>25</v>
      </c>
      <c r="J336" s="29">
        <f t="shared" si="277"/>
        <v>487.9</v>
      </c>
      <c r="K336" s="29">
        <f t="shared" si="270"/>
        <v>1207</v>
      </c>
      <c r="L336" s="29">
        <f t="shared" si="271"/>
        <v>195.5</v>
      </c>
      <c r="M336" s="29">
        <f t="shared" si="278"/>
        <v>516.79999999999995</v>
      </c>
      <c r="N336" s="29">
        <f t="shared" si="272"/>
        <v>1205.3</v>
      </c>
      <c r="O336" s="29">
        <f t="shared" si="279"/>
        <v>3612.5</v>
      </c>
      <c r="P336" s="29">
        <v>3091</v>
      </c>
      <c r="Q336" s="29">
        <f t="shared" si="280"/>
        <v>4095.7</v>
      </c>
      <c r="R336" s="29">
        <f t="shared" si="281"/>
        <v>2607.8000000000002</v>
      </c>
      <c r="S336" s="29">
        <f t="shared" si="282"/>
        <v>12904.3</v>
      </c>
    </row>
    <row r="337" spans="2:19" s="20" customFormat="1" ht="24.95" customHeight="1" x14ac:dyDescent="0.25">
      <c r="B337" s="27">
        <v>298</v>
      </c>
      <c r="C337" s="39" t="s">
        <v>621</v>
      </c>
      <c r="D337" s="28" t="s">
        <v>181</v>
      </c>
      <c r="E337" s="27" t="s">
        <v>18</v>
      </c>
      <c r="F337" s="27" t="s">
        <v>496</v>
      </c>
      <c r="G337" s="29">
        <v>16500</v>
      </c>
      <c r="H337" s="29">
        <v>0</v>
      </c>
      <c r="I337" s="29">
        <v>25</v>
      </c>
      <c r="J337" s="29">
        <f t="shared" si="277"/>
        <v>473.55</v>
      </c>
      <c r="K337" s="29">
        <f t="shared" si="270"/>
        <v>1171.5</v>
      </c>
      <c r="L337" s="29">
        <f t="shared" si="271"/>
        <v>189.75</v>
      </c>
      <c r="M337" s="29">
        <f t="shared" si="278"/>
        <v>501.6</v>
      </c>
      <c r="N337" s="29">
        <f t="shared" si="272"/>
        <v>1169.8499999999999</v>
      </c>
      <c r="O337" s="29">
        <f t="shared" si="279"/>
        <v>3506.25</v>
      </c>
      <c r="P337" s="29">
        <f>I337</f>
        <v>25</v>
      </c>
      <c r="Q337" s="29">
        <f t="shared" si="280"/>
        <v>1000.15</v>
      </c>
      <c r="R337" s="29">
        <f t="shared" si="281"/>
        <v>2531.1</v>
      </c>
      <c r="S337" s="29">
        <f t="shared" si="282"/>
        <v>15499.85</v>
      </c>
    </row>
    <row r="338" spans="2:19" s="20" customFormat="1" ht="24.95" customHeight="1" x14ac:dyDescent="0.25">
      <c r="B338" s="27">
        <v>299</v>
      </c>
      <c r="C338" s="39" t="s">
        <v>623</v>
      </c>
      <c r="D338" s="28" t="s">
        <v>181</v>
      </c>
      <c r="E338" s="27" t="s">
        <v>18</v>
      </c>
      <c r="F338" s="27" t="s">
        <v>496</v>
      </c>
      <c r="G338" s="29">
        <v>16500</v>
      </c>
      <c r="H338" s="29">
        <v>0</v>
      </c>
      <c r="I338" s="29">
        <v>25</v>
      </c>
      <c r="J338" s="29">
        <f t="shared" si="277"/>
        <v>473.55</v>
      </c>
      <c r="K338" s="29">
        <f>G338*7.1%</f>
        <v>1171.5</v>
      </c>
      <c r="L338" s="29">
        <f t="shared" si="271"/>
        <v>189.75</v>
      </c>
      <c r="M338" s="29">
        <f t="shared" si="278"/>
        <v>501.6</v>
      </c>
      <c r="N338" s="29">
        <f>G338*7.09%</f>
        <v>1169.8499999999999</v>
      </c>
      <c r="O338" s="29">
        <f t="shared" si="279"/>
        <v>3506.25</v>
      </c>
      <c r="P338" s="29">
        <v>4071</v>
      </c>
      <c r="Q338" s="29">
        <f t="shared" si="280"/>
        <v>5046.1499999999996</v>
      </c>
      <c r="R338" s="29">
        <f t="shared" si="281"/>
        <v>2531.1</v>
      </c>
      <c r="S338" s="29">
        <f t="shared" si="282"/>
        <v>11453.85</v>
      </c>
    </row>
    <row r="339" spans="2:19" s="20" customFormat="1" ht="24.95" customHeight="1" x14ac:dyDescent="0.25">
      <c r="B339" s="27">
        <v>300</v>
      </c>
      <c r="C339" s="39" t="s">
        <v>627</v>
      </c>
      <c r="D339" s="28" t="s">
        <v>181</v>
      </c>
      <c r="E339" s="27" t="s">
        <v>18</v>
      </c>
      <c r="F339" s="27" t="s">
        <v>496</v>
      </c>
      <c r="G339" s="29">
        <v>16500</v>
      </c>
      <c r="H339" s="29">
        <v>0</v>
      </c>
      <c r="I339" s="29">
        <v>25</v>
      </c>
      <c r="J339" s="29">
        <f t="shared" si="277"/>
        <v>473.55</v>
      </c>
      <c r="K339" s="29">
        <f>G339*7.1%</f>
        <v>1171.5</v>
      </c>
      <c r="L339" s="29">
        <f>G339*1.15%</f>
        <v>189.75</v>
      </c>
      <c r="M339" s="29">
        <f t="shared" si="278"/>
        <v>501.6</v>
      </c>
      <c r="N339" s="29">
        <f>G339*7.09%</f>
        <v>1169.8499999999999</v>
      </c>
      <c r="O339" s="29">
        <f t="shared" si="279"/>
        <v>3506.25</v>
      </c>
      <c r="P339" s="29">
        <v>4071</v>
      </c>
      <c r="Q339" s="29">
        <f t="shared" si="280"/>
        <v>5046.1499999999996</v>
      </c>
      <c r="R339" s="29">
        <f t="shared" si="281"/>
        <v>2531.1</v>
      </c>
      <c r="S339" s="29">
        <f t="shared" si="282"/>
        <v>11453.85</v>
      </c>
    </row>
    <row r="340" spans="2:19" s="20" customFormat="1" ht="24.95" customHeight="1" x14ac:dyDescent="0.25">
      <c r="B340" s="27">
        <v>301</v>
      </c>
      <c r="C340" s="39" t="s">
        <v>628</v>
      </c>
      <c r="D340" s="28" t="s">
        <v>181</v>
      </c>
      <c r="E340" s="27" t="s">
        <v>18</v>
      </c>
      <c r="F340" s="27" t="s">
        <v>496</v>
      </c>
      <c r="G340" s="29">
        <v>16500</v>
      </c>
      <c r="H340" s="29">
        <v>0</v>
      </c>
      <c r="I340" s="29">
        <v>25</v>
      </c>
      <c r="J340" s="29">
        <f t="shared" si="277"/>
        <v>473.55</v>
      </c>
      <c r="K340" s="29">
        <f>G340*7.1%</f>
        <v>1171.5</v>
      </c>
      <c r="L340" s="29">
        <f>G340*1.15%</f>
        <v>189.75</v>
      </c>
      <c r="M340" s="29">
        <f t="shared" si="278"/>
        <v>501.6</v>
      </c>
      <c r="N340" s="29">
        <f>G340*7.09%</f>
        <v>1169.8499999999999</v>
      </c>
      <c r="O340" s="29">
        <f t="shared" si="279"/>
        <v>3506.25</v>
      </c>
      <c r="P340" s="29">
        <v>3071</v>
      </c>
      <c r="Q340" s="29">
        <f t="shared" si="280"/>
        <v>4046.15</v>
      </c>
      <c r="R340" s="29">
        <f t="shared" si="281"/>
        <v>2531.1</v>
      </c>
      <c r="S340" s="29">
        <f t="shared" si="282"/>
        <v>12453.85</v>
      </c>
    </row>
    <row r="341" spans="2:19" s="20" customFormat="1" ht="24.95" customHeight="1" x14ac:dyDescent="0.25">
      <c r="B341" s="27">
        <v>302</v>
      </c>
      <c r="C341" s="39" t="s">
        <v>638</v>
      </c>
      <c r="D341" s="28" t="s">
        <v>181</v>
      </c>
      <c r="E341" s="27" t="s">
        <v>18</v>
      </c>
      <c r="F341" s="27" t="s">
        <v>496</v>
      </c>
      <c r="G341" s="29">
        <v>16500</v>
      </c>
      <c r="H341" s="29">
        <v>0</v>
      </c>
      <c r="I341" s="29">
        <v>25</v>
      </c>
      <c r="J341" s="29">
        <f t="shared" ref="J341" si="283">G341*2.87%</f>
        <v>473.55</v>
      </c>
      <c r="K341" s="29">
        <f>G341*7.1%</f>
        <v>1171.5</v>
      </c>
      <c r="L341" s="29">
        <f>G341*1.15%</f>
        <v>189.75</v>
      </c>
      <c r="M341" s="29">
        <f t="shared" ref="M341" si="284">G341*3.04%</f>
        <v>501.6</v>
      </c>
      <c r="N341" s="29">
        <f>G341*7.09%</f>
        <v>1169.8499999999999</v>
      </c>
      <c r="O341" s="29">
        <f t="shared" ref="O341" si="285">J341+K341+L341+M341+N341</f>
        <v>3506.25</v>
      </c>
      <c r="P341" s="29">
        <v>1537.45</v>
      </c>
      <c r="Q341" s="29">
        <f t="shared" ref="Q341" si="286">H341+J341+M341+P341</f>
        <v>2512.6</v>
      </c>
      <c r="R341" s="29">
        <f t="shared" ref="R341" si="287">K341+L341+N341</f>
        <v>2531.1</v>
      </c>
      <c r="S341" s="29">
        <f t="shared" ref="S341" si="288">G341-Q341</f>
        <v>13987.4</v>
      </c>
    </row>
    <row r="342" spans="2:19" s="20" customFormat="1" ht="24.95" customHeight="1" x14ac:dyDescent="0.25">
      <c r="B342" s="27">
        <v>303</v>
      </c>
      <c r="C342" s="39" t="s">
        <v>639</v>
      </c>
      <c r="D342" s="28" t="s">
        <v>181</v>
      </c>
      <c r="E342" s="27" t="s">
        <v>18</v>
      </c>
      <c r="F342" s="27" t="s">
        <v>496</v>
      </c>
      <c r="G342" s="29">
        <v>16500</v>
      </c>
      <c r="H342" s="29">
        <v>0</v>
      </c>
      <c r="I342" s="29">
        <v>25</v>
      </c>
      <c r="J342" s="29">
        <f t="shared" ref="J342" si="289">G342*2.87%</f>
        <v>473.55</v>
      </c>
      <c r="K342" s="29">
        <f>G342*7.1%</f>
        <v>1171.5</v>
      </c>
      <c r="L342" s="29">
        <f>G342*1.15%</f>
        <v>189.75</v>
      </c>
      <c r="M342" s="29">
        <f t="shared" ref="M342" si="290">G342*3.04%</f>
        <v>501.6</v>
      </c>
      <c r="N342" s="29">
        <f>G342*7.09%</f>
        <v>1169.8499999999999</v>
      </c>
      <c r="O342" s="29">
        <f t="shared" ref="O342:O343" si="291">J342+K342+L342+M342+N342</f>
        <v>3506.25</v>
      </c>
      <c r="P342" s="29">
        <v>1566</v>
      </c>
      <c r="Q342" s="29">
        <f t="shared" ref="Q342:Q343" si="292">H342+J342+M342+P342</f>
        <v>2541.15</v>
      </c>
      <c r="R342" s="29">
        <f t="shared" ref="R342:R343" si="293">K342+L342+N342</f>
        <v>2531.1</v>
      </c>
      <c r="S342" s="29">
        <f t="shared" ref="S342:S343" si="294">G342-Q342</f>
        <v>13958.85</v>
      </c>
    </row>
    <row r="343" spans="2:19" s="20" customFormat="1" ht="24.95" customHeight="1" x14ac:dyDescent="0.25">
      <c r="B343" s="27">
        <v>304</v>
      </c>
      <c r="C343" s="39" t="s">
        <v>688</v>
      </c>
      <c r="D343" s="28" t="s">
        <v>236</v>
      </c>
      <c r="E343" s="27" t="s">
        <v>18</v>
      </c>
      <c r="F343" s="27" t="s">
        <v>496</v>
      </c>
      <c r="G343" s="29">
        <v>41000</v>
      </c>
      <c r="H343" s="29">
        <v>583.79</v>
      </c>
      <c r="I343" s="29">
        <v>25</v>
      </c>
      <c r="J343" s="29">
        <v>1176.7</v>
      </c>
      <c r="K343" s="29">
        <f t="shared" ref="K343" si="295">G343*7.1%</f>
        <v>2911</v>
      </c>
      <c r="L343" s="29">
        <f t="shared" ref="L343" si="296">G343*1.15%</f>
        <v>471.5</v>
      </c>
      <c r="M343" s="29">
        <v>1246.4000000000001</v>
      </c>
      <c r="N343" s="29">
        <f t="shared" ref="N343" si="297">G343*7.09%</f>
        <v>2906.9</v>
      </c>
      <c r="O343" s="29">
        <f t="shared" si="291"/>
        <v>8712.5</v>
      </c>
      <c r="P343" s="29">
        <f>I343</f>
        <v>25</v>
      </c>
      <c r="Q343" s="29">
        <f t="shared" si="292"/>
        <v>3031.89</v>
      </c>
      <c r="R343" s="29">
        <f t="shared" si="293"/>
        <v>6289.4</v>
      </c>
      <c r="S343" s="29">
        <f t="shared" si="294"/>
        <v>37968.11</v>
      </c>
    </row>
    <row r="344" spans="2:19" s="20" customFormat="1" ht="24.95" customHeight="1" x14ac:dyDescent="0.25">
      <c r="B344" s="27">
        <v>305</v>
      </c>
      <c r="C344" s="68" t="s">
        <v>711</v>
      </c>
      <c r="D344" s="68" t="s">
        <v>181</v>
      </c>
      <c r="E344" s="27" t="s">
        <v>18</v>
      </c>
      <c r="F344" s="27" t="s">
        <v>496</v>
      </c>
      <c r="G344" s="29">
        <v>20000</v>
      </c>
      <c r="H344" s="29">
        <v>0</v>
      </c>
      <c r="I344" s="29">
        <v>25</v>
      </c>
      <c r="J344" s="29">
        <f t="shared" ref="J344" si="298">G344*2.87%</f>
        <v>574</v>
      </c>
      <c r="K344" s="29">
        <f>G344*7.1%</f>
        <v>1420</v>
      </c>
      <c r="L344" s="29">
        <f>G344*1.15%</f>
        <v>230</v>
      </c>
      <c r="M344" s="29">
        <f t="shared" ref="M344" si="299">G344*3.04%</f>
        <v>608</v>
      </c>
      <c r="N344" s="29">
        <f>G344*7.09%</f>
        <v>1418</v>
      </c>
      <c r="O344" s="29">
        <f t="shared" ref="O344" si="300">J344+K344+L344+M344+N344</f>
        <v>4250</v>
      </c>
      <c r="P344" s="29">
        <f>I344</f>
        <v>25</v>
      </c>
      <c r="Q344" s="29">
        <f t="shared" ref="Q344" si="301">H344+J344+M344+P344</f>
        <v>1207</v>
      </c>
      <c r="R344" s="29">
        <f t="shared" ref="R344" si="302">K344+L344+N344</f>
        <v>3068</v>
      </c>
      <c r="S344" s="29">
        <f t="shared" ref="S344" si="303">G344-Q344</f>
        <v>18793</v>
      </c>
    </row>
    <row r="345" spans="2:19" s="8" customFormat="1" ht="24.95" customHeight="1" x14ac:dyDescent="0.25">
      <c r="B345" s="27">
        <v>306</v>
      </c>
      <c r="C345" s="39" t="s">
        <v>523</v>
      </c>
      <c r="D345" s="28" t="s">
        <v>181</v>
      </c>
      <c r="E345" s="27" t="s">
        <v>18</v>
      </c>
      <c r="F345" s="27" t="s">
        <v>496</v>
      </c>
      <c r="G345" s="29">
        <v>16500</v>
      </c>
      <c r="H345" s="29">
        <v>0</v>
      </c>
      <c r="I345" s="29">
        <v>25</v>
      </c>
      <c r="J345" s="29">
        <v>473.55</v>
      </c>
      <c r="K345" s="29">
        <f t="shared" si="270"/>
        <v>1171.5</v>
      </c>
      <c r="L345" s="29">
        <f t="shared" si="271"/>
        <v>189.75</v>
      </c>
      <c r="M345" s="29">
        <v>501.6</v>
      </c>
      <c r="N345" s="29">
        <f t="shared" si="272"/>
        <v>1169.8499999999999</v>
      </c>
      <c r="O345" s="29">
        <f t="shared" si="257"/>
        <v>3506.25</v>
      </c>
      <c r="P345" s="29">
        <v>4217.25</v>
      </c>
      <c r="Q345" s="29">
        <f t="shared" si="273"/>
        <v>5192.3999999999996</v>
      </c>
      <c r="R345" s="29">
        <f t="shared" si="258"/>
        <v>2531.1</v>
      </c>
      <c r="S345" s="29">
        <f t="shared" si="274"/>
        <v>11307.6</v>
      </c>
    </row>
    <row r="346" spans="2:19" s="8" customFormat="1" ht="24.95" customHeight="1" x14ac:dyDescent="0.3">
      <c r="B346" s="31" t="s">
        <v>552</v>
      </c>
      <c r="C346" s="23"/>
      <c r="D346" s="23"/>
      <c r="E346" s="23"/>
      <c r="F346" s="23"/>
      <c r="G346" s="25"/>
      <c r="H346" s="25"/>
      <c r="I346" s="25"/>
      <c r="J346" s="25"/>
      <c r="K346" s="25"/>
      <c r="L346" s="25"/>
      <c r="M346" s="25"/>
      <c r="N346" s="25"/>
      <c r="O346" s="38"/>
      <c r="P346" s="38"/>
      <c r="Q346" s="38"/>
      <c r="R346" s="38"/>
      <c r="S346" s="38"/>
    </row>
    <row r="347" spans="2:19" s="8" customFormat="1" ht="24.95" customHeight="1" x14ac:dyDescent="0.25">
      <c r="B347" s="18">
        <v>307</v>
      </c>
      <c r="C347" s="14" t="s">
        <v>519</v>
      </c>
      <c r="D347" s="17" t="s">
        <v>29</v>
      </c>
      <c r="E347" s="18" t="s">
        <v>18</v>
      </c>
      <c r="F347" s="18" t="s">
        <v>496</v>
      </c>
      <c r="G347" s="21">
        <v>41000</v>
      </c>
      <c r="H347" s="21">
        <v>583.79</v>
      </c>
      <c r="I347" s="21">
        <v>25</v>
      </c>
      <c r="J347" s="21">
        <f>G347*2.87%</f>
        <v>1176.7</v>
      </c>
      <c r="K347" s="29">
        <f>G347*7.1%</f>
        <v>2911</v>
      </c>
      <c r="L347" s="29">
        <f>G347*1.15%</f>
        <v>471.5</v>
      </c>
      <c r="M347" s="21">
        <f>G347*3.04%</f>
        <v>1246.4000000000001</v>
      </c>
      <c r="N347" s="29">
        <f>G347*7.09%</f>
        <v>2906.9</v>
      </c>
      <c r="O347" s="21">
        <f t="shared" si="257"/>
        <v>8712.5</v>
      </c>
      <c r="P347" s="21">
        <v>5071</v>
      </c>
      <c r="Q347" s="21">
        <f>H347+J347+M347+P347</f>
        <v>8077.89</v>
      </c>
      <c r="R347" s="21">
        <f t="shared" si="258"/>
        <v>6289.4</v>
      </c>
      <c r="S347" s="21">
        <f>G347-Q347</f>
        <v>32922.11</v>
      </c>
    </row>
    <row r="348" spans="2:19" s="8" customFormat="1" ht="24.95" customHeight="1" x14ac:dyDescent="0.3">
      <c r="B348" s="31" t="s">
        <v>260</v>
      </c>
      <c r="C348" s="23"/>
      <c r="D348" s="23"/>
      <c r="E348" s="23"/>
      <c r="F348" s="23"/>
      <c r="G348" s="25"/>
      <c r="H348" s="25"/>
      <c r="I348" s="25"/>
      <c r="J348" s="25"/>
      <c r="K348" s="25"/>
      <c r="L348" s="25"/>
      <c r="M348" s="25"/>
      <c r="N348" s="25"/>
      <c r="O348" s="38"/>
      <c r="P348" s="38"/>
      <c r="Q348" s="38"/>
      <c r="R348" s="38"/>
      <c r="S348" s="38"/>
    </row>
    <row r="349" spans="2:19" s="8" customFormat="1" ht="24.95" customHeight="1" x14ac:dyDescent="0.25">
      <c r="B349" s="18">
        <v>308</v>
      </c>
      <c r="C349" s="39" t="s">
        <v>261</v>
      </c>
      <c r="D349" s="28" t="s">
        <v>262</v>
      </c>
      <c r="E349" s="27" t="s">
        <v>18</v>
      </c>
      <c r="F349" s="27" t="s">
        <v>495</v>
      </c>
      <c r="G349" s="29">
        <v>70000</v>
      </c>
      <c r="H349" s="29">
        <v>5065.99</v>
      </c>
      <c r="I349" s="29">
        <v>25</v>
      </c>
      <c r="J349" s="29">
        <f>G349*2.87%</f>
        <v>2009</v>
      </c>
      <c r="K349" s="29">
        <f>G349*7.1%</f>
        <v>4970</v>
      </c>
      <c r="L349" s="21">
        <v>748.08</v>
      </c>
      <c r="M349" s="29">
        <f>G349*3.04%</f>
        <v>2128</v>
      </c>
      <c r="N349" s="29">
        <f>G349*7.09%</f>
        <v>4963</v>
      </c>
      <c r="O349" s="29">
        <f t="shared" si="257"/>
        <v>14818.08</v>
      </c>
      <c r="P349" s="29">
        <v>27437.53</v>
      </c>
      <c r="Q349" s="29">
        <f>H349+J349+M349+P349</f>
        <v>36640.519999999997</v>
      </c>
      <c r="R349" s="29">
        <f t="shared" si="258"/>
        <v>10681.08</v>
      </c>
      <c r="S349" s="29">
        <f>G349-Q349</f>
        <v>33359.480000000003</v>
      </c>
    </row>
    <row r="350" spans="2:19" s="8" customFormat="1" ht="24.95" customHeight="1" x14ac:dyDescent="0.25">
      <c r="B350" s="18">
        <v>309</v>
      </c>
      <c r="C350" s="14" t="s">
        <v>263</v>
      </c>
      <c r="D350" s="17" t="s">
        <v>25</v>
      </c>
      <c r="E350" s="18" t="s">
        <v>18</v>
      </c>
      <c r="F350" s="27" t="s">
        <v>495</v>
      </c>
      <c r="G350" s="21">
        <v>41000</v>
      </c>
      <c r="H350" s="21">
        <v>583.79</v>
      </c>
      <c r="I350" s="21">
        <v>25</v>
      </c>
      <c r="J350" s="29">
        <f>G350*2.87%</f>
        <v>1176.7</v>
      </c>
      <c r="K350" s="29">
        <f>G350*7.1%</f>
        <v>2911</v>
      </c>
      <c r="L350" s="29">
        <f>G350*1.15%</f>
        <v>471.5</v>
      </c>
      <c r="M350" s="21">
        <f>G350*3.04%</f>
        <v>1246.4000000000001</v>
      </c>
      <c r="N350" s="29">
        <f>G350*7.09%</f>
        <v>2906.9</v>
      </c>
      <c r="O350" s="21">
        <f t="shared" ref="O350:O403" si="304">J350+K350+L350+M350+N350</f>
        <v>8712.5</v>
      </c>
      <c r="P350" s="21">
        <v>10863.87</v>
      </c>
      <c r="Q350" s="21">
        <f>H350+J350+M350+P350</f>
        <v>13870.76</v>
      </c>
      <c r="R350" s="21">
        <f t="shared" ref="R350:R403" si="305">K350+L350+N350</f>
        <v>6289.4</v>
      </c>
      <c r="S350" s="21">
        <f>G350-Q350</f>
        <v>27129.24</v>
      </c>
    </row>
    <row r="351" spans="2:19" s="15" customFormat="1" ht="24.95" customHeight="1" x14ac:dyDescent="0.3">
      <c r="B351" s="31" t="s">
        <v>264</v>
      </c>
      <c r="C351" s="23"/>
      <c r="D351" s="23"/>
      <c r="E351" s="23"/>
      <c r="F351" s="23"/>
      <c r="G351" s="25"/>
      <c r="H351" s="25"/>
      <c r="I351" s="25"/>
      <c r="J351" s="25"/>
      <c r="K351" s="25"/>
      <c r="L351" s="25"/>
      <c r="M351" s="25"/>
      <c r="N351" s="25"/>
      <c r="O351" s="38"/>
      <c r="P351" s="38"/>
      <c r="Q351" s="38"/>
      <c r="R351" s="38"/>
      <c r="S351" s="38"/>
    </row>
    <row r="352" spans="2:19" s="8" customFormat="1" ht="24.95" customHeight="1" x14ac:dyDescent="0.25">
      <c r="B352" s="18">
        <v>310</v>
      </c>
      <c r="C352" s="14" t="s">
        <v>26</v>
      </c>
      <c r="D352" s="17" t="s">
        <v>27</v>
      </c>
      <c r="E352" s="18" t="s">
        <v>18</v>
      </c>
      <c r="F352" s="18" t="s">
        <v>496</v>
      </c>
      <c r="G352" s="21">
        <v>41000</v>
      </c>
      <c r="H352" s="21">
        <v>583.79</v>
      </c>
      <c r="I352" s="21">
        <v>25</v>
      </c>
      <c r="J352" s="29">
        <f>G352*2.87%</f>
        <v>1176.7</v>
      </c>
      <c r="K352" s="29">
        <f>G352*7.1%</f>
        <v>2911</v>
      </c>
      <c r="L352" s="29">
        <f>G352*1.15%</f>
        <v>471.5</v>
      </c>
      <c r="M352" s="21">
        <f>G352*3.04%</f>
        <v>1246.4000000000001</v>
      </c>
      <c r="N352" s="29">
        <f>G352*7.09%</f>
        <v>2906.9</v>
      </c>
      <c r="O352" s="21">
        <f>J352+K352+L352+M352+N352</f>
        <v>8712.5</v>
      </c>
      <c r="P352" s="21">
        <v>25</v>
      </c>
      <c r="Q352" s="21">
        <f>H352+J352+M352+P352</f>
        <v>3031.89</v>
      </c>
      <c r="R352" s="21">
        <f>K352+L352+N352</f>
        <v>6289.4</v>
      </c>
      <c r="S352" s="21">
        <f>G352-Q352</f>
        <v>37968.11</v>
      </c>
    </row>
    <row r="353" spans="2:19" s="8" customFormat="1" ht="24.95" customHeight="1" x14ac:dyDescent="0.3">
      <c r="B353" s="31" t="s">
        <v>265</v>
      </c>
      <c r="C353" s="23"/>
      <c r="D353" s="23"/>
      <c r="E353" s="23"/>
      <c r="F353" s="23"/>
      <c r="G353" s="25"/>
      <c r="H353" s="25"/>
      <c r="I353" s="25"/>
      <c r="J353" s="25"/>
      <c r="K353" s="25"/>
      <c r="L353" s="25"/>
      <c r="M353" s="25"/>
      <c r="N353" s="25"/>
      <c r="O353" s="38"/>
      <c r="P353" s="38"/>
      <c r="Q353" s="38"/>
      <c r="R353" s="38"/>
      <c r="S353" s="38"/>
    </row>
    <row r="354" spans="2:19" s="8" customFormat="1" ht="24.95" customHeight="1" x14ac:dyDescent="0.25">
      <c r="B354" s="18">
        <v>311</v>
      </c>
      <c r="C354" s="14" t="s">
        <v>531</v>
      </c>
      <c r="D354" s="17" t="s">
        <v>25</v>
      </c>
      <c r="E354" s="18" t="s">
        <v>18</v>
      </c>
      <c r="F354" s="18" t="s">
        <v>496</v>
      </c>
      <c r="G354" s="21">
        <v>35000</v>
      </c>
      <c r="H354" s="21">
        <v>0</v>
      </c>
      <c r="I354" s="21">
        <v>25</v>
      </c>
      <c r="J354" s="21">
        <v>1004.5</v>
      </c>
      <c r="K354" s="29">
        <f>G354*7.1%</f>
        <v>2485</v>
      </c>
      <c r="L354" s="29">
        <f>G354*1.15%</f>
        <v>402.5</v>
      </c>
      <c r="M354" s="21">
        <v>1064</v>
      </c>
      <c r="N354" s="29">
        <f>G354*7.09%</f>
        <v>2481.5</v>
      </c>
      <c r="O354" s="21">
        <f t="shared" si="304"/>
        <v>7437.5</v>
      </c>
      <c r="P354" s="21">
        <v>2121</v>
      </c>
      <c r="Q354" s="21">
        <f>H354+J354+M354+P354</f>
        <v>4189.5</v>
      </c>
      <c r="R354" s="21">
        <f t="shared" si="305"/>
        <v>5369</v>
      </c>
      <c r="S354" s="21">
        <f>G354-Q354</f>
        <v>30810.5</v>
      </c>
    </row>
    <row r="355" spans="2:19" s="8" customFormat="1" ht="24.95" customHeight="1" x14ac:dyDescent="0.25">
      <c r="B355" s="18">
        <v>312</v>
      </c>
      <c r="C355" s="14" t="s">
        <v>408</v>
      </c>
      <c r="D355" s="17" t="s">
        <v>27</v>
      </c>
      <c r="E355" s="18" t="s">
        <v>18</v>
      </c>
      <c r="F355" s="18" t="s">
        <v>496</v>
      </c>
      <c r="G355" s="21">
        <v>30000</v>
      </c>
      <c r="H355" s="21">
        <v>0</v>
      </c>
      <c r="I355" s="21">
        <v>25</v>
      </c>
      <c r="J355" s="21">
        <v>861</v>
      </c>
      <c r="K355" s="29">
        <f>G355*7.1%</f>
        <v>2130</v>
      </c>
      <c r="L355" s="29">
        <f>G355*1.15%</f>
        <v>345</v>
      </c>
      <c r="M355" s="21">
        <v>912</v>
      </c>
      <c r="N355" s="29">
        <f>G355*7.09%</f>
        <v>2127</v>
      </c>
      <c r="O355" s="21">
        <f t="shared" si="304"/>
        <v>6375</v>
      </c>
      <c r="P355" s="21">
        <f>I355</f>
        <v>25</v>
      </c>
      <c r="Q355" s="21">
        <f>H355+J355+M355+P355</f>
        <v>1798</v>
      </c>
      <c r="R355" s="21">
        <f t="shared" si="305"/>
        <v>4602</v>
      </c>
      <c r="S355" s="21">
        <f>G355-Q355</f>
        <v>28202</v>
      </c>
    </row>
    <row r="356" spans="2:19" s="16" customFormat="1" ht="24.95" customHeight="1" x14ac:dyDescent="0.25">
      <c r="B356" s="18">
        <v>313</v>
      </c>
      <c r="C356" s="14" t="s">
        <v>525</v>
      </c>
      <c r="D356" s="17" t="s">
        <v>27</v>
      </c>
      <c r="E356" s="18" t="s">
        <v>18</v>
      </c>
      <c r="F356" s="18" t="s">
        <v>496</v>
      </c>
      <c r="G356" s="21">
        <v>36000</v>
      </c>
      <c r="H356" s="21">
        <v>0</v>
      </c>
      <c r="I356" s="21">
        <v>25</v>
      </c>
      <c r="J356" s="21">
        <v>1033.2</v>
      </c>
      <c r="K356" s="29">
        <f>G356*7.1%</f>
        <v>2556</v>
      </c>
      <c r="L356" s="29">
        <f>G356*1.15%</f>
        <v>414</v>
      </c>
      <c r="M356" s="21">
        <v>1094.4000000000001</v>
      </c>
      <c r="N356" s="29">
        <f>G356*7.09%</f>
        <v>2552.4</v>
      </c>
      <c r="O356" s="21">
        <f t="shared" si="304"/>
        <v>7650</v>
      </c>
      <c r="P356" s="21">
        <f>I356</f>
        <v>25</v>
      </c>
      <c r="Q356" s="21">
        <f>H356+J356+M356+P356</f>
        <v>2152.6</v>
      </c>
      <c r="R356" s="21">
        <f t="shared" si="305"/>
        <v>5522.4</v>
      </c>
      <c r="S356" s="21">
        <f>G356-Q356</f>
        <v>33847.4</v>
      </c>
    </row>
    <row r="357" spans="2:19" s="52" customFormat="1" ht="24.95" customHeight="1" x14ac:dyDescent="0.25">
      <c r="B357" s="18">
        <v>314</v>
      </c>
      <c r="C357" s="39" t="s">
        <v>592</v>
      </c>
      <c r="D357" s="28" t="s">
        <v>696</v>
      </c>
      <c r="E357" s="27" t="s">
        <v>18</v>
      </c>
      <c r="F357" s="27" t="s">
        <v>496</v>
      </c>
      <c r="G357" s="29">
        <v>90000</v>
      </c>
      <c r="H357" s="29">
        <v>8996.89</v>
      </c>
      <c r="I357" s="29">
        <v>25</v>
      </c>
      <c r="J357" s="29">
        <f>G357*2.87%</f>
        <v>2583</v>
      </c>
      <c r="K357" s="29">
        <f>G357*7.1%</f>
        <v>6390</v>
      </c>
      <c r="L357" s="21">
        <v>748.08</v>
      </c>
      <c r="M357" s="29">
        <f>G357*3.04%</f>
        <v>2736</v>
      </c>
      <c r="N357" s="29">
        <f>G357*7.09%</f>
        <v>6381</v>
      </c>
      <c r="O357" s="29">
        <f t="shared" si="304"/>
        <v>18838.080000000002</v>
      </c>
      <c r="P357" s="29">
        <v>11795.9</v>
      </c>
      <c r="Q357" s="29">
        <f>H357+J357+M357+P357</f>
        <v>26111.79</v>
      </c>
      <c r="R357" s="29">
        <f t="shared" si="305"/>
        <v>13519.08</v>
      </c>
      <c r="S357" s="29">
        <f>G357-Q357</f>
        <v>63888.21</v>
      </c>
    </row>
    <row r="358" spans="2:19" s="8" customFormat="1" ht="24.95" customHeight="1" x14ac:dyDescent="0.25">
      <c r="B358" s="18">
        <v>315</v>
      </c>
      <c r="C358" s="14" t="s">
        <v>423</v>
      </c>
      <c r="D358" s="17" t="s">
        <v>29</v>
      </c>
      <c r="E358" s="18" t="s">
        <v>18</v>
      </c>
      <c r="F358" s="18" t="s">
        <v>496</v>
      </c>
      <c r="G358" s="21">
        <v>35000</v>
      </c>
      <c r="H358" s="21">
        <v>0</v>
      </c>
      <c r="I358" s="21">
        <v>25</v>
      </c>
      <c r="J358" s="21">
        <v>1004.5</v>
      </c>
      <c r="K358" s="29">
        <f>G358*7.1%</f>
        <v>2485</v>
      </c>
      <c r="L358" s="29">
        <f>G358*1.15%</f>
        <v>402.5</v>
      </c>
      <c r="M358" s="21">
        <v>1064</v>
      </c>
      <c r="N358" s="29">
        <f>G358*7.09%</f>
        <v>2481.5</v>
      </c>
      <c r="O358" s="21">
        <f t="shared" si="304"/>
        <v>7437.5</v>
      </c>
      <c r="P358" s="21">
        <f>I358</f>
        <v>25</v>
      </c>
      <c r="Q358" s="21">
        <f>H358+J358+M358+P358</f>
        <v>2093.5</v>
      </c>
      <c r="R358" s="21">
        <f t="shared" si="305"/>
        <v>5369</v>
      </c>
      <c r="S358" s="21">
        <f>G358-Q358</f>
        <v>32906.5</v>
      </c>
    </row>
    <row r="359" spans="2:19" s="15" customFormat="1" ht="24.95" customHeight="1" x14ac:dyDescent="0.3">
      <c r="B359" s="31" t="s">
        <v>268</v>
      </c>
      <c r="C359" s="23"/>
      <c r="D359" s="23"/>
      <c r="E359" s="23"/>
      <c r="F359" s="23"/>
      <c r="G359" s="25"/>
      <c r="H359" s="25"/>
      <c r="I359" s="25"/>
      <c r="J359" s="25"/>
      <c r="K359" s="25"/>
      <c r="L359" s="25"/>
      <c r="M359" s="25"/>
      <c r="N359" s="25"/>
      <c r="O359" s="38"/>
      <c r="P359" s="38"/>
      <c r="Q359" s="38"/>
      <c r="R359" s="38"/>
      <c r="S359" s="38"/>
    </row>
    <row r="360" spans="2:19" s="20" customFormat="1" ht="24.95" customHeight="1" x14ac:dyDescent="0.25">
      <c r="B360" s="27">
        <v>316</v>
      </c>
      <c r="C360" s="39" t="s">
        <v>604</v>
      </c>
      <c r="D360" s="28" t="s">
        <v>696</v>
      </c>
      <c r="E360" s="27" t="s">
        <v>18</v>
      </c>
      <c r="F360" s="27" t="s">
        <v>496</v>
      </c>
      <c r="G360" s="29">
        <v>90000</v>
      </c>
      <c r="H360" s="29">
        <v>9753.1200000000008</v>
      </c>
      <c r="I360" s="29">
        <v>25</v>
      </c>
      <c r="J360" s="29">
        <f>G360*2.87%</f>
        <v>2583</v>
      </c>
      <c r="K360" s="29">
        <f>G360*7.1%</f>
        <v>6390</v>
      </c>
      <c r="L360" s="21">
        <v>748.08</v>
      </c>
      <c r="M360" s="29">
        <f>G360*3.04%</f>
        <v>2736</v>
      </c>
      <c r="N360" s="29">
        <f>G360*7.09%</f>
        <v>6381</v>
      </c>
      <c r="O360" s="29">
        <f>J360+K360+L360+M360+N360</f>
        <v>18838.080000000002</v>
      </c>
      <c r="P360" s="29">
        <v>14071</v>
      </c>
      <c r="Q360" s="29">
        <f>H360+J360+M360+P360</f>
        <v>29143.119999999999</v>
      </c>
      <c r="R360" s="29">
        <f>K360+L360+N360</f>
        <v>13519.08</v>
      </c>
      <c r="S360" s="29">
        <f>G360-Q360</f>
        <v>60856.88</v>
      </c>
    </row>
    <row r="361" spans="2:19" s="8" customFormat="1" ht="24.95" customHeight="1" x14ac:dyDescent="0.25">
      <c r="B361" s="18">
        <v>317</v>
      </c>
      <c r="C361" s="14" t="s">
        <v>266</v>
      </c>
      <c r="D361" s="17" t="s">
        <v>267</v>
      </c>
      <c r="E361" s="18" t="s">
        <v>18</v>
      </c>
      <c r="F361" s="18" t="s">
        <v>495</v>
      </c>
      <c r="G361" s="21">
        <v>90000</v>
      </c>
      <c r="H361" s="21">
        <v>9375.01</v>
      </c>
      <c r="I361" s="21">
        <v>25</v>
      </c>
      <c r="J361" s="21">
        <v>2583</v>
      </c>
      <c r="K361" s="21">
        <v>6390</v>
      </c>
      <c r="L361" s="21">
        <v>748.08</v>
      </c>
      <c r="M361" s="21">
        <v>2736</v>
      </c>
      <c r="N361" s="21">
        <v>6381</v>
      </c>
      <c r="O361" s="21">
        <f t="shared" si="304"/>
        <v>18838.080000000002</v>
      </c>
      <c r="P361" s="21">
        <v>21583.45</v>
      </c>
      <c r="Q361" s="21">
        <f>H361+J361+M361+P361</f>
        <v>36277.46</v>
      </c>
      <c r="R361" s="21">
        <f t="shared" si="305"/>
        <v>13519.08</v>
      </c>
      <c r="S361" s="21">
        <f>G361-Q361</f>
        <v>53722.54</v>
      </c>
    </row>
    <row r="362" spans="2:19" s="15" customFormat="1" ht="24.95" customHeight="1" x14ac:dyDescent="0.3">
      <c r="B362" s="31" t="s">
        <v>269</v>
      </c>
      <c r="C362" s="23"/>
      <c r="D362" s="23"/>
      <c r="E362" s="23"/>
      <c r="F362" s="23"/>
      <c r="G362" s="25"/>
      <c r="H362" s="25"/>
      <c r="I362" s="25"/>
      <c r="J362" s="25"/>
      <c r="K362" s="25"/>
      <c r="L362" s="25"/>
      <c r="M362" s="25"/>
      <c r="N362" s="25"/>
      <c r="O362" s="38"/>
      <c r="P362" s="38"/>
      <c r="Q362" s="38"/>
      <c r="R362" s="38"/>
      <c r="S362" s="38"/>
    </row>
    <row r="363" spans="2:19" s="8" customFormat="1" ht="24.95" customHeight="1" x14ac:dyDescent="0.25">
      <c r="B363" s="18">
        <v>318</v>
      </c>
      <c r="C363" s="14" t="s">
        <v>270</v>
      </c>
      <c r="D363" s="17" t="s">
        <v>271</v>
      </c>
      <c r="E363" s="18" t="s">
        <v>18</v>
      </c>
      <c r="F363" s="18" t="s">
        <v>496</v>
      </c>
      <c r="G363" s="21">
        <v>65000</v>
      </c>
      <c r="H363" s="21">
        <v>4125.09</v>
      </c>
      <c r="I363" s="21">
        <v>25</v>
      </c>
      <c r="J363" s="21">
        <v>1865.5</v>
      </c>
      <c r="K363" s="29">
        <f>G363*7.1%</f>
        <v>4615</v>
      </c>
      <c r="L363" s="29">
        <f>G363*1.15%</f>
        <v>747.5</v>
      </c>
      <c r="M363" s="21">
        <v>1976</v>
      </c>
      <c r="N363" s="29">
        <f>G363*7.09%</f>
        <v>4608.5</v>
      </c>
      <c r="O363" s="21">
        <f t="shared" si="304"/>
        <v>13812.5</v>
      </c>
      <c r="P363" s="21">
        <v>32533.05</v>
      </c>
      <c r="Q363" s="21">
        <f>H363+J363+M363+P363</f>
        <v>40499.64</v>
      </c>
      <c r="R363" s="21">
        <f t="shared" si="305"/>
        <v>9971</v>
      </c>
      <c r="S363" s="21">
        <f>G363-Q363</f>
        <v>24500.36</v>
      </c>
    </row>
    <row r="364" spans="2:19" s="20" customFormat="1" ht="24.95" customHeight="1" x14ac:dyDescent="0.25">
      <c r="B364" s="27">
        <v>319</v>
      </c>
      <c r="C364" s="39" t="s">
        <v>620</v>
      </c>
      <c r="D364" s="28" t="s">
        <v>27</v>
      </c>
      <c r="E364" s="27" t="s">
        <v>18</v>
      </c>
      <c r="F364" s="27" t="s">
        <v>496</v>
      </c>
      <c r="G364" s="29">
        <v>25000</v>
      </c>
      <c r="H364" s="29">
        <v>0</v>
      </c>
      <c r="I364" s="29">
        <v>25</v>
      </c>
      <c r="J364" s="29">
        <f>G364*2.87%</f>
        <v>717.5</v>
      </c>
      <c r="K364" s="29">
        <f>G364*7.1%</f>
        <v>1775</v>
      </c>
      <c r="L364" s="29">
        <f>G364*1.15%</f>
        <v>287.5</v>
      </c>
      <c r="M364" s="29">
        <f>G364*3.04%</f>
        <v>760</v>
      </c>
      <c r="N364" s="29">
        <f>G364*7.09%</f>
        <v>1772.5</v>
      </c>
      <c r="O364" s="29">
        <f t="shared" si="304"/>
        <v>5312.5</v>
      </c>
      <c r="P364" s="29">
        <v>25</v>
      </c>
      <c r="Q364" s="29">
        <f>H364+J364+M364+P364</f>
        <v>1502.5</v>
      </c>
      <c r="R364" s="29">
        <f t="shared" si="305"/>
        <v>3835</v>
      </c>
      <c r="S364" s="29">
        <f>G364-Q364</f>
        <v>23497.5</v>
      </c>
    </row>
    <row r="365" spans="2:19" s="8" customFormat="1" ht="24.95" customHeight="1" x14ac:dyDescent="0.25">
      <c r="B365" s="18">
        <v>320</v>
      </c>
      <c r="C365" s="39" t="s">
        <v>272</v>
      </c>
      <c r="D365" s="28" t="s">
        <v>273</v>
      </c>
      <c r="E365" s="27" t="s">
        <v>18</v>
      </c>
      <c r="F365" s="27" t="s">
        <v>495</v>
      </c>
      <c r="G365" s="29">
        <v>62000</v>
      </c>
      <c r="H365" s="29">
        <v>3863.04</v>
      </c>
      <c r="I365" s="29">
        <v>25</v>
      </c>
      <c r="J365" s="29">
        <f t="shared" ref="J365" si="306">G365*2.87%</f>
        <v>1779.4</v>
      </c>
      <c r="K365" s="29">
        <f>G365*7.1%</f>
        <v>4402</v>
      </c>
      <c r="L365" s="29">
        <f>G365*1.15%</f>
        <v>713</v>
      </c>
      <c r="M365" s="29">
        <f t="shared" ref="M365" si="307">G365*3.04%</f>
        <v>1884.8</v>
      </c>
      <c r="N365" s="29">
        <f>G365*7.09%</f>
        <v>4395.8</v>
      </c>
      <c r="O365" s="29">
        <f t="shared" si="304"/>
        <v>13175</v>
      </c>
      <c r="P365" s="29">
        <v>9602.7199999999993</v>
      </c>
      <c r="Q365" s="29">
        <f t="shared" ref="Q365" si="308">H365+J365+M365+P365</f>
        <v>17129.96</v>
      </c>
      <c r="R365" s="29">
        <f t="shared" si="305"/>
        <v>9510.7999999999993</v>
      </c>
      <c r="S365" s="29">
        <f t="shared" ref="S365" si="309">G365-Q365</f>
        <v>44870.04</v>
      </c>
    </row>
    <row r="366" spans="2:19" s="15" customFormat="1" ht="24.95" customHeight="1" x14ac:dyDescent="0.3">
      <c r="B366" s="66" t="s">
        <v>670</v>
      </c>
      <c r="C366" s="23"/>
      <c r="D366" s="23"/>
      <c r="E366" s="23"/>
      <c r="F366" s="23"/>
      <c r="G366" s="25"/>
      <c r="H366" s="25"/>
      <c r="I366" s="25"/>
      <c r="J366" s="25"/>
      <c r="K366" s="25"/>
      <c r="L366" s="25"/>
      <c r="M366" s="25"/>
      <c r="N366" s="25"/>
      <c r="O366" s="38"/>
      <c r="P366" s="38"/>
      <c r="Q366" s="38"/>
      <c r="R366" s="38"/>
      <c r="S366" s="38"/>
    </row>
    <row r="367" spans="2:19" s="8" customFormat="1" ht="24.95" customHeight="1" x14ac:dyDescent="0.25">
      <c r="B367" s="27">
        <v>321</v>
      </c>
      <c r="C367" s="39" t="s">
        <v>275</v>
      </c>
      <c r="D367" s="63" t="s">
        <v>25</v>
      </c>
      <c r="E367" s="27" t="s">
        <v>18</v>
      </c>
      <c r="F367" s="27" t="s">
        <v>495</v>
      </c>
      <c r="G367" s="29">
        <v>41000</v>
      </c>
      <c r="H367" s="29">
        <v>583.79</v>
      </c>
      <c r="I367" s="29">
        <v>25</v>
      </c>
      <c r="J367" s="29">
        <f>G367*2.87%</f>
        <v>1176.7</v>
      </c>
      <c r="K367" s="29">
        <f t="shared" ref="K367:K371" si="310">G367*7.1%</f>
        <v>2911</v>
      </c>
      <c r="L367" s="29">
        <f t="shared" ref="L367:L371" si="311">G367*1.15%</f>
        <v>471.5</v>
      </c>
      <c r="M367" s="29">
        <f>G367*3.04%</f>
        <v>1246.4000000000001</v>
      </c>
      <c r="N367" s="29">
        <f t="shared" ref="N367:N371" si="312">G367*7.09%</f>
        <v>2906.9</v>
      </c>
      <c r="O367" s="29">
        <f t="shared" si="304"/>
        <v>8712.5</v>
      </c>
      <c r="P367" s="29">
        <v>11628.38</v>
      </c>
      <c r="Q367" s="29">
        <f t="shared" ref="Q367:Q371" si="313">H367+J367+M367+P367</f>
        <v>14635.27</v>
      </c>
      <c r="R367" s="29">
        <f t="shared" si="305"/>
        <v>6289.4</v>
      </c>
      <c r="S367" s="29">
        <f t="shared" ref="S367:S371" si="314">G367-Q367</f>
        <v>26364.73</v>
      </c>
    </row>
    <row r="368" spans="2:19" s="20" customFormat="1" ht="24.95" customHeight="1" x14ac:dyDescent="0.25">
      <c r="B368" s="27">
        <v>322</v>
      </c>
      <c r="C368" s="39" t="s">
        <v>584</v>
      </c>
      <c r="D368" s="28" t="s">
        <v>29</v>
      </c>
      <c r="E368" s="27" t="s">
        <v>18</v>
      </c>
      <c r="F368" s="27" t="s">
        <v>496</v>
      </c>
      <c r="G368" s="29">
        <v>41000</v>
      </c>
      <c r="H368" s="29">
        <v>583.79</v>
      </c>
      <c r="I368" s="29">
        <v>25</v>
      </c>
      <c r="J368" s="29">
        <f>G368*2.87%</f>
        <v>1176.7</v>
      </c>
      <c r="K368" s="29">
        <f t="shared" si="310"/>
        <v>2911</v>
      </c>
      <c r="L368" s="29">
        <f t="shared" si="311"/>
        <v>471.5</v>
      </c>
      <c r="M368" s="29">
        <f>G368*3.04%</f>
        <v>1246.4000000000001</v>
      </c>
      <c r="N368" s="29">
        <f t="shared" si="312"/>
        <v>2906.9</v>
      </c>
      <c r="O368" s="29">
        <f t="shared" si="304"/>
        <v>8712.5</v>
      </c>
      <c r="P368" s="29">
        <f>I368</f>
        <v>25</v>
      </c>
      <c r="Q368" s="29">
        <f t="shared" si="313"/>
        <v>3031.89</v>
      </c>
      <c r="R368" s="29">
        <f t="shared" si="305"/>
        <v>6289.4</v>
      </c>
      <c r="S368" s="29">
        <f t="shared" si="314"/>
        <v>37968.11</v>
      </c>
    </row>
    <row r="369" spans="2:19" s="20" customFormat="1" ht="24.95" customHeight="1" x14ac:dyDescent="0.25">
      <c r="B369" s="27">
        <v>323</v>
      </c>
      <c r="C369" s="39" t="s">
        <v>614</v>
      </c>
      <c r="D369" s="28" t="s">
        <v>615</v>
      </c>
      <c r="E369" s="64" t="s">
        <v>18</v>
      </c>
      <c r="F369" s="27" t="s">
        <v>495</v>
      </c>
      <c r="G369" s="29">
        <v>45000</v>
      </c>
      <c r="H369" s="29">
        <v>1148.33</v>
      </c>
      <c r="I369" s="29">
        <v>25</v>
      </c>
      <c r="J369" s="29">
        <f>G369*2.87%</f>
        <v>1291.5</v>
      </c>
      <c r="K369" s="29">
        <f t="shared" si="310"/>
        <v>3195</v>
      </c>
      <c r="L369" s="29">
        <f t="shared" si="311"/>
        <v>517.5</v>
      </c>
      <c r="M369" s="29">
        <f>G369*3.04%</f>
        <v>1368</v>
      </c>
      <c r="N369" s="29">
        <f t="shared" si="312"/>
        <v>3190.5</v>
      </c>
      <c r="O369" s="29">
        <f>J369+K369+L369+M369+N369</f>
        <v>9562.5</v>
      </c>
      <c r="P369" s="29">
        <f>I369</f>
        <v>25</v>
      </c>
      <c r="Q369" s="29">
        <f t="shared" si="313"/>
        <v>3832.83</v>
      </c>
      <c r="R369" s="29">
        <f>K369+L369+N369</f>
        <v>6903</v>
      </c>
      <c r="S369" s="29">
        <f t="shared" si="314"/>
        <v>41167.17</v>
      </c>
    </row>
    <row r="370" spans="2:19" s="20" customFormat="1" ht="24.95" customHeight="1" x14ac:dyDescent="0.25">
      <c r="B370" s="27">
        <v>324</v>
      </c>
      <c r="C370" s="39" t="s">
        <v>641</v>
      </c>
      <c r="D370" s="63" t="s">
        <v>642</v>
      </c>
      <c r="E370" s="27" t="s">
        <v>18</v>
      </c>
      <c r="F370" s="27" t="s">
        <v>496</v>
      </c>
      <c r="G370" s="29">
        <v>41000</v>
      </c>
      <c r="H370" s="29">
        <v>583.79</v>
      </c>
      <c r="I370" s="29">
        <v>25</v>
      </c>
      <c r="J370" s="29">
        <f>G370*2.87%</f>
        <v>1176.7</v>
      </c>
      <c r="K370" s="29">
        <f t="shared" si="310"/>
        <v>2911</v>
      </c>
      <c r="L370" s="29">
        <f t="shared" si="311"/>
        <v>471.5</v>
      </c>
      <c r="M370" s="29">
        <f>G370*3.04%</f>
        <v>1246.4000000000001</v>
      </c>
      <c r="N370" s="29">
        <f t="shared" si="312"/>
        <v>2906.9</v>
      </c>
      <c r="O370" s="29">
        <f t="shared" ref="O370" si="315">J370+K370+L370+M370+N370</f>
        <v>8712.5</v>
      </c>
      <c r="P370" s="29">
        <v>25</v>
      </c>
      <c r="Q370" s="29">
        <f t="shared" si="313"/>
        <v>3031.89</v>
      </c>
      <c r="R370" s="29">
        <f t="shared" ref="R370" si="316">K370+L370+N370</f>
        <v>6289.4</v>
      </c>
      <c r="S370" s="29">
        <f t="shared" si="314"/>
        <v>37968.11</v>
      </c>
    </row>
    <row r="371" spans="2:19" s="8" customFormat="1" ht="24.95" customHeight="1" x14ac:dyDescent="0.25">
      <c r="B371" s="27">
        <v>325</v>
      </c>
      <c r="C371" s="14" t="s">
        <v>485</v>
      </c>
      <c r="D371" s="17" t="s">
        <v>29</v>
      </c>
      <c r="E371" s="18" t="s">
        <v>18</v>
      </c>
      <c r="F371" s="18" t="s">
        <v>496</v>
      </c>
      <c r="G371" s="21">
        <v>41000</v>
      </c>
      <c r="H371" s="21">
        <v>583.79</v>
      </c>
      <c r="I371" s="21">
        <v>25</v>
      </c>
      <c r="J371" s="21">
        <v>1176.7</v>
      </c>
      <c r="K371" s="29">
        <f t="shared" si="310"/>
        <v>2911</v>
      </c>
      <c r="L371" s="29">
        <f t="shared" si="311"/>
        <v>471.5</v>
      </c>
      <c r="M371" s="21">
        <v>1246.4000000000001</v>
      </c>
      <c r="N371" s="29">
        <f t="shared" si="312"/>
        <v>2906.9</v>
      </c>
      <c r="O371" s="21">
        <f t="shared" si="304"/>
        <v>8712.5</v>
      </c>
      <c r="P371" s="21">
        <v>10071</v>
      </c>
      <c r="Q371" s="21">
        <f t="shared" si="313"/>
        <v>13077.89</v>
      </c>
      <c r="R371" s="21">
        <f t="shared" si="305"/>
        <v>6289.4</v>
      </c>
      <c r="S371" s="21">
        <f t="shared" si="314"/>
        <v>27922.11</v>
      </c>
    </row>
    <row r="372" spans="2:19" s="15" customFormat="1" ht="24.95" customHeight="1" x14ac:dyDescent="0.3">
      <c r="B372" s="66" t="s">
        <v>671</v>
      </c>
      <c r="C372" s="23"/>
      <c r="D372" s="23"/>
      <c r="E372" s="23"/>
      <c r="F372" s="23"/>
      <c r="G372" s="25"/>
      <c r="H372" s="25"/>
      <c r="I372" s="25"/>
      <c r="J372" s="25"/>
      <c r="K372" s="25"/>
      <c r="L372" s="25"/>
      <c r="M372" s="25"/>
      <c r="N372" s="25"/>
      <c r="O372" s="38"/>
      <c r="P372" s="38"/>
      <c r="Q372" s="38"/>
      <c r="R372" s="38"/>
      <c r="S372" s="38"/>
    </row>
    <row r="373" spans="2:19" s="8" customFormat="1" ht="24.95" customHeight="1" x14ac:dyDescent="0.25">
      <c r="B373" s="18">
        <v>326</v>
      </c>
      <c r="C373" s="14" t="s">
        <v>274</v>
      </c>
      <c r="D373" s="17" t="s">
        <v>56</v>
      </c>
      <c r="E373" s="18" t="s">
        <v>18</v>
      </c>
      <c r="F373" s="18" t="s">
        <v>495</v>
      </c>
      <c r="G373" s="29">
        <v>115000</v>
      </c>
      <c r="H373" s="29">
        <v>15255.63</v>
      </c>
      <c r="I373" s="29">
        <v>25</v>
      </c>
      <c r="J373" s="29">
        <f>G373*2.87%</f>
        <v>3300.5</v>
      </c>
      <c r="K373" s="29">
        <f>G373*7.1%</f>
        <v>8165</v>
      </c>
      <c r="L373" s="21">
        <v>748.08</v>
      </c>
      <c r="M373" s="29">
        <f>G373*3.04%</f>
        <v>3496</v>
      </c>
      <c r="N373" s="29">
        <f>G373*7.09%</f>
        <v>8153.5</v>
      </c>
      <c r="O373" s="29">
        <f>J373+K373+L373+M373+N373</f>
        <v>23863.08</v>
      </c>
      <c r="P373" s="29">
        <v>1537.45</v>
      </c>
      <c r="Q373" s="29">
        <f>H373+J373+M373+P373</f>
        <v>23589.58</v>
      </c>
      <c r="R373" s="29">
        <f>K373+L373+N373</f>
        <v>17066.580000000002</v>
      </c>
      <c r="S373" s="29">
        <f>G373-Q373</f>
        <v>91410.42</v>
      </c>
    </row>
    <row r="374" spans="2:19" s="15" customFormat="1" ht="24.95" customHeight="1" x14ac:dyDescent="0.3">
      <c r="B374" s="31" t="s">
        <v>710</v>
      </c>
      <c r="C374" s="23"/>
      <c r="D374" s="23"/>
      <c r="E374" s="23"/>
      <c r="F374" s="23"/>
      <c r="G374" s="25"/>
      <c r="H374" s="25"/>
      <c r="I374" s="25"/>
      <c r="J374" s="25"/>
      <c r="K374" s="25"/>
      <c r="L374" s="25"/>
      <c r="M374" s="25"/>
      <c r="N374" s="25"/>
      <c r="O374" s="38"/>
      <c r="P374" s="38"/>
      <c r="Q374" s="38"/>
      <c r="R374" s="38"/>
      <c r="S374" s="38"/>
    </row>
    <row r="375" spans="2:19" s="8" customFormat="1" ht="24.95" customHeight="1" x14ac:dyDescent="0.25">
      <c r="B375" s="18">
        <v>327</v>
      </c>
      <c r="C375" s="14" t="s">
        <v>424</v>
      </c>
      <c r="D375" s="17" t="s">
        <v>29</v>
      </c>
      <c r="E375" s="18" t="s">
        <v>18</v>
      </c>
      <c r="F375" s="18" t="s">
        <v>496</v>
      </c>
      <c r="G375" s="21">
        <v>41000</v>
      </c>
      <c r="H375" s="21">
        <v>583.79</v>
      </c>
      <c r="I375" s="21">
        <v>25</v>
      </c>
      <c r="J375" s="21">
        <v>1176.7</v>
      </c>
      <c r="K375" s="29">
        <f t="shared" ref="K375" si="317">G375*7.1%</f>
        <v>2911</v>
      </c>
      <c r="L375" s="29">
        <f t="shared" ref="L375" si="318">G375*1.15%</f>
        <v>471.5</v>
      </c>
      <c r="M375" s="21">
        <v>1246.4000000000001</v>
      </c>
      <c r="N375" s="29">
        <f t="shared" ref="N375" si="319">G375*7.09%</f>
        <v>2906.9</v>
      </c>
      <c r="O375" s="21">
        <f t="shared" ref="O375" si="320">J375+K375+L375+M375+N375</f>
        <v>8712.5</v>
      </c>
      <c r="P375" s="21">
        <v>25</v>
      </c>
      <c r="Q375" s="21">
        <f t="shared" ref="Q375" si="321">H375+J375+M375+P375</f>
        <v>3031.89</v>
      </c>
      <c r="R375" s="21">
        <f t="shared" ref="R375" si="322">K375+L375+N375</f>
        <v>6289.4</v>
      </c>
      <c r="S375" s="21">
        <f t="shared" ref="S375" si="323">G375-Q375</f>
        <v>37968.11</v>
      </c>
    </row>
    <row r="376" spans="2:19" s="15" customFormat="1" ht="24.95" customHeight="1" x14ac:dyDescent="0.3">
      <c r="B376" s="31" t="s">
        <v>276</v>
      </c>
      <c r="C376" s="23"/>
      <c r="D376" s="23"/>
      <c r="E376" s="23"/>
      <c r="F376" s="23"/>
      <c r="G376" s="25"/>
      <c r="H376" s="25"/>
      <c r="I376" s="25"/>
      <c r="J376" s="25"/>
      <c r="K376" s="25"/>
      <c r="L376" s="25"/>
      <c r="M376" s="25"/>
      <c r="N376" s="25"/>
      <c r="O376" s="38"/>
      <c r="P376" s="38"/>
      <c r="Q376" s="38"/>
      <c r="R376" s="38"/>
      <c r="S376" s="38"/>
    </row>
    <row r="377" spans="2:19" s="8" customFormat="1" ht="24.95" customHeight="1" x14ac:dyDescent="0.25">
      <c r="B377" s="18">
        <v>328</v>
      </c>
      <c r="C377" s="14" t="s">
        <v>277</v>
      </c>
      <c r="D377" s="17" t="s">
        <v>70</v>
      </c>
      <c r="E377" s="18" t="s">
        <v>18</v>
      </c>
      <c r="F377" s="18" t="s">
        <v>496</v>
      </c>
      <c r="G377" s="21">
        <v>131000</v>
      </c>
      <c r="H377" s="21">
        <v>19397.34</v>
      </c>
      <c r="I377" s="21">
        <v>25</v>
      </c>
      <c r="J377" s="21">
        <v>3759.7</v>
      </c>
      <c r="K377" s="21">
        <v>9301</v>
      </c>
      <c r="L377" s="21">
        <v>748.08</v>
      </c>
      <c r="M377" s="21">
        <v>3982.4</v>
      </c>
      <c r="N377" s="21">
        <v>9287.9</v>
      </c>
      <c r="O377" s="21">
        <f t="shared" si="304"/>
        <v>27079.08</v>
      </c>
      <c r="P377" s="21">
        <v>9071</v>
      </c>
      <c r="Q377" s="21">
        <f t="shared" ref="Q377:Q387" si="324">H377+J377+M377+P377</f>
        <v>36210.44</v>
      </c>
      <c r="R377" s="21">
        <f t="shared" si="305"/>
        <v>19336.98</v>
      </c>
      <c r="S377" s="21">
        <f t="shared" ref="S377:S387" si="325">G377-Q377</f>
        <v>94789.56</v>
      </c>
    </row>
    <row r="378" spans="2:19" s="8" customFormat="1" ht="24.95" customHeight="1" x14ac:dyDescent="0.25">
      <c r="B378" s="18">
        <v>329</v>
      </c>
      <c r="C378" s="14" t="s">
        <v>279</v>
      </c>
      <c r="D378" s="17" t="s">
        <v>697</v>
      </c>
      <c r="E378" s="18" t="s">
        <v>18</v>
      </c>
      <c r="F378" s="18" t="s">
        <v>495</v>
      </c>
      <c r="G378" s="21">
        <v>65000</v>
      </c>
      <c r="H378" s="21">
        <v>4427.58</v>
      </c>
      <c r="I378" s="21">
        <v>25</v>
      </c>
      <c r="J378" s="21">
        <v>1865.5</v>
      </c>
      <c r="K378" s="29">
        <f t="shared" ref="K378:K387" si="326">G378*7.1%</f>
        <v>4615</v>
      </c>
      <c r="L378" s="29">
        <f t="shared" ref="L378:L387" si="327">G378*1.15%</f>
        <v>747.5</v>
      </c>
      <c r="M378" s="21">
        <v>1976</v>
      </c>
      <c r="N378" s="29">
        <f t="shared" ref="N378:N387" si="328">G378*7.09%</f>
        <v>4608.5</v>
      </c>
      <c r="O378" s="21">
        <f t="shared" si="304"/>
        <v>13812.5</v>
      </c>
      <c r="P378" s="21">
        <v>32102.75</v>
      </c>
      <c r="Q378" s="21">
        <f t="shared" si="324"/>
        <v>40371.83</v>
      </c>
      <c r="R378" s="21">
        <f t="shared" si="305"/>
        <v>9971</v>
      </c>
      <c r="S378" s="21">
        <f t="shared" si="325"/>
        <v>24628.17</v>
      </c>
    </row>
    <row r="379" spans="2:19" s="8" customFormat="1" ht="24.95" customHeight="1" x14ac:dyDescent="0.25">
      <c r="B379" s="18">
        <v>330</v>
      </c>
      <c r="C379" s="14" t="s">
        <v>280</v>
      </c>
      <c r="D379" s="17" t="s">
        <v>697</v>
      </c>
      <c r="E379" s="18" t="s">
        <v>18</v>
      </c>
      <c r="F379" s="18" t="s">
        <v>496</v>
      </c>
      <c r="G379" s="21">
        <v>65000</v>
      </c>
      <c r="H379" s="21">
        <v>4427.58</v>
      </c>
      <c r="I379" s="21">
        <v>25</v>
      </c>
      <c r="J379" s="21">
        <v>1865.5</v>
      </c>
      <c r="K379" s="29">
        <f t="shared" si="326"/>
        <v>4615</v>
      </c>
      <c r="L379" s="29">
        <f t="shared" si="327"/>
        <v>747.5</v>
      </c>
      <c r="M379" s="21">
        <v>1976</v>
      </c>
      <c r="N379" s="29">
        <f t="shared" si="328"/>
        <v>4608.5</v>
      </c>
      <c r="O379" s="21">
        <f t="shared" si="304"/>
        <v>13812.5</v>
      </c>
      <c r="P379" s="21">
        <f>I379</f>
        <v>25</v>
      </c>
      <c r="Q379" s="21">
        <f t="shared" si="324"/>
        <v>8294.08</v>
      </c>
      <c r="R379" s="21">
        <f t="shared" si="305"/>
        <v>9971</v>
      </c>
      <c r="S379" s="21">
        <f t="shared" si="325"/>
        <v>56705.919999999998</v>
      </c>
    </row>
    <row r="380" spans="2:19" s="8" customFormat="1" ht="24.95" customHeight="1" x14ac:dyDescent="0.25">
      <c r="B380" s="18">
        <v>331</v>
      </c>
      <c r="C380" s="14" t="s">
        <v>281</v>
      </c>
      <c r="D380" s="17" t="s">
        <v>697</v>
      </c>
      <c r="E380" s="18" t="s">
        <v>18</v>
      </c>
      <c r="F380" s="18" t="s">
        <v>496</v>
      </c>
      <c r="G380" s="21">
        <v>65000</v>
      </c>
      <c r="H380" s="21">
        <v>4125.09</v>
      </c>
      <c r="I380" s="21">
        <v>25</v>
      </c>
      <c r="J380" s="21">
        <v>1865.5</v>
      </c>
      <c r="K380" s="29">
        <f t="shared" si="326"/>
        <v>4615</v>
      </c>
      <c r="L380" s="29">
        <f t="shared" si="327"/>
        <v>747.5</v>
      </c>
      <c r="M380" s="21">
        <v>1976</v>
      </c>
      <c r="N380" s="29">
        <f t="shared" si="328"/>
        <v>4608.5</v>
      </c>
      <c r="O380" s="21">
        <f t="shared" si="304"/>
        <v>13812.5</v>
      </c>
      <c r="P380" s="21">
        <v>1537.45</v>
      </c>
      <c r="Q380" s="21">
        <f t="shared" si="324"/>
        <v>9504.0400000000009</v>
      </c>
      <c r="R380" s="21">
        <f t="shared" si="305"/>
        <v>9971</v>
      </c>
      <c r="S380" s="21">
        <f t="shared" si="325"/>
        <v>55495.96</v>
      </c>
    </row>
    <row r="381" spans="2:19" s="20" customFormat="1" ht="24.95" customHeight="1" x14ac:dyDescent="0.25">
      <c r="B381" s="18">
        <v>332</v>
      </c>
      <c r="C381" s="39" t="s">
        <v>282</v>
      </c>
      <c r="D381" s="17" t="s">
        <v>697</v>
      </c>
      <c r="E381" s="27" t="s">
        <v>18</v>
      </c>
      <c r="F381" s="18" t="s">
        <v>495</v>
      </c>
      <c r="G381" s="29">
        <v>60000</v>
      </c>
      <c r="H381" s="29">
        <v>3486.68</v>
      </c>
      <c r="I381" s="29">
        <v>25</v>
      </c>
      <c r="J381" s="29">
        <v>1722</v>
      </c>
      <c r="K381" s="29">
        <f t="shared" si="326"/>
        <v>4260</v>
      </c>
      <c r="L381" s="29">
        <f t="shared" si="327"/>
        <v>690</v>
      </c>
      <c r="M381" s="29">
        <v>1824</v>
      </c>
      <c r="N381" s="29">
        <f t="shared" si="328"/>
        <v>4254</v>
      </c>
      <c r="O381" s="29">
        <f t="shared" si="304"/>
        <v>12750</v>
      </c>
      <c r="P381" s="29">
        <v>17766.62</v>
      </c>
      <c r="Q381" s="29">
        <f t="shared" si="324"/>
        <v>24799.3</v>
      </c>
      <c r="R381" s="29">
        <f t="shared" si="305"/>
        <v>9204</v>
      </c>
      <c r="S381" s="29">
        <f t="shared" si="325"/>
        <v>35200.699999999997</v>
      </c>
    </row>
    <row r="382" spans="2:19" s="8" customFormat="1" ht="24.95" customHeight="1" x14ac:dyDescent="0.25">
      <c r="B382" s="18">
        <v>333</v>
      </c>
      <c r="C382" s="14" t="s">
        <v>283</v>
      </c>
      <c r="D382" s="17" t="s">
        <v>697</v>
      </c>
      <c r="E382" s="18" t="s">
        <v>18</v>
      </c>
      <c r="F382" s="18" t="s">
        <v>495</v>
      </c>
      <c r="G382" s="21">
        <v>60000</v>
      </c>
      <c r="H382" s="21">
        <v>3486.68</v>
      </c>
      <c r="I382" s="21">
        <v>25</v>
      </c>
      <c r="J382" s="21">
        <v>1722</v>
      </c>
      <c r="K382" s="29">
        <f t="shared" si="326"/>
        <v>4260</v>
      </c>
      <c r="L382" s="29">
        <f t="shared" si="327"/>
        <v>690</v>
      </c>
      <c r="M382" s="21">
        <v>1824</v>
      </c>
      <c r="N382" s="29">
        <f t="shared" si="328"/>
        <v>4254</v>
      </c>
      <c r="O382" s="21">
        <f t="shared" si="304"/>
        <v>12750</v>
      </c>
      <c r="P382" s="21">
        <v>19124.02</v>
      </c>
      <c r="Q382" s="21">
        <f t="shared" si="324"/>
        <v>26156.7</v>
      </c>
      <c r="R382" s="21">
        <f t="shared" si="305"/>
        <v>9204</v>
      </c>
      <c r="S382" s="21">
        <f t="shared" si="325"/>
        <v>33843.300000000003</v>
      </c>
    </row>
    <row r="383" spans="2:19" s="8" customFormat="1" ht="24.95" customHeight="1" x14ac:dyDescent="0.25">
      <c r="B383" s="18">
        <v>334</v>
      </c>
      <c r="C383" s="14" t="s">
        <v>284</v>
      </c>
      <c r="D383" s="17" t="s">
        <v>697</v>
      </c>
      <c r="E383" s="18" t="s">
        <v>18</v>
      </c>
      <c r="F383" s="18" t="s">
        <v>495</v>
      </c>
      <c r="G383" s="21">
        <v>60000</v>
      </c>
      <c r="H383" s="21">
        <v>3486.68</v>
      </c>
      <c r="I383" s="21">
        <v>25</v>
      </c>
      <c r="J383" s="21">
        <v>1722</v>
      </c>
      <c r="K383" s="29">
        <f t="shared" si="326"/>
        <v>4260</v>
      </c>
      <c r="L383" s="29">
        <f t="shared" si="327"/>
        <v>690</v>
      </c>
      <c r="M383" s="21">
        <v>1824</v>
      </c>
      <c r="N383" s="29">
        <f t="shared" si="328"/>
        <v>4254</v>
      </c>
      <c r="O383" s="21">
        <f t="shared" si="304"/>
        <v>12750</v>
      </c>
      <c r="P383" s="21">
        <v>20467.48</v>
      </c>
      <c r="Q383" s="21">
        <f t="shared" si="324"/>
        <v>27500.16</v>
      </c>
      <c r="R383" s="21">
        <f t="shared" si="305"/>
        <v>9204</v>
      </c>
      <c r="S383" s="21">
        <f t="shared" si="325"/>
        <v>32499.84</v>
      </c>
    </row>
    <row r="384" spans="2:19" s="8" customFormat="1" ht="24.95" customHeight="1" x14ac:dyDescent="0.25">
      <c r="B384" s="18">
        <v>335</v>
      </c>
      <c r="C384" s="14" t="s">
        <v>285</v>
      </c>
      <c r="D384" s="17" t="s">
        <v>697</v>
      </c>
      <c r="E384" s="18" t="s">
        <v>18</v>
      </c>
      <c r="F384" s="18" t="s">
        <v>496</v>
      </c>
      <c r="G384" s="21">
        <v>55000</v>
      </c>
      <c r="H384" s="21">
        <v>2559.6799999999998</v>
      </c>
      <c r="I384" s="21">
        <v>25</v>
      </c>
      <c r="J384" s="21">
        <v>1578.5</v>
      </c>
      <c r="K384" s="29">
        <f t="shared" si="326"/>
        <v>3905</v>
      </c>
      <c r="L384" s="29">
        <f t="shared" si="327"/>
        <v>632.5</v>
      </c>
      <c r="M384" s="21">
        <v>1672</v>
      </c>
      <c r="N384" s="29">
        <f t="shared" si="328"/>
        <v>3899.5</v>
      </c>
      <c r="O384" s="21">
        <f t="shared" si="304"/>
        <v>11687.5</v>
      </c>
      <c r="P384" s="21">
        <f>I384</f>
        <v>25</v>
      </c>
      <c r="Q384" s="21">
        <f t="shared" si="324"/>
        <v>5835.18</v>
      </c>
      <c r="R384" s="21">
        <f t="shared" si="305"/>
        <v>8437</v>
      </c>
      <c r="S384" s="21">
        <f t="shared" si="325"/>
        <v>49164.82</v>
      </c>
    </row>
    <row r="385" spans="2:19" s="8" customFormat="1" ht="24.95" customHeight="1" x14ac:dyDescent="0.25">
      <c r="B385" s="18">
        <v>336</v>
      </c>
      <c r="C385" s="14" t="s">
        <v>286</v>
      </c>
      <c r="D385" s="17" t="s">
        <v>697</v>
      </c>
      <c r="E385" s="18" t="s">
        <v>18</v>
      </c>
      <c r="F385" s="18" t="s">
        <v>496</v>
      </c>
      <c r="G385" s="21">
        <v>55000</v>
      </c>
      <c r="H385" s="21">
        <v>2559.6799999999998</v>
      </c>
      <c r="I385" s="21">
        <v>25</v>
      </c>
      <c r="J385" s="21">
        <v>1578.5</v>
      </c>
      <c r="K385" s="29">
        <f t="shared" si="326"/>
        <v>3905</v>
      </c>
      <c r="L385" s="29">
        <f t="shared" si="327"/>
        <v>632.5</v>
      </c>
      <c r="M385" s="21">
        <v>1672</v>
      </c>
      <c r="N385" s="29">
        <f t="shared" si="328"/>
        <v>3899.5</v>
      </c>
      <c r="O385" s="21">
        <f t="shared" si="304"/>
        <v>11687.5</v>
      </c>
      <c r="P385" s="21">
        <v>13906.89</v>
      </c>
      <c r="Q385" s="21">
        <f t="shared" si="324"/>
        <v>19717.07</v>
      </c>
      <c r="R385" s="21">
        <f t="shared" si="305"/>
        <v>8437</v>
      </c>
      <c r="S385" s="21">
        <f t="shared" si="325"/>
        <v>35282.93</v>
      </c>
    </row>
    <row r="386" spans="2:19" s="8" customFormat="1" ht="24.95" customHeight="1" x14ac:dyDescent="0.25">
      <c r="B386" s="18">
        <v>337</v>
      </c>
      <c r="C386" s="14" t="s">
        <v>287</v>
      </c>
      <c r="D386" s="17" t="s">
        <v>697</v>
      </c>
      <c r="E386" s="18" t="s">
        <v>18</v>
      </c>
      <c r="F386" s="18" t="s">
        <v>495</v>
      </c>
      <c r="G386" s="21">
        <v>50000</v>
      </c>
      <c r="H386" s="21">
        <v>1854</v>
      </c>
      <c r="I386" s="21">
        <v>25</v>
      </c>
      <c r="J386" s="21">
        <v>1435</v>
      </c>
      <c r="K386" s="29">
        <f t="shared" si="326"/>
        <v>3550</v>
      </c>
      <c r="L386" s="29">
        <f t="shared" si="327"/>
        <v>575</v>
      </c>
      <c r="M386" s="21">
        <v>1520</v>
      </c>
      <c r="N386" s="29">
        <f t="shared" si="328"/>
        <v>3545</v>
      </c>
      <c r="O386" s="21">
        <f t="shared" si="304"/>
        <v>10625</v>
      </c>
      <c r="P386" s="21">
        <v>1571</v>
      </c>
      <c r="Q386" s="21">
        <f t="shared" si="324"/>
        <v>6380</v>
      </c>
      <c r="R386" s="21">
        <f t="shared" si="305"/>
        <v>7670</v>
      </c>
      <c r="S386" s="21">
        <f t="shared" si="325"/>
        <v>43620</v>
      </c>
    </row>
    <row r="387" spans="2:19" s="8" customFormat="1" ht="24.95" customHeight="1" x14ac:dyDescent="0.25">
      <c r="B387" s="18">
        <v>338</v>
      </c>
      <c r="C387" s="39" t="s">
        <v>288</v>
      </c>
      <c r="D387" s="28" t="s">
        <v>25</v>
      </c>
      <c r="E387" s="27" t="s">
        <v>18</v>
      </c>
      <c r="F387" s="27" t="s">
        <v>496</v>
      </c>
      <c r="G387" s="29">
        <v>35000</v>
      </c>
      <c r="H387" s="29">
        <v>0</v>
      </c>
      <c r="I387" s="29">
        <v>25</v>
      </c>
      <c r="J387" s="29">
        <v>1004.5</v>
      </c>
      <c r="K387" s="29">
        <f t="shared" si="326"/>
        <v>2485</v>
      </c>
      <c r="L387" s="29">
        <f t="shared" si="327"/>
        <v>402.5</v>
      </c>
      <c r="M387" s="29">
        <v>1064</v>
      </c>
      <c r="N387" s="29">
        <f t="shared" si="328"/>
        <v>2481.5</v>
      </c>
      <c r="O387" s="29">
        <f t="shared" si="304"/>
        <v>7437.5</v>
      </c>
      <c r="P387" s="29">
        <v>7441.83</v>
      </c>
      <c r="Q387" s="29">
        <f t="shared" si="324"/>
        <v>9510.33</v>
      </c>
      <c r="R387" s="29">
        <f t="shared" si="305"/>
        <v>5369</v>
      </c>
      <c r="S387" s="29">
        <f t="shared" si="325"/>
        <v>25489.67</v>
      </c>
    </row>
    <row r="388" spans="2:19" s="15" customFormat="1" ht="24.95" customHeight="1" x14ac:dyDescent="0.3">
      <c r="B388" s="66" t="s">
        <v>672</v>
      </c>
      <c r="C388" s="23"/>
      <c r="D388" s="23"/>
      <c r="E388" s="23"/>
      <c r="F388" s="23"/>
      <c r="G388" s="25"/>
      <c r="H388" s="25"/>
      <c r="I388" s="25"/>
      <c r="J388" s="25"/>
      <c r="K388" s="25"/>
      <c r="L388" s="25"/>
      <c r="M388" s="25"/>
      <c r="N388" s="25"/>
      <c r="O388" s="38"/>
      <c r="P388" s="38"/>
      <c r="Q388" s="38"/>
      <c r="R388" s="38"/>
      <c r="S388" s="38"/>
    </row>
    <row r="389" spans="2:19" s="8" customFormat="1" ht="24.95" customHeight="1" x14ac:dyDescent="0.25">
      <c r="B389" s="18">
        <v>339</v>
      </c>
      <c r="C389" s="14" t="s">
        <v>278</v>
      </c>
      <c r="D389" s="17" t="s">
        <v>70</v>
      </c>
      <c r="E389" s="18" t="s">
        <v>18</v>
      </c>
      <c r="F389" s="18" t="s">
        <v>496</v>
      </c>
      <c r="G389" s="21">
        <v>90000</v>
      </c>
      <c r="H389" s="21">
        <v>9753.1200000000008</v>
      </c>
      <c r="I389" s="21">
        <v>25</v>
      </c>
      <c r="J389" s="21">
        <v>2583</v>
      </c>
      <c r="K389" s="21">
        <v>6390</v>
      </c>
      <c r="L389" s="21">
        <v>748.08</v>
      </c>
      <c r="M389" s="21">
        <v>2736</v>
      </c>
      <c r="N389" s="21">
        <v>6381</v>
      </c>
      <c r="O389" s="21">
        <f t="shared" si="304"/>
        <v>18838.080000000002</v>
      </c>
      <c r="P389" s="21">
        <f>I389</f>
        <v>25</v>
      </c>
      <c r="Q389" s="21">
        <f>H389+J389+M389+P389</f>
        <v>15097.12</v>
      </c>
      <c r="R389" s="21">
        <f t="shared" si="305"/>
        <v>13519.08</v>
      </c>
      <c r="S389" s="21">
        <f>G389-Q389</f>
        <v>74902.880000000005</v>
      </c>
    </row>
    <row r="390" spans="2:19" s="15" customFormat="1" ht="24.95" customHeight="1" x14ac:dyDescent="0.3">
      <c r="B390" s="31" t="s">
        <v>289</v>
      </c>
      <c r="C390" s="23"/>
      <c r="D390" s="23"/>
      <c r="E390" s="23"/>
      <c r="F390" s="23"/>
      <c r="G390" s="25"/>
      <c r="H390" s="25"/>
      <c r="I390" s="25"/>
      <c r="J390" s="25"/>
      <c r="K390" s="25"/>
      <c r="L390" s="25"/>
      <c r="M390" s="25"/>
      <c r="N390" s="25"/>
      <c r="O390" s="38"/>
      <c r="P390" s="38"/>
      <c r="Q390" s="38"/>
      <c r="R390" s="38"/>
      <c r="S390" s="38"/>
    </row>
    <row r="391" spans="2:19" s="8" customFormat="1" ht="24.95" customHeight="1" x14ac:dyDescent="0.25">
      <c r="B391" s="27">
        <v>340</v>
      </c>
      <c r="C391" s="39" t="s">
        <v>290</v>
      </c>
      <c r="D391" s="28" t="s">
        <v>698</v>
      </c>
      <c r="E391" s="27" t="s">
        <v>18</v>
      </c>
      <c r="F391" s="27" t="s">
        <v>495</v>
      </c>
      <c r="G391" s="29">
        <v>65000</v>
      </c>
      <c r="H391" s="29">
        <v>4427.58</v>
      </c>
      <c r="I391" s="29">
        <v>25</v>
      </c>
      <c r="J391" s="29">
        <v>1865.5</v>
      </c>
      <c r="K391" s="29">
        <f t="shared" ref="K391:K416" si="329">G391*7.1%</f>
        <v>4615</v>
      </c>
      <c r="L391" s="29">
        <f t="shared" ref="L391:L416" si="330">G391*1.15%</f>
        <v>747.5</v>
      </c>
      <c r="M391" s="29">
        <v>1976</v>
      </c>
      <c r="N391" s="29">
        <f t="shared" ref="N391:N416" si="331">G391*7.09%</f>
        <v>4608.5</v>
      </c>
      <c r="O391" s="29">
        <f t="shared" si="304"/>
        <v>13812.5</v>
      </c>
      <c r="P391" s="29">
        <v>21356.75</v>
      </c>
      <c r="Q391" s="29">
        <f t="shared" ref="Q391:Q416" si="332">H391+J391+M391+P391</f>
        <v>29625.83</v>
      </c>
      <c r="R391" s="29">
        <f t="shared" si="305"/>
        <v>9971</v>
      </c>
      <c r="S391" s="29">
        <f t="shared" ref="S391:S416" si="333">G391-Q391</f>
        <v>35374.17</v>
      </c>
    </row>
    <row r="392" spans="2:19" s="20" customFormat="1" ht="24.95" customHeight="1" x14ac:dyDescent="0.25">
      <c r="B392" s="27">
        <v>341</v>
      </c>
      <c r="C392" s="39" t="s">
        <v>291</v>
      </c>
      <c r="D392" s="28" t="s">
        <v>698</v>
      </c>
      <c r="E392" s="27" t="s">
        <v>18</v>
      </c>
      <c r="F392" s="27" t="s">
        <v>495</v>
      </c>
      <c r="G392" s="29">
        <v>65000</v>
      </c>
      <c r="H392" s="29">
        <v>4427.58</v>
      </c>
      <c r="I392" s="29">
        <v>25</v>
      </c>
      <c r="J392" s="29">
        <v>1865.5</v>
      </c>
      <c r="K392" s="29">
        <f t="shared" si="329"/>
        <v>4615</v>
      </c>
      <c r="L392" s="29">
        <f t="shared" si="330"/>
        <v>747.5</v>
      </c>
      <c r="M392" s="29">
        <v>1976</v>
      </c>
      <c r="N392" s="29">
        <f t="shared" si="331"/>
        <v>4608.5</v>
      </c>
      <c r="O392" s="29">
        <f t="shared" si="304"/>
        <v>13812.5</v>
      </c>
      <c r="P392" s="29">
        <v>28380.639999999999</v>
      </c>
      <c r="Q392" s="29">
        <f t="shared" si="332"/>
        <v>36649.72</v>
      </c>
      <c r="R392" s="29">
        <f t="shared" si="305"/>
        <v>9971</v>
      </c>
      <c r="S392" s="29">
        <f t="shared" si="333"/>
        <v>28350.28</v>
      </c>
    </row>
    <row r="393" spans="2:19" s="8" customFormat="1" ht="24.95" customHeight="1" x14ac:dyDescent="0.25">
      <c r="B393" s="27">
        <v>342</v>
      </c>
      <c r="C393" s="39" t="s">
        <v>292</v>
      </c>
      <c r="D393" s="28" t="s">
        <v>698</v>
      </c>
      <c r="E393" s="27" t="s">
        <v>18</v>
      </c>
      <c r="F393" s="27" t="s">
        <v>496</v>
      </c>
      <c r="G393" s="29">
        <v>90000</v>
      </c>
      <c r="H393" s="21">
        <v>9753.1200000000008</v>
      </c>
      <c r="I393" s="21">
        <v>25</v>
      </c>
      <c r="J393" s="21">
        <v>2583</v>
      </c>
      <c r="K393" s="21">
        <v>6390</v>
      </c>
      <c r="L393" s="21">
        <v>748.08</v>
      </c>
      <c r="M393" s="21">
        <v>2736</v>
      </c>
      <c r="N393" s="21">
        <v>6381</v>
      </c>
      <c r="O393" s="21">
        <f t="shared" ref="O393" si="334">J393+K393+L393+M393+N393</f>
        <v>18838.080000000002</v>
      </c>
      <c r="P393" s="21">
        <f>I393</f>
        <v>25</v>
      </c>
      <c r="Q393" s="21">
        <f>H393+J393+M393+P393</f>
        <v>15097.12</v>
      </c>
      <c r="R393" s="21">
        <f t="shared" ref="R393" si="335">K393+L393+N393</f>
        <v>13519.08</v>
      </c>
      <c r="S393" s="21">
        <f>G393-Q393</f>
        <v>74902.880000000005</v>
      </c>
    </row>
    <row r="394" spans="2:19" s="8" customFormat="1" ht="24.95" customHeight="1" x14ac:dyDescent="0.25">
      <c r="B394" s="27">
        <v>343</v>
      </c>
      <c r="C394" s="39" t="s">
        <v>293</v>
      </c>
      <c r="D394" s="28" t="s">
        <v>699</v>
      </c>
      <c r="E394" s="27" t="s">
        <v>18</v>
      </c>
      <c r="F394" s="27" t="s">
        <v>496</v>
      </c>
      <c r="G394" s="29">
        <v>65000</v>
      </c>
      <c r="H394" s="29">
        <v>4427.58</v>
      </c>
      <c r="I394" s="29">
        <v>25</v>
      </c>
      <c r="J394" s="29">
        <v>1865.5</v>
      </c>
      <c r="K394" s="29">
        <f t="shared" si="329"/>
        <v>4615</v>
      </c>
      <c r="L394" s="29">
        <f t="shared" si="330"/>
        <v>747.5</v>
      </c>
      <c r="M394" s="29">
        <v>1976</v>
      </c>
      <c r="N394" s="29">
        <f t="shared" si="331"/>
        <v>4608.5</v>
      </c>
      <c r="O394" s="29">
        <f t="shared" si="304"/>
        <v>13812.5</v>
      </c>
      <c r="P394" s="29">
        <v>13411.63</v>
      </c>
      <c r="Q394" s="29">
        <f t="shared" si="332"/>
        <v>21680.71</v>
      </c>
      <c r="R394" s="29">
        <f t="shared" si="305"/>
        <v>9971</v>
      </c>
      <c r="S394" s="29">
        <f t="shared" si="333"/>
        <v>43319.29</v>
      </c>
    </row>
    <row r="395" spans="2:19" s="22" customFormat="1" ht="24.95" customHeight="1" x14ac:dyDescent="0.25">
      <c r="B395" s="27">
        <v>344</v>
      </c>
      <c r="C395" s="39" t="s">
        <v>294</v>
      </c>
      <c r="D395" s="28" t="s">
        <v>700</v>
      </c>
      <c r="E395" s="27" t="s">
        <v>18</v>
      </c>
      <c r="F395" s="27" t="s">
        <v>495</v>
      </c>
      <c r="G395" s="29">
        <v>60000</v>
      </c>
      <c r="H395" s="29">
        <v>3184.19</v>
      </c>
      <c r="I395" s="29">
        <v>25</v>
      </c>
      <c r="J395" s="29">
        <v>1722</v>
      </c>
      <c r="K395" s="29">
        <f t="shared" si="329"/>
        <v>4260</v>
      </c>
      <c r="L395" s="29">
        <f t="shared" si="330"/>
        <v>690</v>
      </c>
      <c r="M395" s="29">
        <v>1824</v>
      </c>
      <c r="N395" s="29">
        <f t="shared" si="331"/>
        <v>4254</v>
      </c>
      <c r="O395" s="29">
        <f t="shared" si="304"/>
        <v>12750</v>
      </c>
      <c r="P395" s="29">
        <v>1537.45</v>
      </c>
      <c r="Q395" s="29">
        <f t="shared" si="332"/>
        <v>8267.64</v>
      </c>
      <c r="R395" s="29">
        <f t="shared" si="305"/>
        <v>9204</v>
      </c>
      <c r="S395" s="29">
        <f t="shared" si="333"/>
        <v>51732.36</v>
      </c>
    </row>
    <row r="396" spans="2:19" s="8" customFormat="1" ht="24.95" customHeight="1" x14ac:dyDescent="0.25">
      <c r="B396" s="27">
        <v>345</v>
      </c>
      <c r="C396" s="39" t="s">
        <v>295</v>
      </c>
      <c r="D396" s="28" t="s">
        <v>700</v>
      </c>
      <c r="E396" s="27" t="s">
        <v>18</v>
      </c>
      <c r="F396" s="27" t="s">
        <v>496</v>
      </c>
      <c r="G396" s="29">
        <v>60000</v>
      </c>
      <c r="H396" s="29">
        <v>3486.68</v>
      </c>
      <c r="I396" s="29">
        <v>25</v>
      </c>
      <c r="J396" s="29">
        <v>1722</v>
      </c>
      <c r="K396" s="29">
        <f t="shared" si="329"/>
        <v>4260</v>
      </c>
      <c r="L396" s="29">
        <f t="shared" si="330"/>
        <v>690</v>
      </c>
      <c r="M396" s="29">
        <v>1824</v>
      </c>
      <c r="N396" s="29">
        <f t="shared" si="331"/>
        <v>4254</v>
      </c>
      <c r="O396" s="29">
        <f t="shared" si="304"/>
        <v>12750</v>
      </c>
      <c r="P396" s="29">
        <v>5471</v>
      </c>
      <c r="Q396" s="29">
        <f t="shared" si="332"/>
        <v>12503.68</v>
      </c>
      <c r="R396" s="29">
        <f t="shared" si="305"/>
        <v>9204</v>
      </c>
      <c r="S396" s="29">
        <f t="shared" si="333"/>
        <v>47496.32</v>
      </c>
    </row>
    <row r="397" spans="2:19" s="8" customFormat="1" ht="24.95" customHeight="1" x14ac:dyDescent="0.25">
      <c r="B397" s="27">
        <v>346</v>
      </c>
      <c r="C397" s="39" t="s">
        <v>296</v>
      </c>
      <c r="D397" s="28" t="s">
        <v>700</v>
      </c>
      <c r="E397" s="27" t="s">
        <v>18</v>
      </c>
      <c r="F397" s="27" t="s">
        <v>496</v>
      </c>
      <c r="G397" s="29">
        <v>60000</v>
      </c>
      <c r="H397" s="29">
        <v>3486.68</v>
      </c>
      <c r="I397" s="29">
        <v>25</v>
      </c>
      <c r="J397" s="29">
        <v>1722</v>
      </c>
      <c r="K397" s="29">
        <f t="shared" si="329"/>
        <v>4260</v>
      </c>
      <c r="L397" s="29">
        <f t="shared" si="330"/>
        <v>690</v>
      </c>
      <c r="M397" s="29">
        <v>1824</v>
      </c>
      <c r="N397" s="29">
        <f t="shared" si="331"/>
        <v>4254</v>
      </c>
      <c r="O397" s="29">
        <f t="shared" si="304"/>
        <v>12750</v>
      </c>
      <c r="P397" s="29">
        <v>10862.61</v>
      </c>
      <c r="Q397" s="29">
        <f t="shared" si="332"/>
        <v>17895.29</v>
      </c>
      <c r="R397" s="29">
        <f t="shared" si="305"/>
        <v>9204</v>
      </c>
      <c r="S397" s="29">
        <f t="shared" si="333"/>
        <v>42104.71</v>
      </c>
    </row>
    <row r="398" spans="2:19" s="8" customFormat="1" ht="24.95" customHeight="1" x14ac:dyDescent="0.25">
      <c r="B398" s="27">
        <v>347</v>
      </c>
      <c r="C398" s="39" t="s">
        <v>297</v>
      </c>
      <c r="D398" s="28" t="s">
        <v>700</v>
      </c>
      <c r="E398" s="27" t="s">
        <v>18</v>
      </c>
      <c r="F398" s="27" t="s">
        <v>495</v>
      </c>
      <c r="G398" s="29">
        <v>60000</v>
      </c>
      <c r="H398" s="29">
        <v>3486.68</v>
      </c>
      <c r="I398" s="29">
        <v>25</v>
      </c>
      <c r="J398" s="29">
        <v>1722</v>
      </c>
      <c r="K398" s="29">
        <f t="shared" si="329"/>
        <v>4260</v>
      </c>
      <c r="L398" s="29">
        <f t="shared" si="330"/>
        <v>690</v>
      </c>
      <c r="M398" s="29">
        <v>1824</v>
      </c>
      <c r="N398" s="29">
        <f t="shared" si="331"/>
        <v>4254</v>
      </c>
      <c r="O398" s="29">
        <f t="shared" si="304"/>
        <v>12750</v>
      </c>
      <c r="P398" s="29">
        <v>7871</v>
      </c>
      <c r="Q398" s="29">
        <f t="shared" si="332"/>
        <v>14903.68</v>
      </c>
      <c r="R398" s="29">
        <f t="shared" si="305"/>
        <v>9204</v>
      </c>
      <c r="S398" s="29">
        <f t="shared" si="333"/>
        <v>45096.32</v>
      </c>
    </row>
    <row r="399" spans="2:19" s="8" customFormat="1" ht="24.95" customHeight="1" x14ac:dyDescent="0.25">
      <c r="B399" s="27">
        <v>348</v>
      </c>
      <c r="C399" s="39" t="s">
        <v>298</v>
      </c>
      <c r="D399" s="28" t="s">
        <v>700</v>
      </c>
      <c r="E399" s="27" t="s">
        <v>18</v>
      </c>
      <c r="F399" s="27" t="s">
        <v>496</v>
      </c>
      <c r="G399" s="29">
        <v>60000</v>
      </c>
      <c r="H399" s="29">
        <v>2881.7</v>
      </c>
      <c r="I399" s="29">
        <v>25</v>
      </c>
      <c r="J399" s="29">
        <v>1722</v>
      </c>
      <c r="K399" s="29">
        <f t="shared" si="329"/>
        <v>4260</v>
      </c>
      <c r="L399" s="29">
        <f t="shared" si="330"/>
        <v>690</v>
      </c>
      <c r="M399" s="29">
        <v>1824</v>
      </c>
      <c r="N399" s="29">
        <f t="shared" si="331"/>
        <v>4254</v>
      </c>
      <c r="O399" s="29">
        <f t="shared" si="304"/>
        <v>12750</v>
      </c>
      <c r="P399" s="29">
        <v>3049.9</v>
      </c>
      <c r="Q399" s="29">
        <f t="shared" si="332"/>
        <v>9477.6</v>
      </c>
      <c r="R399" s="29">
        <f t="shared" si="305"/>
        <v>9204</v>
      </c>
      <c r="S399" s="29">
        <f t="shared" si="333"/>
        <v>50522.400000000001</v>
      </c>
    </row>
    <row r="400" spans="2:19" s="8" customFormat="1" ht="24.95" customHeight="1" x14ac:dyDescent="0.25">
      <c r="B400" s="27">
        <v>349</v>
      </c>
      <c r="C400" s="39" t="s">
        <v>299</v>
      </c>
      <c r="D400" s="28" t="s">
        <v>700</v>
      </c>
      <c r="E400" s="27" t="s">
        <v>18</v>
      </c>
      <c r="F400" s="27" t="s">
        <v>496</v>
      </c>
      <c r="G400" s="29">
        <v>60000</v>
      </c>
      <c r="H400" s="29">
        <v>3486.68</v>
      </c>
      <c r="I400" s="29">
        <v>25</v>
      </c>
      <c r="J400" s="29">
        <v>1722</v>
      </c>
      <c r="K400" s="29">
        <f t="shared" si="329"/>
        <v>4260</v>
      </c>
      <c r="L400" s="29">
        <f t="shared" si="330"/>
        <v>690</v>
      </c>
      <c r="M400" s="29">
        <v>1824</v>
      </c>
      <c r="N400" s="29">
        <f t="shared" si="331"/>
        <v>4254</v>
      </c>
      <c r="O400" s="29">
        <f t="shared" si="304"/>
        <v>12750</v>
      </c>
      <c r="P400" s="29">
        <v>29748</v>
      </c>
      <c r="Q400" s="29">
        <f t="shared" si="332"/>
        <v>36780.68</v>
      </c>
      <c r="R400" s="29">
        <f t="shared" si="305"/>
        <v>9204</v>
      </c>
      <c r="S400" s="29">
        <f t="shared" si="333"/>
        <v>23219.32</v>
      </c>
    </row>
    <row r="401" spans="2:19" s="8" customFormat="1" ht="24.95" customHeight="1" x14ac:dyDescent="0.25">
      <c r="B401" s="27">
        <v>350</v>
      </c>
      <c r="C401" s="39" t="s">
        <v>300</v>
      </c>
      <c r="D401" s="28" t="s">
        <v>700</v>
      </c>
      <c r="E401" s="27" t="s">
        <v>18</v>
      </c>
      <c r="F401" s="27" t="s">
        <v>496</v>
      </c>
      <c r="G401" s="29">
        <v>60000</v>
      </c>
      <c r="H401" s="29">
        <v>3486.68</v>
      </c>
      <c r="I401" s="29">
        <v>25</v>
      </c>
      <c r="J401" s="29">
        <v>1722</v>
      </c>
      <c r="K401" s="29">
        <f t="shared" si="329"/>
        <v>4260</v>
      </c>
      <c r="L401" s="29">
        <f t="shared" si="330"/>
        <v>690</v>
      </c>
      <c r="M401" s="29">
        <v>1824</v>
      </c>
      <c r="N401" s="29">
        <f t="shared" si="331"/>
        <v>4254</v>
      </c>
      <c r="O401" s="29">
        <f t="shared" si="304"/>
        <v>12750</v>
      </c>
      <c r="P401" s="29">
        <f>I401</f>
        <v>25</v>
      </c>
      <c r="Q401" s="29">
        <f t="shared" si="332"/>
        <v>7057.68</v>
      </c>
      <c r="R401" s="29">
        <f t="shared" si="305"/>
        <v>9204</v>
      </c>
      <c r="S401" s="29">
        <f t="shared" si="333"/>
        <v>52942.32</v>
      </c>
    </row>
    <row r="402" spans="2:19" s="8" customFormat="1" ht="24.95" customHeight="1" x14ac:dyDescent="0.25">
      <c r="B402" s="27">
        <v>351</v>
      </c>
      <c r="C402" s="39" t="s">
        <v>301</v>
      </c>
      <c r="D402" s="28" t="s">
        <v>700</v>
      </c>
      <c r="E402" s="27" t="s">
        <v>18</v>
      </c>
      <c r="F402" s="27" t="s">
        <v>495</v>
      </c>
      <c r="G402" s="29">
        <v>90000</v>
      </c>
      <c r="H402" s="21">
        <v>9375.01</v>
      </c>
      <c r="I402" s="21">
        <v>25</v>
      </c>
      <c r="J402" s="21">
        <v>2583</v>
      </c>
      <c r="K402" s="21">
        <v>6390</v>
      </c>
      <c r="L402" s="21">
        <v>748.08</v>
      </c>
      <c r="M402" s="21">
        <v>2736</v>
      </c>
      <c r="N402" s="21">
        <v>6381</v>
      </c>
      <c r="O402" s="21">
        <f t="shared" ref="O402" si="336">J402+K402+L402+M402+N402</f>
        <v>18838.080000000002</v>
      </c>
      <c r="P402" s="21">
        <v>1537.45</v>
      </c>
      <c r="Q402" s="21">
        <f>H402+J402+M402+P402</f>
        <v>16231.46</v>
      </c>
      <c r="R402" s="21">
        <f t="shared" ref="R402" si="337">K402+L402+N402</f>
        <v>13519.08</v>
      </c>
      <c r="S402" s="21">
        <f>G402-Q402</f>
        <v>73768.539999999994</v>
      </c>
    </row>
    <row r="403" spans="2:19" s="8" customFormat="1" ht="24.95" customHeight="1" x14ac:dyDescent="0.25">
      <c r="B403" s="27">
        <v>352</v>
      </c>
      <c r="C403" s="39" t="s">
        <v>302</v>
      </c>
      <c r="D403" s="28" t="s">
        <v>700</v>
      </c>
      <c r="E403" s="27" t="s">
        <v>18</v>
      </c>
      <c r="F403" s="27" t="s">
        <v>496</v>
      </c>
      <c r="G403" s="29">
        <v>60000</v>
      </c>
      <c r="H403" s="29">
        <v>3486.68</v>
      </c>
      <c r="I403" s="29">
        <v>25</v>
      </c>
      <c r="J403" s="29">
        <v>1722</v>
      </c>
      <c r="K403" s="29">
        <f t="shared" si="329"/>
        <v>4260</v>
      </c>
      <c r="L403" s="29">
        <f t="shared" si="330"/>
        <v>690</v>
      </c>
      <c r="M403" s="29">
        <v>1824</v>
      </c>
      <c r="N403" s="29">
        <f t="shared" si="331"/>
        <v>4254</v>
      </c>
      <c r="O403" s="29">
        <f t="shared" si="304"/>
        <v>12750</v>
      </c>
      <c r="P403" s="29">
        <f>I403</f>
        <v>25</v>
      </c>
      <c r="Q403" s="29">
        <f t="shared" si="332"/>
        <v>7057.68</v>
      </c>
      <c r="R403" s="29">
        <f t="shared" si="305"/>
        <v>9204</v>
      </c>
      <c r="S403" s="29">
        <f t="shared" si="333"/>
        <v>52942.32</v>
      </c>
    </row>
    <row r="404" spans="2:19" s="8" customFormat="1" ht="24.95" customHeight="1" x14ac:dyDescent="0.25">
      <c r="B404" s="27">
        <v>353</v>
      </c>
      <c r="C404" s="39" t="s">
        <v>303</v>
      </c>
      <c r="D404" s="28" t="s">
        <v>700</v>
      </c>
      <c r="E404" s="27" t="s">
        <v>18</v>
      </c>
      <c r="F404" s="27" t="s">
        <v>496</v>
      </c>
      <c r="G404" s="29">
        <v>60000</v>
      </c>
      <c r="H404" s="29">
        <v>3486.68</v>
      </c>
      <c r="I404" s="29">
        <v>25</v>
      </c>
      <c r="J404" s="29">
        <v>1722</v>
      </c>
      <c r="K404" s="29">
        <f t="shared" si="329"/>
        <v>4260</v>
      </c>
      <c r="L404" s="29">
        <f t="shared" si="330"/>
        <v>690</v>
      </c>
      <c r="M404" s="29">
        <v>1824</v>
      </c>
      <c r="N404" s="29">
        <f t="shared" si="331"/>
        <v>4254</v>
      </c>
      <c r="O404" s="29">
        <f t="shared" ref="O404:O462" si="338">J404+K404+L404+M404+N404</f>
        <v>12750</v>
      </c>
      <c r="P404" s="29">
        <v>30954.86</v>
      </c>
      <c r="Q404" s="29">
        <f t="shared" si="332"/>
        <v>37987.54</v>
      </c>
      <c r="R404" s="29">
        <f t="shared" ref="R404:R462" si="339">K404+L404+N404</f>
        <v>9204</v>
      </c>
      <c r="S404" s="29">
        <f t="shared" si="333"/>
        <v>22012.46</v>
      </c>
    </row>
    <row r="405" spans="2:19" s="8" customFormat="1" ht="24.95" customHeight="1" x14ac:dyDescent="0.25">
      <c r="B405" s="27">
        <v>354</v>
      </c>
      <c r="C405" s="39" t="s">
        <v>304</v>
      </c>
      <c r="D405" s="28" t="s">
        <v>700</v>
      </c>
      <c r="E405" s="27" t="s">
        <v>18</v>
      </c>
      <c r="F405" s="27" t="s">
        <v>496</v>
      </c>
      <c r="G405" s="29">
        <v>60000</v>
      </c>
      <c r="H405" s="29">
        <v>3486.68</v>
      </c>
      <c r="I405" s="29">
        <v>25</v>
      </c>
      <c r="J405" s="29">
        <v>1722</v>
      </c>
      <c r="K405" s="29">
        <f t="shared" si="329"/>
        <v>4260</v>
      </c>
      <c r="L405" s="29">
        <f t="shared" si="330"/>
        <v>690</v>
      </c>
      <c r="M405" s="29">
        <v>1824</v>
      </c>
      <c r="N405" s="29">
        <f t="shared" si="331"/>
        <v>4254</v>
      </c>
      <c r="O405" s="29">
        <f t="shared" si="338"/>
        <v>12750</v>
      </c>
      <c r="P405" s="29">
        <v>15854.98</v>
      </c>
      <c r="Q405" s="29">
        <f t="shared" si="332"/>
        <v>22887.66</v>
      </c>
      <c r="R405" s="29">
        <f t="shared" si="339"/>
        <v>9204</v>
      </c>
      <c r="S405" s="29">
        <f t="shared" si="333"/>
        <v>37112.339999999997</v>
      </c>
    </row>
    <row r="406" spans="2:19" s="8" customFormat="1" ht="24.95" customHeight="1" x14ac:dyDescent="0.25">
      <c r="B406" s="27">
        <v>355</v>
      </c>
      <c r="C406" s="39" t="s">
        <v>305</v>
      </c>
      <c r="D406" s="28" t="s">
        <v>700</v>
      </c>
      <c r="E406" s="27" t="s">
        <v>18</v>
      </c>
      <c r="F406" s="27" t="s">
        <v>496</v>
      </c>
      <c r="G406" s="29">
        <v>60000</v>
      </c>
      <c r="H406" s="29">
        <v>3486.68</v>
      </c>
      <c r="I406" s="29">
        <v>25</v>
      </c>
      <c r="J406" s="29">
        <v>1722</v>
      </c>
      <c r="K406" s="29">
        <f t="shared" si="329"/>
        <v>4260</v>
      </c>
      <c r="L406" s="29">
        <f t="shared" si="330"/>
        <v>690</v>
      </c>
      <c r="M406" s="29">
        <v>1824</v>
      </c>
      <c r="N406" s="29">
        <f t="shared" si="331"/>
        <v>4254</v>
      </c>
      <c r="O406" s="29">
        <f t="shared" si="338"/>
        <v>12750</v>
      </c>
      <c r="P406" s="29">
        <v>17997.05</v>
      </c>
      <c r="Q406" s="29">
        <f t="shared" si="332"/>
        <v>25029.73</v>
      </c>
      <c r="R406" s="29">
        <f t="shared" si="339"/>
        <v>9204</v>
      </c>
      <c r="S406" s="29">
        <f t="shared" si="333"/>
        <v>34970.269999999997</v>
      </c>
    </row>
    <row r="407" spans="2:19" s="8" customFormat="1" ht="24.95" customHeight="1" x14ac:dyDescent="0.25">
      <c r="B407" s="27">
        <v>356</v>
      </c>
      <c r="C407" s="39" t="s">
        <v>306</v>
      </c>
      <c r="D407" s="28" t="s">
        <v>700</v>
      </c>
      <c r="E407" s="27" t="s">
        <v>18</v>
      </c>
      <c r="F407" s="27" t="s">
        <v>496</v>
      </c>
      <c r="G407" s="29">
        <v>90000</v>
      </c>
      <c r="H407" s="21">
        <v>9375.01</v>
      </c>
      <c r="I407" s="21">
        <v>25</v>
      </c>
      <c r="J407" s="21">
        <v>2583</v>
      </c>
      <c r="K407" s="21">
        <v>6390</v>
      </c>
      <c r="L407" s="21">
        <v>748.08</v>
      </c>
      <c r="M407" s="21">
        <v>2736</v>
      </c>
      <c r="N407" s="21">
        <v>6381</v>
      </c>
      <c r="O407" s="21">
        <f t="shared" si="338"/>
        <v>18838.080000000002</v>
      </c>
      <c r="P407" s="21">
        <v>1537.45</v>
      </c>
      <c r="Q407" s="21">
        <f>H407+J407+M407+P407</f>
        <v>16231.46</v>
      </c>
      <c r="R407" s="21">
        <f t="shared" si="339"/>
        <v>13519.08</v>
      </c>
      <c r="S407" s="21">
        <f>G407-Q407</f>
        <v>73768.539999999994</v>
      </c>
    </row>
    <row r="408" spans="2:19" s="8" customFormat="1" ht="24.95" customHeight="1" x14ac:dyDescent="0.25">
      <c r="B408" s="27">
        <v>357</v>
      </c>
      <c r="C408" s="39" t="s">
        <v>307</v>
      </c>
      <c r="D408" s="28" t="s">
        <v>700</v>
      </c>
      <c r="E408" s="27" t="s">
        <v>18</v>
      </c>
      <c r="F408" s="27" t="s">
        <v>495</v>
      </c>
      <c r="G408" s="29">
        <v>60000</v>
      </c>
      <c r="H408" s="29">
        <v>3486.68</v>
      </c>
      <c r="I408" s="29">
        <v>25</v>
      </c>
      <c r="J408" s="29">
        <v>1722</v>
      </c>
      <c r="K408" s="29">
        <f t="shared" si="329"/>
        <v>4260</v>
      </c>
      <c r="L408" s="29">
        <f t="shared" si="330"/>
        <v>690</v>
      </c>
      <c r="M408" s="29">
        <v>1824</v>
      </c>
      <c r="N408" s="29">
        <f t="shared" si="331"/>
        <v>4254</v>
      </c>
      <c r="O408" s="29">
        <f t="shared" si="338"/>
        <v>12750</v>
      </c>
      <c r="P408" s="29">
        <f>I408</f>
        <v>25</v>
      </c>
      <c r="Q408" s="29">
        <f t="shared" si="332"/>
        <v>7057.68</v>
      </c>
      <c r="R408" s="29">
        <f t="shared" si="339"/>
        <v>9204</v>
      </c>
      <c r="S408" s="29">
        <f t="shared" si="333"/>
        <v>52942.32</v>
      </c>
    </row>
    <row r="409" spans="2:19" s="8" customFormat="1" ht="24.95" customHeight="1" x14ac:dyDescent="0.25">
      <c r="B409" s="27">
        <v>358</v>
      </c>
      <c r="C409" s="39" t="s">
        <v>308</v>
      </c>
      <c r="D409" s="28" t="s">
        <v>309</v>
      </c>
      <c r="E409" s="27" t="s">
        <v>18</v>
      </c>
      <c r="F409" s="27" t="s">
        <v>496</v>
      </c>
      <c r="G409" s="29">
        <v>55000</v>
      </c>
      <c r="H409" s="29">
        <v>2559.6799999999998</v>
      </c>
      <c r="I409" s="29">
        <v>25</v>
      </c>
      <c r="J409" s="29">
        <v>1578.5</v>
      </c>
      <c r="K409" s="29">
        <f t="shared" si="329"/>
        <v>3905</v>
      </c>
      <c r="L409" s="29">
        <f t="shared" si="330"/>
        <v>632.5</v>
      </c>
      <c r="M409" s="29">
        <v>1672</v>
      </c>
      <c r="N409" s="29">
        <f t="shared" si="331"/>
        <v>3899.5</v>
      </c>
      <c r="O409" s="29">
        <f t="shared" si="338"/>
        <v>11687.5</v>
      </c>
      <c r="P409" s="29">
        <v>39217.11</v>
      </c>
      <c r="Q409" s="29">
        <f t="shared" si="332"/>
        <v>45027.29</v>
      </c>
      <c r="R409" s="29">
        <f t="shared" si="339"/>
        <v>8437</v>
      </c>
      <c r="S409" s="29">
        <f t="shared" si="333"/>
        <v>9972.7099999999991</v>
      </c>
    </row>
    <row r="410" spans="2:19" s="8" customFormat="1" ht="24.95" customHeight="1" x14ac:dyDescent="0.25">
      <c r="B410" s="27">
        <v>359</v>
      </c>
      <c r="C410" s="39" t="s">
        <v>310</v>
      </c>
      <c r="D410" s="28" t="s">
        <v>311</v>
      </c>
      <c r="E410" s="27" t="s">
        <v>18</v>
      </c>
      <c r="F410" s="27" t="s">
        <v>496</v>
      </c>
      <c r="G410" s="29">
        <v>55000</v>
      </c>
      <c r="H410" s="29">
        <v>2559.6799999999998</v>
      </c>
      <c r="I410" s="29">
        <v>25</v>
      </c>
      <c r="J410" s="29">
        <v>1578.5</v>
      </c>
      <c r="K410" s="29">
        <f t="shared" si="329"/>
        <v>3905</v>
      </c>
      <c r="L410" s="29">
        <f t="shared" si="330"/>
        <v>632.5</v>
      </c>
      <c r="M410" s="29">
        <v>1672</v>
      </c>
      <c r="N410" s="29">
        <f t="shared" si="331"/>
        <v>3899.5</v>
      </c>
      <c r="O410" s="29">
        <f t="shared" si="338"/>
        <v>11687.5</v>
      </c>
      <c r="P410" s="29">
        <f>I410</f>
        <v>25</v>
      </c>
      <c r="Q410" s="29">
        <f t="shared" si="332"/>
        <v>5835.18</v>
      </c>
      <c r="R410" s="29">
        <f t="shared" si="339"/>
        <v>8437</v>
      </c>
      <c r="S410" s="29">
        <f t="shared" si="333"/>
        <v>49164.82</v>
      </c>
    </row>
    <row r="411" spans="2:19" s="8" customFormat="1" ht="24.95" customHeight="1" x14ac:dyDescent="0.25">
      <c r="B411" s="27">
        <v>360</v>
      </c>
      <c r="C411" s="39" t="s">
        <v>312</v>
      </c>
      <c r="D411" s="28" t="s">
        <v>700</v>
      </c>
      <c r="E411" s="27" t="s">
        <v>18</v>
      </c>
      <c r="F411" s="27" t="s">
        <v>496</v>
      </c>
      <c r="G411" s="29">
        <v>90000</v>
      </c>
      <c r="H411" s="21">
        <v>9753.1200000000008</v>
      </c>
      <c r="I411" s="21">
        <v>25</v>
      </c>
      <c r="J411" s="21">
        <v>2583</v>
      </c>
      <c r="K411" s="21">
        <v>6390</v>
      </c>
      <c r="L411" s="21">
        <v>748.08</v>
      </c>
      <c r="M411" s="21">
        <v>2736</v>
      </c>
      <c r="N411" s="21">
        <v>6381</v>
      </c>
      <c r="O411" s="21">
        <f t="shared" si="338"/>
        <v>18838.080000000002</v>
      </c>
      <c r="P411" s="21">
        <v>33144.199999999997</v>
      </c>
      <c r="Q411" s="21">
        <f>H411+J411+M411+P411</f>
        <v>48216.32</v>
      </c>
      <c r="R411" s="21">
        <f t="shared" si="339"/>
        <v>13519.08</v>
      </c>
      <c r="S411" s="21">
        <f>G411-Q411</f>
        <v>41783.68</v>
      </c>
    </row>
    <row r="412" spans="2:19" s="8" customFormat="1" ht="24.95" customHeight="1" x14ac:dyDescent="0.25">
      <c r="B412" s="27">
        <v>361</v>
      </c>
      <c r="C412" s="39" t="s">
        <v>313</v>
      </c>
      <c r="D412" s="28" t="s">
        <v>309</v>
      </c>
      <c r="E412" s="27" t="s">
        <v>18</v>
      </c>
      <c r="F412" s="27" t="s">
        <v>496</v>
      </c>
      <c r="G412" s="29">
        <v>50000</v>
      </c>
      <c r="H412" s="29">
        <v>1854</v>
      </c>
      <c r="I412" s="29">
        <v>25</v>
      </c>
      <c r="J412" s="29">
        <v>1435</v>
      </c>
      <c r="K412" s="29">
        <f t="shared" si="329"/>
        <v>3550</v>
      </c>
      <c r="L412" s="29">
        <f t="shared" si="330"/>
        <v>575</v>
      </c>
      <c r="M412" s="29">
        <v>1520</v>
      </c>
      <c r="N412" s="29">
        <f t="shared" si="331"/>
        <v>3545</v>
      </c>
      <c r="O412" s="29">
        <f t="shared" si="338"/>
        <v>10625</v>
      </c>
      <c r="P412" s="29">
        <v>8071</v>
      </c>
      <c r="Q412" s="29">
        <f t="shared" si="332"/>
        <v>12880</v>
      </c>
      <c r="R412" s="29">
        <f t="shared" si="339"/>
        <v>7670</v>
      </c>
      <c r="S412" s="29">
        <f t="shared" si="333"/>
        <v>37120</v>
      </c>
    </row>
    <row r="413" spans="2:19" s="8" customFormat="1" ht="24.95" customHeight="1" x14ac:dyDescent="0.25">
      <c r="B413" s="27">
        <v>362</v>
      </c>
      <c r="C413" s="39" t="s">
        <v>314</v>
      </c>
      <c r="D413" s="28" t="s">
        <v>41</v>
      </c>
      <c r="E413" s="27" t="s">
        <v>18</v>
      </c>
      <c r="F413" s="27" t="s">
        <v>496</v>
      </c>
      <c r="G413" s="29">
        <v>48000</v>
      </c>
      <c r="H413" s="29">
        <v>1571.73</v>
      </c>
      <c r="I413" s="29">
        <v>25</v>
      </c>
      <c r="J413" s="29">
        <v>1377.6</v>
      </c>
      <c r="K413" s="29">
        <f t="shared" si="329"/>
        <v>3408</v>
      </c>
      <c r="L413" s="29">
        <f t="shared" si="330"/>
        <v>552</v>
      </c>
      <c r="M413" s="29">
        <v>1459.2</v>
      </c>
      <c r="N413" s="29">
        <f t="shared" si="331"/>
        <v>3403.2</v>
      </c>
      <c r="O413" s="29">
        <f t="shared" si="338"/>
        <v>10200</v>
      </c>
      <c r="P413" s="29">
        <v>2025</v>
      </c>
      <c r="Q413" s="29">
        <f t="shared" si="332"/>
        <v>6433.53</v>
      </c>
      <c r="R413" s="29">
        <f t="shared" si="339"/>
        <v>7363.2</v>
      </c>
      <c r="S413" s="29">
        <f t="shared" si="333"/>
        <v>41566.47</v>
      </c>
    </row>
    <row r="414" spans="2:19" s="8" customFormat="1" ht="24.95" customHeight="1" x14ac:dyDescent="0.25">
      <c r="B414" s="27">
        <v>363</v>
      </c>
      <c r="C414" s="39" t="s">
        <v>468</v>
      </c>
      <c r="D414" s="28" t="s">
        <v>315</v>
      </c>
      <c r="E414" s="27" t="s">
        <v>18</v>
      </c>
      <c r="F414" s="27" t="s">
        <v>495</v>
      </c>
      <c r="G414" s="29">
        <v>41000</v>
      </c>
      <c r="H414" s="29">
        <v>583.79</v>
      </c>
      <c r="I414" s="29">
        <v>25</v>
      </c>
      <c r="J414" s="29">
        <v>1176.7</v>
      </c>
      <c r="K414" s="29">
        <f t="shared" si="329"/>
        <v>2911</v>
      </c>
      <c r="L414" s="29">
        <f t="shared" si="330"/>
        <v>471.5</v>
      </c>
      <c r="M414" s="29">
        <v>1246.4000000000001</v>
      </c>
      <c r="N414" s="29">
        <f t="shared" si="331"/>
        <v>2906.9</v>
      </c>
      <c r="O414" s="29">
        <f t="shared" si="338"/>
        <v>8712.5</v>
      </c>
      <c r="P414" s="29">
        <f>I414</f>
        <v>25</v>
      </c>
      <c r="Q414" s="29">
        <f t="shared" si="332"/>
        <v>3031.89</v>
      </c>
      <c r="R414" s="29">
        <f t="shared" si="339"/>
        <v>6289.4</v>
      </c>
      <c r="S414" s="29">
        <f t="shared" si="333"/>
        <v>37968.11</v>
      </c>
    </row>
    <row r="415" spans="2:19" s="8" customFormat="1" ht="24.95" customHeight="1" x14ac:dyDescent="0.25">
      <c r="B415" s="27">
        <v>364</v>
      </c>
      <c r="C415" s="39" t="s">
        <v>656</v>
      </c>
      <c r="D415" s="28" t="s">
        <v>27</v>
      </c>
      <c r="E415" s="27" t="s">
        <v>18</v>
      </c>
      <c r="F415" s="27" t="s">
        <v>496</v>
      </c>
      <c r="G415" s="29">
        <v>41000</v>
      </c>
      <c r="H415" s="29">
        <v>583.79</v>
      </c>
      <c r="I415" s="29">
        <v>25</v>
      </c>
      <c r="J415" s="29">
        <f>G415*2.87%</f>
        <v>1176.7</v>
      </c>
      <c r="K415" s="29">
        <f t="shared" si="329"/>
        <v>2911</v>
      </c>
      <c r="L415" s="29">
        <f t="shared" si="330"/>
        <v>471.5</v>
      </c>
      <c r="M415" s="29">
        <f>G415*3.04%</f>
        <v>1246.4000000000001</v>
      </c>
      <c r="N415" s="29">
        <f t="shared" si="331"/>
        <v>2906.9</v>
      </c>
      <c r="O415" s="29">
        <f t="shared" ref="O415" si="340">J415+K415+L415+M415+N415</f>
        <v>8712.5</v>
      </c>
      <c r="P415" s="29">
        <f t="shared" ref="P415" si="341">I415</f>
        <v>25</v>
      </c>
      <c r="Q415" s="29">
        <f t="shared" si="332"/>
        <v>3031.89</v>
      </c>
      <c r="R415" s="29">
        <f t="shared" ref="R415" si="342">K415+L415+N415</f>
        <v>6289.4</v>
      </c>
      <c r="S415" s="29">
        <f t="shared" si="333"/>
        <v>37968.11</v>
      </c>
    </row>
    <row r="416" spans="2:19" s="8" customFormat="1" ht="24.95" customHeight="1" x14ac:dyDescent="0.25">
      <c r="B416" s="27">
        <v>365</v>
      </c>
      <c r="C416" s="39" t="s">
        <v>316</v>
      </c>
      <c r="D416" s="28" t="s">
        <v>315</v>
      </c>
      <c r="E416" s="27" t="s">
        <v>18</v>
      </c>
      <c r="F416" s="27" t="s">
        <v>496</v>
      </c>
      <c r="G416" s="29">
        <v>35000</v>
      </c>
      <c r="H416" s="29">
        <v>0</v>
      </c>
      <c r="I416" s="29">
        <v>25</v>
      </c>
      <c r="J416" s="29">
        <v>1004.5</v>
      </c>
      <c r="K416" s="29">
        <f t="shared" si="329"/>
        <v>2485</v>
      </c>
      <c r="L416" s="29">
        <f t="shared" si="330"/>
        <v>402.5</v>
      </c>
      <c r="M416" s="29">
        <v>1064</v>
      </c>
      <c r="N416" s="29">
        <f t="shared" si="331"/>
        <v>2481.5</v>
      </c>
      <c r="O416" s="29">
        <f t="shared" si="338"/>
        <v>7437.5</v>
      </c>
      <c r="P416" s="29">
        <v>23464.83</v>
      </c>
      <c r="Q416" s="29">
        <f t="shared" si="332"/>
        <v>25533.33</v>
      </c>
      <c r="R416" s="29">
        <f t="shared" si="339"/>
        <v>5369</v>
      </c>
      <c r="S416" s="29">
        <f t="shared" si="333"/>
        <v>9466.67</v>
      </c>
    </row>
    <row r="417" spans="2:19" s="15" customFormat="1" ht="24.95" customHeight="1" x14ac:dyDescent="0.3">
      <c r="B417" s="66" t="s">
        <v>673</v>
      </c>
      <c r="C417" s="23"/>
      <c r="D417" s="23"/>
      <c r="E417" s="23"/>
      <c r="F417" s="23"/>
      <c r="G417" s="25"/>
      <c r="H417" s="25"/>
      <c r="I417" s="25"/>
      <c r="J417" s="25"/>
      <c r="K417" s="25"/>
      <c r="L417" s="25"/>
      <c r="M417" s="25"/>
      <c r="N417" s="25"/>
      <c r="O417" s="38"/>
      <c r="P417" s="38"/>
      <c r="Q417" s="38"/>
      <c r="R417" s="38"/>
      <c r="S417" s="38"/>
    </row>
    <row r="418" spans="2:19" s="8" customFormat="1" ht="24.95" customHeight="1" x14ac:dyDescent="0.25">
      <c r="B418" s="27">
        <v>366</v>
      </c>
      <c r="C418" s="39" t="s">
        <v>319</v>
      </c>
      <c r="D418" s="28" t="s">
        <v>697</v>
      </c>
      <c r="E418" s="27" t="s">
        <v>18</v>
      </c>
      <c r="F418" s="27" t="s">
        <v>495</v>
      </c>
      <c r="G418" s="29">
        <v>60000</v>
      </c>
      <c r="H418" s="29">
        <v>3486.68</v>
      </c>
      <c r="I418" s="29">
        <v>25</v>
      </c>
      <c r="J418" s="29">
        <v>1722</v>
      </c>
      <c r="K418" s="29">
        <f t="shared" ref="K418:K436" si="343">G418*7.1%</f>
        <v>4260</v>
      </c>
      <c r="L418" s="29">
        <f t="shared" ref="L418:L436" si="344">G418*1.15%</f>
        <v>690</v>
      </c>
      <c r="M418" s="29">
        <v>1824</v>
      </c>
      <c r="N418" s="29">
        <f t="shared" ref="N418:N436" si="345">G418*7.09%</f>
        <v>4254</v>
      </c>
      <c r="O418" s="29">
        <f t="shared" si="338"/>
        <v>12750</v>
      </c>
      <c r="P418" s="29">
        <v>3471</v>
      </c>
      <c r="Q418" s="29">
        <f t="shared" ref="Q418:Q436" si="346">H418+J418+M418+P418</f>
        <v>10503.68</v>
      </c>
      <c r="R418" s="29">
        <f t="shared" si="339"/>
        <v>9204</v>
      </c>
      <c r="S418" s="29">
        <f t="shared" ref="S418:S436" si="347">G418-Q418</f>
        <v>49496.32</v>
      </c>
    </row>
    <row r="419" spans="2:19" s="20" customFormat="1" ht="24.95" customHeight="1" x14ac:dyDescent="0.25">
      <c r="B419" s="27">
        <v>367</v>
      </c>
      <c r="C419" s="39" t="s">
        <v>320</v>
      </c>
      <c r="D419" s="28" t="s">
        <v>701</v>
      </c>
      <c r="E419" s="27" t="s">
        <v>18</v>
      </c>
      <c r="F419" s="27" t="s">
        <v>496</v>
      </c>
      <c r="G419" s="29">
        <v>60000</v>
      </c>
      <c r="H419" s="29">
        <v>3486.68</v>
      </c>
      <c r="I419" s="29">
        <v>25</v>
      </c>
      <c r="J419" s="29">
        <v>1722</v>
      </c>
      <c r="K419" s="29">
        <f t="shared" si="343"/>
        <v>4260</v>
      </c>
      <c r="L419" s="29">
        <f t="shared" si="344"/>
        <v>690</v>
      </c>
      <c r="M419" s="29">
        <v>1824</v>
      </c>
      <c r="N419" s="29">
        <f t="shared" si="345"/>
        <v>4254</v>
      </c>
      <c r="O419" s="29">
        <f t="shared" si="338"/>
        <v>12750</v>
      </c>
      <c r="P419" s="29">
        <v>20236.939999999999</v>
      </c>
      <c r="Q419" s="29">
        <f t="shared" si="346"/>
        <v>27269.62</v>
      </c>
      <c r="R419" s="29">
        <f t="shared" si="339"/>
        <v>9204</v>
      </c>
      <c r="S419" s="29">
        <f t="shared" si="347"/>
        <v>32730.38</v>
      </c>
    </row>
    <row r="420" spans="2:19" s="8" customFormat="1" ht="24.95" customHeight="1" x14ac:dyDescent="0.25">
      <c r="B420" s="27">
        <v>368</v>
      </c>
      <c r="C420" s="39" t="s">
        <v>321</v>
      </c>
      <c r="D420" s="28" t="s">
        <v>702</v>
      </c>
      <c r="E420" s="27" t="s">
        <v>18</v>
      </c>
      <c r="F420" s="27" t="s">
        <v>496</v>
      </c>
      <c r="G420" s="29">
        <v>59202</v>
      </c>
      <c r="H420" s="29">
        <v>3034.02</v>
      </c>
      <c r="I420" s="29">
        <v>25</v>
      </c>
      <c r="J420" s="29">
        <v>1699.1</v>
      </c>
      <c r="K420" s="29">
        <f t="shared" si="343"/>
        <v>4203.34</v>
      </c>
      <c r="L420" s="29">
        <f t="shared" si="344"/>
        <v>680.82</v>
      </c>
      <c r="M420" s="29">
        <v>1799.74</v>
      </c>
      <c r="N420" s="29">
        <f t="shared" si="345"/>
        <v>4197.42</v>
      </c>
      <c r="O420" s="29">
        <f t="shared" si="338"/>
        <v>12580.42</v>
      </c>
      <c r="P420" s="29">
        <v>1537.45</v>
      </c>
      <c r="Q420" s="29">
        <f t="shared" si="346"/>
        <v>8070.31</v>
      </c>
      <c r="R420" s="29">
        <f t="shared" si="339"/>
        <v>9081.58</v>
      </c>
      <c r="S420" s="29">
        <f t="shared" si="347"/>
        <v>51131.69</v>
      </c>
    </row>
    <row r="421" spans="2:19" s="19" customFormat="1" ht="24.95" customHeight="1" x14ac:dyDescent="0.25">
      <c r="B421" s="27">
        <v>369</v>
      </c>
      <c r="C421" s="39" t="s">
        <v>512</v>
      </c>
      <c r="D421" s="28" t="s">
        <v>315</v>
      </c>
      <c r="E421" s="27" t="s">
        <v>18</v>
      </c>
      <c r="F421" s="27" t="s">
        <v>495</v>
      </c>
      <c r="G421" s="29">
        <v>41000</v>
      </c>
      <c r="H421" s="29">
        <v>583.79</v>
      </c>
      <c r="I421" s="29">
        <v>25</v>
      </c>
      <c r="J421" s="29">
        <v>1176.7</v>
      </c>
      <c r="K421" s="29">
        <f t="shared" si="343"/>
        <v>2911</v>
      </c>
      <c r="L421" s="29">
        <f t="shared" si="344"/>
        <v>471.5</v>
      </c>
      <c r="M421" s="29">
        <v>1246.4000000000001</v>
      </c>
      <c r="N421" s="29">
        <f t="shared" si="345"/>
        <v>2906.9</v>
      </c>
      <c r="O421" s="29">
        <f t="shared" si="338"/>
        <v>8712.5</v>
      </c>
      <c r="P421" s="29">
        <f>I421</f>
        <v>25</v>
      </c>
      <c r="Q421" s="29">
        <f t="shared" si="346"/>
        <v>3031.89</v>
      </c>
      <c r="R421" s="29">
        <f t="shared" si="339"/>
        <v>6289.4</v>
      </c>
      <c r="S421" s="29">
        <f t="shared" si="347"/>
        <v>37968.11</v>
      </c>
    </row>
    <row r="422" spans="2:19" s="19" customFormat="1" ht="24.95" customHeight="1" x14ac:dyDescent="0.25">
      <c r="B422" s="27">
        <v>370</v>
      </c>
      <c r="C422" s="39" t="s">
        <v>513</v>
      </c>
      <c r="D422" s="28" t="s">
        <v>315</v>
      </c>
      <c r="E422" s="27" t="s">
        <v>18</v>
      </c>
      <c r="F422" s="27" t="s">
        <v>495</v>
      </c>
      <c r="G422" s="29">
        <v>41000</v>
      </c>
      <c r="H422" s="29">
        <v>583.79</v>
      </c>
      <c r="I422" s="29">
        <v>25</v>
      </c>
      <c r="J422" s="29">
        <v>1176.7</v>
      </c>
      <c r="K422" s="29">
        <f t="shared" si="343"/>
        <v>2911</v>
      </c>
      <c r="L422" s="29">
        <f t="shared" si="344"/>
        <v>471.5</v>
      </c>
      <c r="M422" s="29">
        <v>1246.4000000000001</v>
      </c>
      <c r="N422" s="29">
        <f t="shared" si="345"/>
        <v>2906.9</v>
      </c>
      <c r="O422" s="29">
        <f t="shared" si="338"/>
        <v>8712.5</v>
      </c>
      <c r="P422" s="29">
        <f>I422</f>
        <v>25</v>
      </c>
      <c r="Q422" s="29">
        <f t="shared" si="346"/>
        <v>3031.89</v>
      </c>
      <c r="R422" s="29">
        <f t="shared" si="339"/>
        <v>6289.4</v>
      </c>
      <c r="S422" s="29">
        <f t="shared" si="347"/>
        <v>37968.11</v>
      </c>
    </row>
    <row r="423" spans="2:19" s="19" customFormat="1" ht="24.95" customHeight="1" x14ac:dyDescent="0.25">
      <c r="B423" s="27">
        <v>371</v>
      </c>
      <c r="C423" s="39" t="s">
        <v>514</v>
      </c>
      <c r="D423" s="28" t="s">
        <v>315</v>
      </c>
      <c r="E423" s="27" t="s">
        <v>18</v>
      </c>
      <c r="F423" s="27" t="s">
        <v>495</v>
      </c>
      <c r="G423" s="29">
        <v>41000</v>
      </c>
      <c r="H423" s="29">
        <v>583.79</v>
      </c>
      <c r="I423" s="29">
        <v>25</v>
      </c>
      <c r="J423" s="29">
        <v>1176.7</v>
      </c>
      <c r="K423" s="29">
        <f t="shared" si="343"/>
        <v>2911</v>
      </c>
      <c r="L423" s="29">
        <f t="shared" si="344"/>
        <v>471.5</v>
      </c>
      <c r="M423" s="29">
        <v>1246.4000000000001</v>
      </c>
      <c r="N423" s="29">
        <f t="shared" si="345"/>
        <v>2906.9</v>
      </c>
      <c r="O423" s="29">
        <f t="shared" si="338"/>
        <v>8712.5</v>
      </c>
      <c r="P423" s="29">
        <v>4071</v>
      </c>
      <c r="Q423" s="29">
        <f t="shared" si="346"/>
        <v>7077.89</v>
      </c>
      <c r="R423" s="29">
        <f t="shared" si="339"/>
        <v>6289.4</v>
      </c>
      <c r="S423" s="29">
        <f t="shared" si="347"/>
        <v>33922.11</v>
      </c>
    </row>
    <row r="424" spans="2:19" s="8" customFormat="1" ht="24.95" customHeight="1" x14ac:dyDescent="0.25">
      <c r="B424" s="27">
        <v>372</v>
      </c>
      <c r="C424" s="39" t="s">
        <v>323</v>
      </c>
      <c r="D424" s="28" t="s">
        <v>702</v>
      </c>
      <c r="E424" s="27" t="s">
        <v>18</v>
      </c>
      <c r="F424" s="27" t="s">
        <v>495</v>
      </c>
      <c r="G424" s="29">
        <v>38000</v>
      </c>
      <c r="H424" s="29">
        <v>160.38</v>
      </c>
      <c r="I424" s="29">
        <v>25</v>
      </c>
      <c r="J424" s="29">
        <v>1090.5999999999999</v>
      </c>
      <c r="K424" s="29">
        <f t="shared" si="343"/>
        <v>2698</v>
      </c>
      <c r="L424" s="29">
        <f t="shared" si="344"/>
        <v>437</v>
      </c>
      <c r="M424" s="29">
        <v>1155.2</v>
      </c>
      <c r="N424" s="29">
        <f t="shared" si="345"/>
        <v>2694.2</v>
      </c>
      <c r="O424" s="29">
        <f t="shared" si="338"/>
        <v>8075</v>
      </c>
      <c r="P424" s="29">
        <v>13431.99</v>
      </c>
      <c r="Q424" s="29">
        <f t="shared" si="346"/>
        <v>15838.17</v>
      </c>
      <c r="R424" s="29">
        <f t="shared" si="339"/>
        <v>5829.2</v>
      </c>
      <c r="S424" s="29">
        <f t="shared" si="347"/>
        <v>22161.83</v>
      </c>
    </row>
    <row r="425" spans="2:19" s="20" customFormat="1" ht="24.95" customHeight="1" x14ac:dyDescent="0.25">
      <c r="B425" s="27">
        <v>373</v>
      </c>
      <c r="C425" s="39" t="s">
        <v>554</v>
      </c>
      <c r="D425" s="28" t="s">
        <v>555</v>
      </c>
      <c r="E425" s="27" t="s">
        <v>18</v>
      </c>
      <c r="F425" s="27" t="s">
        <v>495</v>
      </c>
      <c r="G425" s="29">
        <v>41000</v>
      </c>
      <c r="H425" s="29">
        <v>583.79</v>
      </c>
      <c r="I425" s="29">
        <v>25</v>
      </c>
      <c r="J425" s="29">
        <f>G425*2.87%</f>
        <v>1176.7</v>
      </c>
      <c r="K425" s="29">
        <f t="shared" si="343"/>
        <v>2911</v>
      </c>
      <c r="L425" s="29">
        <f t="shared" si="344"/>
        <v>471.5</v>
      </c>
      <c r="M425" s="29">
        <f>G425*3.04%</f>
        <v>1246.4000000000001</v>
      </c>
      <c r="N425" s="29">
        <f t="shared" si="345"/>
        <v>2906.9</v>
      </c>
      <c r="O425" s="29">
        <f t="shared" si="338"/>
        <v>8712.5</v>
      </c>
      <c r="P425" s="29">
        <f>I425</f>
        <v>25</v>
      </c>
      <c r="Q425" s="29">
        <f t="shared" si="346"/>
        <v>3031.89</v>
      </c>
      <c r="R425" s="29">
        <f t="shared" si="339"/>
        <v>6289.4</v>
      </c>
      <c r="S425" s="29">
        <f t="shared" si="347"/>
        <v>37968.11</v>
      </c>
    </row>
    <row r="426" spans="2:19" s="20" customFormat="1" ht="24.95" customHeight="1" x14ac:dyDescent="0.25">
      <c r="B426" s="27">
        <v>374</v>
      </c>
      <c r="C426" s="39" t="s">
        <v>610</v>
      </c>
      <c r="D426" s="28" t="s">
        <v>29</v>
      </c>
      <c r="E426" s="27" t="s">
        <v>18</v>
      </c>
      <c r="F426" s="27" t="s">
        <v>496</v>
      </c>
      <c r="G426" s="29">
        <v>35000</v>
      </c>
      <c r="H426" s="29">
        <v>0</v>
      </c>
      <c r="I426" s="29">
        <v>25</v>
      </c>
      <c r="J426" s="29">
        <f>G426*2.87%</f>
        <v>1004.5</v>
      </c>
      <c r="K426" s="29">
        <f t="shared" si="343"/>
        <v>2485</v>
      </c>
      <c r="L426" s="29">
        <f t="shared" si="344"/>
        <v>402.5</v>
      </c>
      <c r="M426" s="29">
        <f>G426*3.04%</f>
        <v>1064</v>
      </c>
      <c r="N426" s="29">
        <f t="shared" si="345"/>
        <v>2481.5</v>
      </c>
      <c r="O426" s="29">
        <f>J426+K426+L426+M426+N426</f>
        <v>7437.5</v>
      </c>
      <c r="P426" s="29">
        <v>5305.14</v>
      </c>
      <c r="Q426" s="29">
        <f t="shared" si="346"/>
        <v>7373.64</v>
      </c>
      <c r="R426" s="29">
        <f t="shared" si="339"/>
        <v>5369</v>
      </c>
      <c r="S426" s="29">
        <f t="shared" si="347"/>
        <v>27626.36</v>
      </c>
    </row>
    <row r="427" spans="2:19" s="20" customFormat="1" ht="24.95" customHeight="1" x14ac:dyDescent="0.25">
      <c r="B427" s="27">
        <v>375</v>
      </c>
      <c r="C427" s="39" t="s">
        <v>625</v>
      </c>
      <c r="D427" s="28" t="s">
        <v>315</v>
      </c>
      <c r="E427" s="27" t="s">
        <v>18</v>
      </c>
      <c r="F427" s="27" t="s">
        <v>495</v>
      </c>
      <c r="G427" s="29">
        <v>6833.33</v>
      </c>
      <c r="H427" s="29">
        <v>0</v>
      </c>
      <c r="I427" s="29">
        <v>25</v>
      </c>
      <c r="J427" s="29">
        <f t="shared" ref="J427" si="348">G427*2.87%</f>
        <v>196.12</v>
      </c>
      <c r="K427" s="29">
        <f t="shared" si="343"/>
        <v>485.17</v>
      </c>
      <c r="L427" s="29">
        <f>G427*1.15%</f>
        <v>78.58</v>
      </c>
      <c r="M427" s="29">
        <f t="shared" ref="M427" si="349">G427*3.04%</f>
        <v>207.73</v>
      </c>
      <c r="N427" s="29">
        <f t="shared" si="345"/>
        <v>484.48</v>
      </c>
      <c r="O427" s="29">
        <f t="shared" ref="O427" si="350">J427+K427+L427+M427+N427</f>
        <v>1452.08</v>
      </c>
      <c r="P427" s="29">
        <v>25</v>
      </c>
      <c r="Q427" s="29">
        <f t="shared" si="346"/>
        <v>428.85</v>
      </c>
      <c r="R427" s="29">
        <f t="shared" si="339"/>
        <v>1048.23</v>
      </c>
      <c r="S427" s="29">
        <f t="shared" si="347"/>
        <v>6404.48</v>
      </c>
    </row>
    <row r="428" spans="2:19" s="20" customFormat="1" ht="24.95" customHeight="1" x14ac:dyDescent="0.25">
      <c r="B428" s="27">
        <v>376</v>
      </c>
      <c r="C428" s="39" t="s">
        <v>626</v>
      </c>
      <c r="D428" s="28" t="s">
        <v>315</v>
      </c>
      <c r="E428" s="27" t="s">
        <v>18</v>
      </c>
      <c r="F428" s="27" t="s">
        <v>495</v>
      </c>
      <c r="G428" s="29">
        <v>37000</v>
      </c>
      <c r="H428" s="29">
        <v>19.25</v>
      </c>
      <c r="I428" s="29">
        <v>25</v>
      </c>
      <c r="J428" s="29">
        <f>G428*2.87%</f>
        <v>1061.9000000000001</v>
      </c>
      <c r="K428" s="29">
        <f>G428*7.1%</f>
        <v>2627</v>
      </c>
      <c r="L428" s="29">
        <f t="shared" si="344"/>
        <v>425.5</v>
      </c>
      <c r="M428" s="29">
        <f>G428*3.04%</f>
        <v>1124.8</v>
      </c>
      <c r="N428" s="29">
        <f>G428*7.09%</f>
        <v>2623.3</v>
      </c>
      <c r="O428" s="29">
        <f>J428+K428+L428+M428+N428</f>
        <v>7862.5</v>
      </c>
      <c r="P428" s="29">
        <v>25</v>
      </c>
      <c r="Q428" s="29">
        <f>H428+J428+M428+P428</f>
        <v>2230.9499999999998</v>
      </c>
      <c r="R428" s="29">
        <f>K428+L428+N428</f>
        <v>5675.8</v>
      </c>
      <c r="S428" s="29">
        <f>G428-Q428</f>
        <v>34769.050000000003</v>
      </c>
    </row>
    <row r="429" spans="2:19" s="20" customFormat="1" ht="24.95" customHeight="1" x14ac:dyDescent="0.25">
      <c r="B429" s="27">
        <v>377</v>
      </c>
      <c r="C429" s="39" t="s">
        <v>646</v>
      </c>
      <c r="D429" s="28" t="s">
        <v>315</v>
      </c>
      <c r="E429" s="27" t="s">
        <v>18</v>
      </c>
      <c r="F429" s="27" t="s">
        <v>496</v>
      </c>
      <c r="G429" s="29">
        <v>41000</v>
      </c>
      <c r="H429" s="29">
        <v>583.79</v>
      </c>
      <c r="I429" s="29">
        <v>25</v>
      </c>
      <c r="J429" s="29">
        <v>1176.7</v>
      </c>
      <c r="K429" s="29">
        <f t="shared" ref="K429:K430" si="351">G429*7.1%</f>
        <v>2911</v>
      </c>
      <c r="L429" s="29">
        <f t="shared" ref="L429:L430" si="352">G429*1.15%</f>
        <v>471.5</v>
      </c>
      <c r="M429" s="29">
        <v>1246.4000000000001</v>
      </c>
      <c r="N429" s="29">
        <f t="shared" ref="N429:N430" si="353">G429*7.09%</f>
        <v>2906.9</v>
      </c>
      <c r="O429" s="29">
        <f t="shared" ref="O429:O430" si="354">J429+K429+L429+M429+N429</f>
        <v>8712.5</v>
      </c>
      <c r="P429" s="29">
        <f>I429</f>
        <v>25</v>
      </c>
      <c r="Q429" s="29">
        <f t="shared" ref="Q429:Q430" si="355">H429+J429+M429+P429</f>
        <v>3031.89</v>
      </c>
      <c r="R429" s="29">
        <f t="shared" ref="R429:R430" si="356">K429+L429+N429</f>
        <v>6289.4</v>
      </c>
      <c r="S429" s="29">
        <f t="shared" ref="S429:S430" si="357">G429-Q429</f>
        <v>37968.11</v>
      </c>
    </row>
    <row r="430" spans="2:19" s="20" customFormat="1" ht="24.95" customHeight="1" x14ac:dyDescent="0.25">
      <c r="B430" s="27">
        <v>378</v>
      </c>
      <c r="C430" s="39" t="s">
        <v>654</v>
      </c>
      <c r="D430" s="28" t="s">
        <v>315</v>
      </c>
      <c r="E430" s="27" t="s">
        <v>18</v>
      </c>
      <c r="F430" s="27" t="s">
        <v>495</v>
      </c>
      <c r="G430" s="29">
        <v>35000</v>
      </c>
      <c r="H430" s="29">
        <v>0</v>
      </c>
      <c r="I430" s="29">
        <v>25</v>
      </c>
      <c r="J430" s="29">
        <v>1004.5</v>
      </c>
      <c r="K430" s="29">
        <f t="shared" si="351"/>
        <v>2485</v>
      </c>
      <c r="L430" s="29">
        <f t="shared" si="352"/>
        <v>402.5</v>
      </c>
      <c r="M430" s="29">
        <v>1064</v>
      </c>
      <c r="N430" s="29">
        <f t="shared" si="353"/>
        <v>2481.5</v>
      </c>
      <c r="O430" s="29">
        <f t="shared" si="354"/>
        <v>7437.5</v>
      </c>
      <c r="P430" s="29">
        <v>25</v>
      </c>
      <c r="Q430" s="29">
        <f t="shared" si="355"/>
        <v>2093.5</v>
      </c>
      <c r="R430" s="29">
        <f t="shared" si="356"/>
        <v>5369</v>
      </c>
      <c r="S430" s="29">
        <f t="shared" si="357"/>
        <v>32906.5</v>
      </c>
    </row>
    <row r="431" spans="2:19" s="20" customFormat="1" ht="24.95" customHeight="1" x14ac:dyDescent="0.25">
      <c r="B431" s="27">
        <v>379</v>
      </c>
      <c r="C431" s="39" t="s">
        <v>655</v>
      </c>
      <c r="D431" s="28" t="s">
        <v>315</v>
      </c>
      <c r="E431" s="27" t="s">
        <v>18</v>
      </c>
      <c r="F431" s="27" t="s">
        <v>495</v>
      </c>
      <c r="G431" s="29">
        <v>35000</v>
      </c>
      <c r="H431" s="29">
        <v>0</v>
      </c>
      <c r="I431" s="29">
        <v>25</v>
      </c>
      <c r="J431" s="29">
        <v>1004.5</v>
      </c>
      <c r="K431" s="29">
        <f t="shared" ref="K431:K432" si="358">G431*7.1%</f>
        <v>2485</v>
      </c>
      <c r="L431" s="29">
        <f t="shared" ref="L431:L432" si="359">G431*1.15%</f>
        <v>402.5</v>
      </c>
      <c r="M431" s="29">
        <v>1064</v>
      </c>
      <c r="N431" s="29">
        <f t="shared" ref="N431:N432" si="360">G431*7.09%</f>
        <v>2481.5</v>
      </c>
      <c r="O431" s="29">
        <f t="shared" ref="O431:O433" si="361">J431+K431+L431+M431+N431</f>
        <v>7437.5</v>
      </c>
      <c r="P431" s="29">
        <v>1537.45</v>
      </c>
      <c r="Q431" s="29">
        <f t="shared" ref="Q431:Q432" si="362">H431+J431+M431+P431</f>
        <v>3605.95</v>
      </c>
      <c r="R431" s="29">
        <f t="shared" ref="R431:R433" si="363">K431+L431+N431</f>
        <v>5369</v>
      </c>
      <c r="S431" s="29">
        <f>G431-Q431</f>
        <v>31394.05</v>
      </c>
    </row>
    <row r="432" spans="2:19" s="20" customFormat="1" ht="24.95" customHeight="1" x14ac:dyDescent="0.25">
      <c r="B432" s="27">
        <v>380</v>
      </c>
      <c r="C432" s="44" t="s">
        <v>689</v>
      </c>
      <c r="D432" s="28" t="s">
        <v>315</v>
      </c>
      <c r="E432" s="27" t="s">
        <v>18</v>
      </c>
      <c r="F432" s="27" t="s">
        <v>495</v>
      </c>
      <c r="G432" s="29">
        <v>41000</v>
      </c>
      <c r="H432" s="29">
        <v>583.79</v>
      </c>
      <c r="I432" s="29">
        <v>25</v>
      </c>
      <c r="J432" s="29">
        <v>1176.7</v>
      </c>
      <c r="K432" s="29">
        <f t="shared" si="358"/>
        <v>2911</v>
      </c>
      <c r="L432" s="29">
        <f t="shared" si="359"/>
        <v>471.5</v>
      </c>
      <c r="M432" s="29">
        <v>1246.4000000000001</v>
      </c>
      <c r="N432" s="29">
        <f t="shared" si="360"/>
        <v>2906.9</v>
      </c>
      <c r="O432" s="29">
        <f t="shared" si="361"/>
        <v>8712.5</v>
      </c>
      <c r="P432" s="29">
        <f>I432</f>
        <v>25</v>
      </c>
      <c r="Q432" s="29">
        <f t="shared" si="362"/>
        <v>3031.89</v>
      </c>
      <c r="R432" s="29">
        <f t="shared" si="363"/>
        <v>6289.4</v>
      </c>
      <c r="S432" s="29">
        <f>G432-Q432</f>
        <v>37968.11</v>
      </c>
    </row>
    <row r="433" spans="2:19" s="20" customFormat="1" ht="24.95" customHeight="1" x14ac:dyDescent="0.25">
      <c r="B433" s="27">
        <v>381</v>
      </c>
      <c r="C433" s="44" t="s">
        <v>713</v>
      </c>
      <c r="D433" s="45" t="s">
        <v>315</v>
      </c>
      <c r="E433" s="27" t="s">
        <v>18</v>
      </c>
      <c r="F433" s="27" t="s">
        <v>495</v>
      </c>
      <c r="G433" s="29">
        <v>41000</v>
      </c>
      <c r="H433" s="29">
        <v>583.79</v>
      </c>
      <c r="I433" s="29">
        <v>25</v>
      </c>
      <c r="J433" s="29">
        <v>1176.7</v>
      </c>
      <c r="K433" s="29">
        <f t="shared" ref="K433" si="364">G433*7.1%</f>
        <v>2911</v>
      </c>
      <c r="L433" s="29">
        <f t="shared" ref="L433" si="365">G433*1.15%</f>
        <v>471.5</v>
      </c>
      <c r="M433" s="29">
        <v>1246.4000000000001</v>
      </c>
      <c r="N433" s="29">
        <f t="shared" ref="N433" si="366">G433*7.09%</f>
        <v>2906.9</v>
      </c>
      <c r="O433" s="29">
        <f t="shared" si="361"/>
        <v>8712.5</v>
      </c>
      <c r="P433" s="29">
        <f>I433</f>
        <v>25</v>
      </c>
      <c r="Q433" s="29">
        <f t="shared" ref="Q433" si="367">H433+J433+M433+P433</f>
        <v>3031.89</v>
      </c>
      <c r="R433" s="29">
        <f t="shared" si="363"/>
        <v>6289.4</v>
      </c>
      <c r="S433" s="29">
        <f t="shared" ref="S433" si="368">G433-Q433</f>
        <v>37968.11</v>
      </c>
    </row>
    <row r="434" spans="2:19" s="91" customFormat="1" ht="24.95" customHeight="1" x14ac:dyDescent="0.25">
      <c r="B434" s="87">
        <v>382</v>
      </c>
      <c r="C434" s="92" t="s">
        <v>727</v>
      </c>
      <c r="D434" s="93" t="s">
        <v>315</v>
      </c>
      <c r="E434" s="87" t="s">
        <v>18</v>
      </c>
      <c r="F434" s="87" t="s">
        <v>496</v>
      </c>
      <c r="G434" s="90">
        <v>41000</v>
      </c>
      <c r="H434" s="90">
        <v>583.79</v>
      </c>
      <c r="I434" s="90">
        <v>25</v>
      </c>
      <c r="J434" s="90">
        <v>1176.7</v>
      </c>
      <c r="K434" s="90">
        <f t="shared" ref="K434" si="369">G434*7.1%</f>
        <v>2911</v>
      </c>
      <c r="L434" s="90">
        <f t="shared" ref="L434" si="370">G434*1.15%</f>
        <v>471.5</v>
      </c>
      <c r="M434" s="90">
        <v>1246.4000000000001</v>
      </c>
      <c r="N434" s="90">
        <f t="shared" ref="N434" si="371">G434*7.09%</f>
        <v>2906.9</v>
      </c>
      <c r="O434" s="90">
        <f t="shared" ref="O434" si="372">J434+K434+L434+M434+N434</f>
        <v>8712.5</v>
      </c>
      <c r="P434" s="90">
        <f>I434</f>
        <v>25</v>
      </c>
      <c r="Q434" s="90">
        <f t="shared" ref="Q434" si="373">H434+J434+M434+P434</f>
        <v>3031.89</v>
      </c>
      <c r="R434" s="90">
        <f t="shared" ref="R434" si="374">K434+L434+N434</f>
        <v>6289.4</v>
      </c>
      <c r="S434" s="90">
        <f t="shared" ref="S434" si="375">G434-Q434</f>
        <v>37968.11</v>
      </c>
    </row>
    <row r="435" spans="2:19" s="91" customFormat="1" ht="24.95" customHeight="1" x14ac:dyDescent="0.25">
      <c r="B435" s="87">
        <v>383</v>
      </c>
      <c r="C435" s="92" t="s">
        <v>721</v>
      </c>
      <c r="D435" s="93" t="s">
        <v>315</v>
      </c>
      <c r="E435" s="87" t="s">
        <v>18</v>
      </c>
      <c r="F435" s="87" t="s">
        <v>496</v>
      </c>
      <c r="G435" s="90">
        <v>41000</v>
      </c>
      <c r="H435" s="90">
        <v>583.79</v>
      </c>
      <c r="I435" s="90">
        <v>25</v>
      </c>
      <c r="J435" s="90">
        <v>1176.7</v>
      </c>
      <c r="K435" s="90">
        <f t="shared" ref="K435" si="376">G435*7.1%</f>
        <v>2911</v>
      </c>
      <c r="L435" s="90">
        <f t="shared" ref="L435" si="377">G435*1.15%</f>
        <v>471.5</v>
      </c>
      <c r="M435" s="90">
        <v>1246.4000000000001</v>
      </c>
      <c r="N435" s="90">
        <f t="shared" ref="N435" si="378">G435*7.09%</f>
        <v>2906.9</v>
      </c>
      <c r="O435" s="90">
        <f t="shared" ref="O435" si="379">J435+K435+L435+M435+N435</f>
        <v>8712.5</v>
      </c>
      <c r="P435" s="90">
        <f>I435</f>
        <v>25</v>
      </c>
      <c r="Q435" s="90">
        <f t="shared" ref="Q435" si="380">H435+J435+M435+P435</f>
        <v>3031.89</v>
      </c>
      <c r="R435" s="90">
        <f t="shared" ref="R435" si="381">K435+L435+N435</f>
        <v>6289.4</v>
      </c>
      <c r="S435" s="90">
        <f t="shared" ref="S435" si="382">G435-Q435</f>
        <v>37968.11</v>
      </c>
    </row>
    <row r="436" spans="2:19" s="8" customFormat="1" ht="24.95" customHeight="1" x14ac:dyDescent="0.25">
      <c r="B436" s="27">
        <v>384</v>
      </c>
      <c r="C436" s="39" t="s">
        <v>486</v>
      </c>
      <c r="D436" s="28" t="s">
        <v>150</v>
      </c>
      <c r="E436" s="27" t="s">
        <v>18</v>
      </c>
      <c r="F436" s="27" t="s">
        <v>496</v>
      </c>
      <c r="G436" s="29">
        <v>31500</v>
      </c>
      <c r="H436" s="29">
        <v>0</v>
      </c>
      <c r="I436" s="29">
        <v>25</v>
      </c>
      <c r="J436" s="29">
        <v>904.05</v>
      </c>
      <c r="K436" s="29">
        <f t="shared" si="343"/>
        <v>2236.5</v>
      </c>
      <c r="L436" s="29">
        <f t="shared" si="344"/>
        <v>362.25</v>
      </c>
      <c r="M436" s="29">
        <v>957.6</v>
      </c>
      <c r="N436" s="29">
        <f t="shared" si="345"/>
        <v>2233.35</v>
      </c>
      <c r="O436" s="29">
        <f t="shared" si="338"/>
        <v>6693.75</v>
      </c>
      <c r="P436" s="29">
        <f>I436</f>
        <v>25</v>
      </c>
      <c r="Q436" s="29">
        <f t="shared" si="346"/>
        <v>1886.65</v>
      </c>
      <c r="R436" s="29">
        <f t="shared" si="339"/>
        <v>4832.1000000000004</v>
      </c>
      <c r="S436" s="29">
        <f t="shared" si="347"/>
        <v>29613.35</v>
      </c>
    </row>
    <row r="437" spans="2:19" s="8" customFormat="1" ht="24.95" customHeight="1" x14ac:dyDescent="0.3">
      <c r="B437" s="31" t="s">
        <v>703</v>
      </c>
      <c r="C437" s="23"/>
      <c r="D437" s="23"/>
      <c r="E437" s="23"/>
      <c r="F437" s="23"/>
      <c r="G437" s="25"/>
      <c r="H437" s="25"/>
      <c r="I437" s="25"/>
      <c r="J437" s="25"/>
      <c r="K437" s="25"/>
      <c r="L437" s="25"/>
      <c r="M437" s="25"/>
      <c r="N437" s="25"/>
      <c r="O437" s="38"/>
      <c r="P437" s="38"/>
      <c r="Q437" s="38"/>
      <c r="R437" s="38"/>
      <c r="S437" s="38"/>
    </row>
    <row r="438" spans="2:19" s="20" customFormat="1" ht="24.95" customHeight="1" x14ac:dyDescent="0.25">
      <c r="B438" s="58">
        <v>385</v>
      </c>
      <c r="C438" s="39" t="s">
        <v>690</v>
      </c>
      <c r="D438" s="28" t="s">
        <v>315</v>
      </c>
      <c r="E438" s="27" t="s">
        <v>18</v>
      </c>
      <c r="F438" s="27" t="s">
        <v>495</v>
      </c>
      <c r="G438" s="29">
        <v>41000</v>
      </c>
      <c r="H438" s="29">
        <v>583.79</v>
      </c>
      <c r="I438" s="29">
        <v>25</v>
      </c>
      <c r="J438" s="29">
        <f>G438*2.87%</f>
        <v>1176.7</v>
      </c>
      <c r="K438" s="29">
        <f t="shared" ref="K438" si="383">G438*7.1%</f>
        <v>2911</v>
      </c>
      <c r="L438" s="29">
        <f t="shared" ref="L438" si="384">G438*1.15%</f>
        <v>471.5</v>
      </c>
      <c r="M438" s="29">
        <f>G438*3.04%</f>
        <v>1246.4000000000001</v>
      </c>
      <c r="N438" s="29">
        <f t="shared" ref="N438" si="385">G438*7.09%</f>
        <v>2906.9</v>
      </c>
      <c r="O438" s="29">
        <f t="shared" ref="O438" si="386">J438+K438+L438+M438+N438</f>
        <v>8712.5</v>
      </c>
      <c r="P438" s="29">
        <f>I438</f>
        <v>25</v>
      </c>
      <c r="Q438" s="29">
        <f t="shared" ref="Q438" si="387">H438+J438+M438+P438</f>
        <v>3031.89</v>
      </c>
      <c r="R438" s="29">
        <f t="shared" ref="R438" si="388">K438+L438+N438</f>
        <v>6289.4</v>
      </c>
      <c r="S438" s="29">
        <f t="shared" ref="S438" si="389">G438-Q438</f>
        <v>37968.11</v>
      </c>
    </row>
    <row r="439" spans="2:19" s="15" customFormat="1" ht="24.95" customHeight="1" x14ac:dyDescent="0.3">
      <c r="B439" s="31" t="s">
        <v>704</v>
      </c>
      <c r="C439" s="23"/>
      <c r="D439" s="23"/>
      <c r="E439" s="23"/>
      <c r="F439" s="23"/>
      <c r="G439" s="25"/>
      <c r="H439" s="25"/>
      <c r="I439" s="25"/>
      <c r="J439" s="25"/>
      <c r="K439" s="25"/>
      <c r="L439" s="25"/>
      <c r="M439" s="25"/>
      <c r="N439" s="25"/>
      <c r="O439" s="38"/>
      <c r="P439" s="38"/>
      <c r="Q439" s="38"/>
      <c r="R439" s="38"/>
      <c r="S439" s="38"/>
    </row>
    <row r="440" spans="2:19" s="8" customFormat="1" ht="24.95" customHeight="1" x14ac:dyDescent="0.25">
      <c r="B440" s="27">
        <v>386</v>
      </c>
      <c r="C440" s="39" t="s">
        <v>325</v>
      </c>
      <c r="D440" s="28" t="s">
        <v>326</v>
      </c>
      <c r="E440" s="27" t="s">
        <v>18</v>
      </c>
      <c r="F440" s="27" t="s">
        <v>495</v>
      </c>
      <c r="G440" s="29">
        <v>59202</v>
      </c>
      <c r="H440" s="29">
        <v>3336.51</v>
      </c>
      <c r="I440" s="29">
        <v>25</v>
      </c>
      <c r="J440" s="29">
        <v>1699.1</v>
      </c>
      <c r="K440" s="29">
        <f t="shared" ref="K440:K452" si="390">G440*7.1%</f>
        <v>4203.34</v>
      </c>
      <c r="L440" s="29">
        <f t="shared" ref="L440:L452" si="391">G440*1.15%</f>
        <v>680.82</v>
      </c>
      <c r="M440" s="29">
        <v>1799.74</v>
      </c>
      <c r="N440" s="29">
        <f t="shared" ref="N440:N452" si="392">G440*7.09%</f>
        <v>4197.42</v>
      </c>
      <c r="O440" s="29">
        <f t="shared" si="338"/>
        <v>12580.42</v>
      </c>
      <c r="P440" s="29">
        <v>25</v>
      </c>
      <c r="Q440" s="29">
        <f t="shared" ref="Q440:Q452" si="393">H440+J440+M440+P440</f>
        <v>6860.35</v>
      </c>
      <c r="R440" s="29">
        <f t="shared" si="339"/>
        <v>9081.58</v>
      </c>
      <c r="S440" s="29">
        <f t="shared" ref="S440:S452" si="394">G440-Q440</f>
        <v>52341.65</v>
      </c>
    </row>
    <row r="441" spans="2:19" ht="24.95" customHeight="1" x14ac:dyDescent="0.25">
      <c r="B441" s="27">
        <v>387</v>
      </c>
      <c r="C441" s="39" t="s">
        <v>499</v>
      </c>
      <c r="D441" s="28" t="s">
        <v>332</v>
      </c>
      <c r="E441" s="27" t="s">
        <v>18</v>
      </c>
      <c r="F441" s="27" t="s">
        <v>496</v>
      </c>
      <c r="G441" s="29">
        <v>55000</v>
      </c>
      <c r="H441" s="29">
        <v>2559.6799999999998</v>
      </c>
      <c r="I441" s="29">
        <v>25</v>
      </c>
      <c r="J441" s="29">
        <v>1578.5</v>
      </c>
      <c r="K441" s="29">
        <f t="shared" si="390"/>
        <v>3905</v>
      </c>
      <c r="L441" s="29">
        <f t="shared" si="391"/>
        <v>632.5</v>
      </c>
      <c r="M441" s="29">
        <v>1672</v>
      </c>
      <c r="N441" s="29">
        <f t="shared" si="392"/>
        <v>3899.5</v>
      </c>
      <c r="O441" s="29">
        <f t="shared" si="338"/>
        <v>11687.5</v>
      </c>
      <c r="P441" s="29">
        <f t="shared" ref="P441:P449" si="395">I441</f>
        <v>25</v>
      </c>
      <c r="Q441" s="29">
        <f t="shared" si="393"/>
        <v>5835.18</v>
      </c>
      <c r="R441" s="29">
        <f t="shared" si="339"/>
        <v>8437</v>
      </c>
      <c r="S441" s="29">
        <f t="shared" si="394"/>
        <v>49164.82</v>
      </c>
    </row>
    <row r="442" spans="2:19" s="8" customFormat="1" ht="24.95" customHeight="1" x14ac:dyDescent="0.25">
      <c r="B442" s="27">
        <v>388</v>
      </c>
      <c r="C442" s="39" t="s">
        <v>36</v>
      </c>
      <c r="D442" s="28" t="s">
        <v>37</v>
      </c>
      <c r="E442" s="27" t="s">
        <v>18</v>
      </c>
      <c r="F442" s="27" t="s">
        <v>495</v>
      </c>
      <c r="G442" s="29">
        <v>50000</v>
      </c>
      <c r="H442" s="29">
        <v>1854</v>
      </c>
      <c r="I442" s="29">
        <v>25</v>
      </c>
      <c r="J442" s="29">
        <v>1435</v>
      </c>
      <c r="K442" s="29">
        <f t="shared" si="390"/>
        <v>3550</v>
      </c>
      <c r="L442" s="29">
        <f t="shared" si="391"/>
        <v>575</v>
      </c>
      <c r="M442" s="29">
        <v>1520</v>
      </c>
      <c r="N442" s="29">
        <f t="shared" si="392"/>
        <v>3545</v>
      </c>
      <c r="O442" s="29">
        <f t="shared" si="338"/>
        <v>10625</v>
      </c>
      <c r="P442" s="29">
        <f t="shared" si="395"/>
        <v>25</v>
      </c>
      <c r="Q442" s="29">
        <f t="shared" si="393"/>
        <v>4834</v>
      </c>
      <c r="R442" s="29">
        <f t="shared" si="339"/>
        <v>7670</v>
      </c>
      <c r="S442" s="29">
        <f t="shared" si="394"/>
        <v>45166</v>
      </c>
    </row>
    <row r="443" spans="2:19" s="8" customFormat="1" ht="24.95" customHeight="1" x14ac:dyDescent="0.25">
      <c r="B443" s="27">
        <v>389</v>
      </c>
      <c r="C443" s="39" t="s">
        <v>415</v>
      </c>
      <c r="D443" s="28" t="s">
        <v>332</v>
      </c>
      <c r="E443" s="27" t="s">
        <v>18</v>
      </c>
      <c r="F443" s="27" t="s">
        <v>496</v>
      </c>
      <c r="G443" s="29">
        <v>50000</v>
      </c>
      <c r="H443" s="29">
        <v>1854</v>
      </c>
      <c r="I443" s="29">
        <v>25</v>
      </c>
      <c r="J443" s="29">
        <v>1435</v>
      </c>
      <c r="K443" s="29">
        <f t="shared" si="390"/>
        <v>3550</v>
      </c>
      <c r="L443" s="29">
        <f t="shared" si="391"/>
        <v>575</v>
      </c>
      <c r="M443" s="29">
        <v>1520</v>
      </c>
      <c r="N443" s="29">
        <f t="shared" si="392"/>
        <v>3545</v>
      </c>
      <c r="O443" s="29">
        <f t="shared" si="338"/>
        <v>10625</v>
      </c>
      <c r="P443" s="29">
        <f t="shared" si="395"/>
        <v>25</v>
      </c>
      <c r="Q443" s="29">
        <f t="shared" si="393"/>
        <v>4834</v>
      </c>
      <c r="R443" s="29">
        <f t="shared" si="339"/>
        <v>7670</v>
      </c>
      <c r="S443" s="29">
        <f t="shared" si="394"/>
        <v>45166</v>
      </c>
    </row>
    <row r="444" spans="2:19" s="8" customFormat="1" ht="24.95" customHeight="1" x14ac:dyDescent="0.25">
      <c r="B444" s="27">
        <v>390</v>
      </c>
      <c r="C444" s="39" t="s">
        <v>416</v>
      </c>
      <c r="D444" s="28" t="s">
        <v>332</v>
      </c>
      <c r="E444" s="27" t="s">
        <v>18</v>
      </c>
      <c r="F444" s="27" t="s">
        <v>495</v>
      </c>
      <c r="G444" s="29">
        <v>33333.33</v>
      </c>
      <c r="H444" s="29">
        <v>0</v>
      </c>
      <c r="I444" s="29">
        <v>25</v>
      </c>
      <c r="J444" s="29">
        <f t="shared" ref="J444" si="396">G444*2.87%</f>
        <v>956.67</v>
      </c>
      <c r="K444" s="29">
        <f t="shared" si="390"/>
        <v>2366.67</v>
      </c>
      <c r="L444" s="29">
        <f>G444*1.15%</f>
        <v>383.33</v>
      </c>
      <c r="M444" s="29">
        <f t="shared" ref="M444" si="397">G444*3.04%</f>
        <v>1013.33</v>
      </c>
      <c r="N444" s="29">
        <f t="shared" si="392"/>
        <v>2363.33</v>
      </c>
      <c r="O444" s="29">
        <f t="shared" si="338"/>
        <v>7083.33</v>
      </c>
      <c r="P444" s="29">
        <v>25</v>
      </c>
      <c r="Q444" s="29">
        <f t="shared" si="393"/>
        <v>1995</v>
      </c>
      <c r="R444" s="29">
        <f t="shared" si="339"/>
        <v>5113.33</v>
      </c>
      <c r="S444" s="29">
        <f t="shared" si="394"/>
        <v>31338.33</v>
      </c>
    </row>
    <row r="445" spans="2:19" s="8" customFormat="1" ht="24.95" customHeight="1" x14ac:dyDescent="0.25">
      <c r="B445" s="27">
        <v>391</v>
      </c>
      <c r="C445" s="39" t="s">
        <v>417</v>
      </c>
      <c r="D445" s="28" t="s">
        <v>332</v>
      </c>
      <c r="E445" s="27" t="s">
        <v>18</v>
      </c>
      <c r="F445" s="27" t="s">
        <v>496</v>
      </c>
      <c r="G445" s="29">
        <v>50000</v>
      </c>
      <c r="H445" s="29">
        <v>1854</v>
      </c>
      <c r="I445" s="29">
        <v>25</v>
      </c>
      <c r="J445" s="29">
        <v>1435</v>
      </c>
      <c r="K445" s="29">
        <f t="shared" si="390"/>
        <v>3550</v>
      </c>
      <c r="L445" s="29">
        <f t="shared" si="391"/>
        <v>575</v>
      </c>
      <c r="M445" s="29">
        <v>1520</v>
      </c>
      <c r="N445" s="29">
        <f t="shared" si="392"/>
        <v>3545</v>
      </c>
      <c r="O445" s="29">
        <f t="shared" si="338"/>
        <v>10625</v>
      </c>
      <c r="P445" s="29">
        <f t="shared" si="395"/>
        <v>25</v>
      </c>
      <c r="Q445" s="29">
        <f t="shared" si="393"/>
        <v>4834</v>
      </c>
      <c r="R445" s="29">
        <f t="shared" si="339"/>
        <v>7670</v>
      </c>
      <c r="S445" s="29">
        <f t="shared" si="394"/>
        <v>45166</v>
      </c>
    </row>
    <row r="446" spans="2:19" s="8" customFormat="1" ht="24.95" customHeight="1" x14ac:dyDescent="0.25">
      <c r="B446" s="27">
        <v>392</v>
      </c>
      <c r="C446" s="39" t="s">
        <v>418</v>
      </c>
      <c r="D446" s="28" t="s">
        <v>332</v>
      </c>
      <c r="E446" s="27" t="s">
        <v>18</v>
      </c>
      <c r="F446" s="27" t="s">
        <v>496</v>
      </c>
      <c r="G446" s="29">
        <v>50000</v>
      </c>
      <c r="H446" s="29">
        <v>1854</v>
      </c>
      <c r="I446" s="29">
        <v>25</v>
      </c>
      <c r="J446" s="29">
        <v>1435</v>
      </c>
      <c r="K446" s="29">
        <f t="shared" si="390"/>
        <v>3550</v>
      </c>
      <c r="L446" s="29">
        <f t="shared" si="391"/>
        <v>575</v>
      </c>
      <c r="M446" s="29">
        <v>1520</v>
      </c>
      <c r="N446" s="29">
        <f t="shared" si="392"/>
        <v>3545</v>
      </c>
      <c r="O446" s="29">
        <f t="shared" si="338"/>
        <v>10625</v>
      </c>
      <c r="P446" s="29">
        <f t="shared" si="395"/>
        <v>25</v>
      </c>
      <c r="Q446" s="29">
        <f t="shared" si="393"/>
        <v>4834</v>
      </c>
      <c r="R446" s="29">
        <f t="shared" si="339"/>
        <v>7670</v>
      </c>
      <c r="S446" s="29">
        <f t="shared" si="394"/>
        <v>45166</v>
      </c>
    </row>
    <row r="447" spans="2:19" s="8" customFormat="1" ht="24.95" customHeight="1" x14ac:dyDescent="0.25">
      <c r="B447" s="27">
        <v>393</v>
      </c>
      <c r="C447" s="39" t="s">
        <v>441</v>
      </c>
      <c r="D447" s="28" t="s">
        <v>332</v>
      </c>
      <c r="E447" s="27" t="s">
        <v>18</v>
      </c>
      <c r="F447" s="27" t="s">
        <v>496</v>
      </c>
      <c r="G447" s="29">
        <v>50000</v>
      </c>
      <c r="H447" s="29">
        <v>1854</v>
      </c>
      <c r="I447" s="29">
        <v>25</v>
      </c>
      <c r="J447" s="29">
        <v>1435</v>
      </c>
      <c r="K447" s="29">
        <f t="shared" si="390"/>
        <v>3550</v>
      </c>
      <c r="L447" s="29">
        <f t="shared" si="391"/>
        <v>575</v>
      </c>
      <c r="M447" s="29">
        <v>1520</v>
      </c>
      <c r="N447" s="29">
        <f t="shared" si="392"/>
        <v>3545</v>
      </c>
      <c r="O447" s="29">
        <f t="shared" si="338"/>
        <v>10625</v>
      </c>
      <c r="P447" s="29">
        <f t="shared" si="395"/>
        <v>25</v>
      </c>
      <c r="Q447" s="29">
        <f t="shared" si="393"/>
        <v>4834</v>
      </c>
      <c r="R447" s="29">
        <f t="shared" si="339"/>
        <v>7670</v>
      </c>
      <c r="S447" s="29">
        <f t="shared" si="394"/>
        <v>45166</v>
      </c>
    </row>
    <row r="448" spans="2:19" ht="24.95" customHeight="1" x14ac:dyDescent="0.25">
      <c r="B448" s="27">
        <v>394</v>
      </c>
      <c r="C448" s="39" t="s">
        <v>497</v>
      </c>
      <c r="D448" s="28" t="s">
        <v>27</v>
      </c>
      <c r="E448" s="27" t="s">
        <v>18</v>
      </c>
      <c r="F448" s="27" t="s">
        <v>495</v>
      </c>
      <c r="G448" s="29">
        <v>36000</v>
      </c>
      <c r="H448" s="29">
        <v>0</v>
      </c>
      <c r="I448" s="29">
        <v>25</v>
      </c>
      <c r="J448" s="29">
        <v>1033.2</v>
      </c>
      <c r="K448" s="29">
        <f t="shared" si="390"/>
        <v>2556</v>
      </c>
      <c r="L448" s="29">
        <f t="shared" si="391"/>
        <v>414</v>
      </c>
      <c r="M448" s="29">
        <v>1094.4000000000001</v>
      </c>
      <c r="N448" s="29">
        <f t="shared" si="392"/>
        <v>2552.4</v>
      </c>
      <c r="O448" s="29">
        <f t="shared" si="338"/>
        <v>7650</v>
      </c>
      <c r="P448" s="29">
        <f t="shared" si="395"/>
        <v>25</v>
      </c>
      <c r="Q448" s="29">
        <f t="shared" si="393"/>
        <v>2152.6</v>
      </c>
      <c r="R448" s="29">
        <f t="shared" si="339"/>
        <v>5522.4</v>
      </c>
      <c r="S448" s="29">
        <f t="shared" si="394"/>
        <v>33847.4</v>
      </c>
    </row>
    <row r="449" spans="2:19" customFormat="1" ht="24.95" customHeight="1" x14ac:dyDescent="0.25">
      <c r="B449" s="27">
        <v>395</v>
      </c>
      <c r="C449" s="39" t="s">
        <v>590</v>
      </c>
      <c r="D449" s="28" t="s">
        <v>27</v>
      </c>
      <c r="E449" s="27" t="s">
        <v>18</v>
      </c>
      <c r="F449" s="27" t="s">
        <v>495</v>
      </c>
      <c r="G449" s="29">
        <v>41000</v>
      </c>
      <c r="H449" s="29">
        <v>583.79</v>
      </c>
      <c r="I449" s="29">
        <v>25</v>
      </c>
      <c r="J449" s="29">
        <f>G449*2.87%</f>
        <v>1176.7</v>
      </c>
      <c r="K449" s="29">
        <f t="shared" si="390"/>
        <v>2911</v>
      </c>
      <c r="L449" s="29">
        <f t="shared" si="391"/>
        <v>471.5</v>
      </c>
      <c r="M449" s="29">
        <f>G449*3.04%</f>
        <v>1246.4000000000001</v>
      </c>
      <c r="N449" s="29">
        <f t="shared" si="392"/>
        <v>2906.9</v>
      </c>
      <c r="O449" s="29">
        <f t="shared" si="338"/>
        <v>8712.5</v>
      </c>
      <c r="P449" s="29">
        <f t="shared" si="395"/>
        <v>25</v>
      </c>
      <c r="Q449" s="29">
        <f t="shared" si="393"/>
        <v>3031.89</v>
      </c>
      <c r="R449" s="29">
        <f t="shared" si="339"/>
        <v>6289.4</v>
      </c>
      <c r="S449" s="29">
        <f t="shared" si="394"/>
        <v>37968.11</v>
      </c>
    </row>
    <row r="450" spans="2:19" customFormat="1" ht="24.95" customHeight="1" x14ac:dyDescent="0.25">
      <c r="B450" s="27">
        <v>396</v>
      </c>
      <c r="C450" s="39" t="s">
        <v>624</v>
      </c>
      <c r="D450" s="28" t="s">
        <v>332</v>
      </c>
      <c r="E450" s="27" t="s">
        <v>18</v>
      </c>
      <c r="F450" s="27" t="s">
        <v>496</v>
      </c>
      <c r="G450" s="29">
        <v>45000</v>
      </c>
      <c r="H450" s="29">
        <v>1148.33</v>
      </c>
      <c r="I450" s="29">
        <v>25</v>
      </c>
      <c r="J450" s="29">
        <f>G450*2.87%</f>
        <v>1291.5</v>
      </c>
      <c r="K450" s="29">
        <f>G450*7.1%</f>
        <v>3195</v>
      </c>
      <c r="L450" s="29">
        <f t="shared" si="391"/>
        <v>517.5</v>
      </c>
      <c r="M450" s="29">
        <f>G450*3.04%</f>
        <v>1368</v>
      </c>
      <c r="N450" s="29">
        <f>G450*7.09%</f>
        <v>3190.5</v>
      </c>
      <c r="O450" s="29">
        <f>J450+K450+L450+M450+N450</f>
        <v>9562.5</v>
      </c>
      <c r="P450" s="29">
        <f>I450</f>
        <v>25</v>
      </c>
      <c r="Q450" s="29">
        <f>H450+J450+M450+P450</f>
        <v>3832.83</v>
      </c>
      <c r="R450" s="29">
        <f>K450+L450+N450</f>
        <v>6903</v>
      </c>
      <c r="S450" s="29">
        <f>G450-Q450</f>
        <v>41167.17</v>
      </c>
    </row>
    <row r="451" spans="2:19" customFormat="1" ht="24.95" customHeight="1" x14ac:dyDescent="0.25">
      <c r="B451" s="27">
        <v>397</v>
      </c>
      <c r="C451" s="39" t="s">
        <v>644</v>
      </c>
      <c r="D451" s="28" t="s">
        <v>332</v>
      </c>
      <c r="E451" s="27" t="s">
        <v>18</v>
      </c>
      <c r="F451" s="27" t="s">
        <v>496</v>
      </c>
      <c r="G451" s="29">
        <v>50000</v>
      </c>
      <c r="H451" s="29">
        <v>1854</v>
      </c>
      <c r="I451" s="29">
        <v>25</v>
      </c>
      <c r="J451" s="29">
        <v>1435</v>
      </c>
      <c r="K451" s="29">
        <f t="shared" ref="K451" si="398">G451*7.1%</f>
        <v>3550</v>
      </c>
      <c r="L451" s="29">
        <f t="shared" ref="L451" si="399">G451*1.15%</f>
        <v>575</v>
      </c>
      <c r="M451" s="29">
        <v>1520</v>
      </c>
      <c r="N451" s="29">
        <f t="shared" ref="N451" si="400">G451*7.09%</f>
        <v>3545</v>
      </c>
      <c r="O451" s="29">
        <f t="shared" ref="O451" si="401">J451+K451+L451+M451+N451</f>
        <v>10625</v>
      </c>
      <c r="P451" s="29">
        <f t="shared" ref="P451" si="402">I451</f>
        <v>25</v>
      </c>
      <c r="Q451" s="29">
        <f t="shared" ref="Q451" si="403">H451+J451+M451+P451</f>
        <v>4834</v>
      </c>
      <c r="R451" s="29">
        <f t="shared" ref="R451" si="404">K451+L451+N451</f>
        <v>7670</v>
      </c>
      <c r="S451" s="29">
        <f t="shared" ref="S451" si="405">G451-Q451</f>
        <v>45166</v>
      </c>
    </row>
    <row r="452" spans="2:19" s="8" customFormat="1" ht="24.95" customHeight="1" x14ac:dyDescent="0.25">
      <c r="B452" s="27">
        <v>398</v>
      </c>
      <c r="C452" s="39" t="s">
        <v>329</v>
      </c>
      <c r="D452" s="28" t="s">
        <v>29</v>
      </c>
      <c r="E452" s="27" t="s">
        <v>18</v>
      </c>
      <c r="F452" s="27" t="s">
        <v>496</v>
      </c>
      <c r="G452" s="29">
        <v>35000</v>
      </c>
      <c r="H452" s="29">
        <v>0</v>
      </c>
      <c r="I452" s="29">
        <v>25</v>
      </c>
      <c r="J452" s="29">
        <v>1004.5</v>
      </c>
      <c r="K452" s="29">
        <f t="shared" si="390"/>
        <v>2485</v>
      </c>
      <c r="L452" s="29">
        <f t="shared" si="391"/>
        <v>402.5</v>
      </c>
      <c r="M452" s="29">
        <v>1064</v>
      </c>
      <c r="N452" s="29">
        <f t="shared" si="392"/>
        <v>2481.5</v>
      </c>
      <c r="O452" s="29">
        <f t="shared" si="338"/>
        <v>7437.5</v>
      </c>
      <c r="P452" s="29">
        <v>12176.63</v>
      </c>
      <c r="Q452" s="29">
        <f t="shared" si="393"/>
        <v>14245.13</v>
      </c>
      <c r="R452" s="29">
        <f t="shared" si="339"/>
        <v>5369</v>
      </c>
      <c r="S452" s="29">
        <f t="shared" si="394"/>
        <v>20754.87</v>
      </c>
    </row>
    <row r="453" spans="2:19" s="15" customFormat="1" ht="24.95" customHeight="1" x14ac:dyDescent="0.3">
      <c r="B453" s="31" t="s">
        <v>330</v>
      </c>
      <c r="C453" s="23"/>
      <c r="D453" s="23"/>
      <c r="E453" s="23"/>
      <c r="F453" s="23"/>
      <c r="G453" s="25"/>
      <c r="H453" s="25"/>
      <c r="I453" s="25"/>
      <c r="J453" s="25"/>
      <c r="K453" s="25"/>
      <c r="L453" s="25"/>
      <c r="M453" s="25"/>
      <c r="N453" s="25"/>
      <c r="O453" s="38"/>
      <c r="P453" s="38"/>
      <c r="Q453" s="38"/>
      <c r="R453" s="38"/>
      <c r="S453" s="38"/>
    </row>
    <row r="454" spans="2:19" s="8" customFormat="1" ht="24.95" customHeight="1" x14ac:dyDescent="0.25">
      <c r="B454" s="27">
        <v>399</v>
      </c>
      <c r="C454" s="39" t="s">
        <v>420</v>
      </c>
      <c r="D454" s="28" t="s">
        <v>421</v>
      </c>
      <c r="E454" s="27" t="s">
        <v>18</v>
      </c>
      <c r="F454" s="27" t="s">
        <v>496</v>
      </c>
      <c r="G454" s="29">
        <v>60000</v>
      </c>
      <c r="H454" s="29">
        <v>3486.68</v>
      </c>
      <c r="I454" s="29">
        <v>25</v>
      </c>
      <c r="J454" s="29">
        <v>1722</v>
      </c>
      <c r="K454" s="29">
        <f t="shared" ref="K454:K462" si="406">G454*7.1%</f>
        <v>4260</v>
      </c>
      <c r="L454" s="29">
        <f t="shared" ref="L454:L464" si="407">G454*1.15%</f>
        <v>690</v>
      </c>
      <c r="M454" s="29">
        <v>1824</v>
      </c>
      <c r="N454" s="29">
        <f t="shared" ref="N454:N462" si="408">G454*7.09%</f>
        <v>4254</v>
      </c>
      <c r="O454" s="29">
        <f t="shared" si="338"/>
        <v>12750</v>
      </c>
      <c r="P454" s="29">
        <f>I454</f>
        <v>25</v>
      </c>
      <c r="Q454" s="29">
        <f t="shared" ref="Q454:Q462" si="409">H454+J454+M454+P454</f>
        <v>7057.68</v>
      </c>
      <c r="R454" s="29">
        <f t="shared" si="339"/>
        <v>9204</v>
      </c>
      <c r="S454" s="29">
        <f t="shared" ref="S454:S462" si="410">G454-Q454</f>
        <v>52942.32</v>
      </c>
    </row>
    <row r="455" spans="2:19" s="8" customFormat="1" ht="24.95" customHeight="1" x14ac:dyDescent="0.25">
      <c r="B455" s="27">
        <v>400</v>
      </c>
      <c r="C455" s="39" t="s">
        <v>331</v>
      </c>
      <c r="D455" s="28" t="s">
        <v>332</v>
      </c>
      <c r="E455" s="27" t="s">
        <v>18</v>
      </c>
      <c r="F455" s="27" t="s">
        <v>495</v>
      </c>
      <c r="G455" s="29">
        <v>50000</v>
      </c>
      <c r="H455" s="29">
        <v>1854</v>
      </c>
      <c r="I455" s="29">
        <v>25</v>
      </c>
      <c r="J455" s="29">
        <v>1435</v>
      </c>
      <c r="K455" s="29">
        <f t="shared" si="406"/>
        <v>3550</v>
      </c>
      <c r="L455" s="29">
        <f t="shared" si="407"/>
        <v>575</v>
      </c>
      <c r="M455" s="29">
        <v>1520</v>
      </c>
      <c r="N455" s="29">
        <f t="shared" si="408"/>
        <v>3545</v>
      </c>
      <c r="O455" s="29">
        <f t="shared" si="338"/>
        <v>10625</v>
      </c>
      <c r="P455" s="29">
        <f>I455</f>
        <v>25</v>
      </c>
      <c r="Q455" s="29">
        <f t="shared" si="409"/>
        <v>4834</v>
      </c>
      <c r="R455" s="29">
        <f t="shared" si="339"/>
        <v>7670</v>
      </c>
      <c r="S455" s="29">
        <f t="shared" si="410"/>
        <v>45166</v>
      </c>
    </row>
    <row r="456" spans="2:19" s="8" customFormat="1" ht="24.95" customHeight="1" x14ac:dyDescent="0.25">
      <c r="B456" s="27">
        <v>401</v>
      </c>
      <c r="C456" s="39" t="s">
        <v>333</v>
      </c>
      <c r="D456" s="28" t="s">
        <v>334</v>
      </c>
      <c r="E456" s="27" t="s">
        <v>18</v>
      </c>
      <c r="F456" s="27" t="s">
        <v>496</v>
      </c>
      <c r="G456" s="29">
        <v>40000</v>
      </c>
      <c r="H456" s="29">
        <v>442.65</v>
      </c>
      <c r="I456" s="29">
        <v>25</v>
      </c>
      <c r="J456" s="29">
        <v>1148</v>
      </c>
      <c r="K456" s="29">
        <f t="shared" si="406"/>
        <v>2840</v>
      </c>
      <c r="L456" s="29">
        <f t="shared" si="407"/>
        <v>460</v>
      </c>
      <c r="M456" s="29">
        <v>1216</v>
      </c>
      <c r="N456" s="29">
        <f t="shared" si="408"/>
        <v>2836</v>
      </c>
      <c r="O456" s="29">
        <f t="shared" si="338"/>
        <v>8500</v>
      </c>
      <c r="P456" s="29">
        <f>I456</f>
        <v>25</v>
      </c>
      <c r="Q456" s="29">
        <f t="shared" si="409"/>
        <v>2831.65</v>
      </c>
      <c r="R456" s="29">
        <f t="shared" si="339"/>
        <v>6136</v>
      </c>
      <c r="S456" s="29">
        <f t="shared" si="410"/>
        <v>37168.35</v>
      </c>
    </row>
    <row r="457" spans="2:19" s="8" customFormat="1" ht="24.95" customHeight="1" x14ac:dyDescent="0.25">
      <c r="B457" s="27">
        <v>402</v>
      </c>
      <c r="C457" s="39" t="s">
        <v>335</v>
      </c>
      <c r="D457" s="28" t="s">
        <v>334</v>
      </c>
      <c r="E457" s="27" t="s">
        <v>18</v>
      </c>
      <c r="F457" s="27" t="s">
        <v>496</v>
      </c>
      <c r="G457" s="29">
        <v>40000</v>
      </c>
      <c r="H457" s="29">
        <v>442.65</v>
      </c>
      <c r="I457" s="29">
        <v>25</v>
      </c>
      <c r="J457" s="29">
        <v>1148</v>
      </c>
      <c r="K457" s="29">
        <f t="shared" si="406"/>
        <v>2840</v>
      </c>
      <c r="L457" s="29">
        <f t="shared" si="407"/>
        <v>460</v>
      </c>
      <c r="M457" s="29">
        <v>1216</v>
      </c>
      <c r="N457" s="29">
        <f t="shared" si="408"/>
        <v>2836</v>
      </c>
      <c r="O457" s="29">
        <f t="shared" si="338"/>
        <v>8500</v>
      </c>
      <c r="P457" s="29">
        <v>15080.3</v>
      </c>
      <c r="Q457" s="29">
        <f t="shared" si="409"/>
        <v>17886.95</v>
      </c>
      <c r="R457" s="29">
        <f t="shared" si="339"/>
        <v>6136</v>
      </c>
      <c r="S457" s="29">
        <f t="shared" si="410"/>
        <v>22113.05</v>
      </c>
    </row>
    <row r="458" spans="2:19" s="8" customFormat="1" ht="24.95" customHeight="1" x14ac:dyDescent="0.25">
      <c r="B458" s="27">
        <v>403</v>
      </c>
      <c r="C458" s="39" t="s">
        <v>336</v>
      </c>
      <c r="D458" s="28" t="s">
        <v>332</v>
      </c>
      <c r="E458" s="27" t="s">
        <v>18</v>
      </c>
      <c r="F458" s="27" t="s">
        <v>496</v>
      </c>
      <c r="G458" s="29">
        <v>50000</v>
      </c>
      <c r="H458" s="29">
        <v>1854</v>
      </c>
      <c r="I458" s="29">
        <v>25</v>
      </c>
      <c r="J458" s="29">
        <f>G458*2.87%</f>
        <v>1435</v>
      </c>
      <c r="K458" s="29">
        <f t="shared" si="406"/>
        <v>3550</v>
      </c>
      <c r="L458" s="29">
        <f t="shared" si="407"/>
        <v>575</v>
      </c>
      <c r="M458" s="29">
        <f>G458*3.04%</f>
        <v>1520</v>
      </c>
      <c r="N458" s="29">
        <f t="shared" si="408"/>
        <v>3545</v>
      </c>
      <c r="O458" s="29">
        <f t="shared" si="338"/>
        <v>10625</v>
      </c>
      <c r="P458" s="29">
        <v>28446.09</v>
      </c>
      <c r="Q458" s="29">
        <f t="shared" si="409"/>
        <v>33255.089999999997</v>
      </c>
      <c r="R458" s="29">
        <f t="shared" si="339"/>
        <v>7670</v>
      </c>
      <c r="S458" s="29">
        <f t="shared" si="410"/>
        <v>16744.91</v>
      </c>
    </row>
    <row r="459" spans="2:19" s="8" customFormat="1" ht="24.95" customHeight="1" x14ac:dyDescent="0.25">
      <c r="B459" s="27">
        <v>404</v>
      </c>
      <c r="C459" s="39" t="s">
        <v>337</v>
      </c>
      <c r="D459" s="28" t="s">
        <v>334</v>
      </c>
      <c r="E459" s="27" t="s">
        <v>18</v>
      </c>
      <c r="F459" s="27" t="s">
        <v>496</v>
      </c>
      <c r="G459" s="29">
        <v>40000</v>
      </c>
      <c r="H459" s="29">
        <v>442.65</v>
      </c>
      <c r="I459" s="29">
        <v>25</v>
      </c>
      <c r="J459" s="29">
        <v>1148</v>
      </c>
      <c r="K459" s="29">
        <f t="shared" si="406"/>
        <v>2840</v>
      </c>
      <c r="L459" s="29">
        <f t="shared" si="407"/>
        <v>460</v>
      </c>
      <c r="M459" s="29">
        <v>1216</v>
      </c>
      <c r="N459" s="29">
        <f t="shared" si="408"/>
        <v>2836</v>
      </c>
      <c r="O459" s="29">
        <f t="shared" si="338"/>
        <v>8500</v>
      </c>
      <c r="P459" s="29">
        <v>14342.87</v>
      </c>
      <c r="Q459" s="29">
        <f t="shared" si="409"/>
        <v>17149.52</v>
      </c>
      <c r="R459" s="29">
        <f t="shared" si="339"/>
        <v>6136</v>
      </c>
      <c r="S459" s="29">
        <f t="shared" si="410"/>
        <v>22850.48</v>
      </c>
    </row>
    <row r="460" spans="2:19" s="8" customFormat="1" ht="24.95" customHeight="1" x14ac:dyDescent="0.25">
      <c r="B460" s="27">
        <v>405</v>
      </c>
      <c r="C460" s="39" t="s">
        <v>338</v>
      </c>
      <c r="D460" s="28" t="s">
        <v>27</v>
      </c>
      <c r="E460" s="27" t="s">
        <v>18</v>
      </c>
      <c r="F460" s="27" t="s">
        <v>496</v>
      </c>
      <c r="G460" s="29">
        <v>35000</v>
      </c>
      <c r="H460" s="29">
        <v>0</v>
      </c>
      <c r="I460" s="29">
        <v>25</v>
      </c>
      <c r="J460" s="29">
        <v>1004.5</v>
      </c>
      <c r="K460" s="29">
        <f t="shared" si="406"/>
        <v>2485</v>
      </c>
      <c r="L460" s="29">
        <f t="shared" si="407"/>
        <v>402.5</v>
      </c>
      <c r="M460" s="29">
        <v>1064</v>
      </c>
      <c r="N460" s="29">
        <f t="shared" si="408"/>
        <v>2481.5</v>
      </c>
      <c r="O460" s="29">
        <f t="shared" si="338"/>
        <v>7437.5</v>
      </c>
      <c r="P460" s="29">
        <v>24601.66</v>
      </c>
      <c r="Q460" s="29">
        <f t="shared" si="409"/>
        <v>26670.16</v>
      </c>
      <c r="R460" s="29">
        <f t="shared" si="339"/>
        <v>5369</v>
      </c>
      <c r="S460" s="29">
        <f t="shared" si="410"/>
        <v>8329.84</v>
      </c>
    </row>
    <row r="461" spans="2:19" s="8" customFormat="1" ht="24.95" customHeight="1" x14ac:dyDescent="0.25">
      <c r="B461" s="27">
        <v>406</v>
      </c>
      <c r="C461" s="39" t="s">
        <v>339</v>
      </c>
      <c r="D461" s="28" t="s">
        <v>29</v>
      </c>
      <c r="E461" s="27" t="s">
        <v>18</v>
      </c>
      <c r="F461" s="27" t="s">
        <v>496</v>
      </c>
      <c r="G461" s="29">
        <v>35000</v>
      </c>
      <c r="H461" s="29">
        <v>0</v>
      </c>
      <c r="I461" s="29">
        <v>25</v>
      </c>
      <c r="J461" s="29">
        <v>1004.5</v>
      </c>
      <c r="K461" s="29">
        <f t="shared" si="406"/>
        <v>2485</v>
      </c>
      <c r="L461" s="29">
        <f t="shared" si="407"/>
        <v>402.5</v>
      </c>
      <c r="M461" s="29">
        <v>1064</v>
      </c>
      <c r="N461" s="29">
        <f t="shared" si="408"/>
        <v>2481.5</v>
      </c>
      <c r="O461" s="29">
        <f t="shared" si="338"/>
        <v>7437.5</v>
      </c>
      <c r="P461" s="29">
        <v>1863.45</v>
      </c>
      <c r="Q461" s="29">
        <f t="shared" si="409"/>
        <v>3931.95</v>
      </c>
      <c r="R461" s="29">
        <f t="shared" si="339"/>
        <v>5369</v>
      </c>
      <c r="S461" s="29">
        <f t="shared" si="410"/>
        <v>31068.05</v>
      </c>
    </row>
    <row r="462" spans="2:19" s="8" customFormat="1" ht="24.95" customHeight="1" x14ac:dyDescent="0.25">
      <c r="B462" s="27">
        <v>407</v>
      </c>
      <c r="C462" s="39" t="s">
        <v>340</v>
      </c>
      <c r="D462" s="28" t="s">
        <v>341</v>
      </c>
      <c r="E462" s="27" t="s">
        <v>18</v>
      </c>
      <c r="F462" s="27" t="s">
        <v>495</v>
      </c>
      <c r="G462" s="29">
        <v>35000</v>
      </c>
      <c r="H462" s="29">
        <v>0</v>
      </c>
      <c r="I462" s="29">
        <v>25</v>
      </c>
      <c r="J462" s="29">
        <v>1004.5</v>
      </c>
      <c r="K462" s="29">
        <f t="shared" si="406"/>
        <v>2485</v>
      </c>
      <c r="L462" s="29">
        <f t="shared" si="407"/>
        <v>402.5</v>
      </c>
      <c r="M462" s="29">
        <v>1064</v>
      </c>
      <c r="N462" s="29">
        <f t="shared" si="408"/>
        <v>2481.5</v>
      </c>
      <c r="O462" s="29">
        <f t="shared" si="338"/>
        <v>7437.5</v>
      </c>
      <c r="P462" s="29">
        <v>13936.95</v>
      </c>
      <c r="Q462" s="29">
        <f t="shared" si="409"/>
        <v>16005.45</v>
      </c>
      <c r="R462" s="29">
        <f t="shared" si="339"/>
        <v>5369</v>
      </c>
      <c r="S462" s="29">
        <f t="shared" si="410"/>
        <v>18994.55</v>
      </c>
    </row>
    <row r="463" spans="2:19" s="52" customFormat="1" ht="24.95" customHeight="1" x14ac:dyDescent="0.25">
      <c r="B463" s="27">
        <v>408</v>
      </c>
      <c r="C463" s="39" t="s">
        <v>619</v>
      </c>
      <c r="D463" s="28" t="s">
        <v>334</v>
      </c>
      <c r="E463" s="27" t="s">
        <v>18</v>
      </c>
      <c r="F463" s="27" t="s">
        <v>496</v>
      </c>
      <c r="G463" s="29">
        <v>40000</v>
      </c>
      <c r="H463" s="29">
        <v>442.65</v>
      </c>
      <c r="I463" s="29">
        <v>25</v>
      </c>
      <c r="J463" s="29">
        <v>1148</v>
      </c>
      <c r="K463" s="29">
        <f>G463*7.1%</f>
        <v>2840</v>
      </c>
      <c r="L463" s="29">
        <f t="shared" si="407"/>
        <v>460</v>
      </c>
      <c r="M463" s="29">
        <v>1216</v>
      </c>
      <c r="N463" s="29">
        <f>G463*7.09%</f>
        <v>2836</v>
      </c>
      <c r="O463" s="29">
        <f>J463+K463+L463+M463+N463</f>
        <v>8500</v>
      </c>
      <c r="P463" s="29">
        <v>25</v>
      </c>
      <c r="Q463" s="29">
        <f>H463+J463+M463+P463</f>
        <v>2831.65</v>
      </c>
      <c r="R463" s="29">
        <f>K463+L463+N463</f>
        <v>6136</v>
      </c>
      <c r="S463" s="29">
        <f>G463-Q463</f>
        <v>37168.35</v>
      </c>
    </row>
    <row r="464" spans="2:19" s="16" customFormat="1" ht="24.95" customHeight="1" x14ac:dyDescent="0.25">
      <c r="B464" s="27">
        <v>409</v>
      </c>
      <c r="C464" s="39" t="s">
        <v>425</v>
      </c>
      <c r="D464" s="28" t="s">
        <v>29</v>
      </c>
      <c r="E464" s="27" t="s">
        <v>18</v>
      </c>
      <c r="F464" s="27" t="s">
        <v>496</v>
      </c>
      <c r="G464" s="29">
        <v>35000</v>
      </c>
      <c r="H464" s="29">
        <v>0</v>
      </c>
      <c r="I464" s="29">
        <v>25</v>
      </c>
      <c r="J464" s="29">
        <v>1004.5</v>
      </c>
      <c r="K464" s="29">
        <f>G464*7.1%</f>
        <v>2485</v>
      </c>
      <c r="L464" s="29">
        <f t="shared" si="407"/>
        <v>402.5</v>
      </c>
      <c r="M464" s="29">
        <v>1064</v>
      </c>
      <c r="N464" s="29">
        <f>G464*7.09%</f>
        <v>2481.5</v>
      </c>
      <c r="O464" s="29">
        <f>J464+K464+L464+M464+N464</f>
        <v>7437.5</v>
      </c>
      <c r="P464" s="29">
        <f>I464</f>
        <v>25</v>
      </c>
      <c r="Q464" s="29">
        <f>H464+J464+M464+P464</f>
        <v>2093.5</v>
      </c>
      <c r="R464" s="29">
        <f>K464+L464+N464</f>
        <v>5369</v>
      </c>
      <c r="S464" s="29">
        <f>G464-Q464</f>
        <v>32906.5</v>
      </c>
    </row>
    <row r="465" spans="2:19" s="15" customFormat="1" ht="24.95" customHeight="1" x14ac:dyDescent="0.3">
      <c r="B465" s="31" t="s">
        <v>388</v>
      </c>
      <c r="C465" s="23"/>
      <c r="D465" s="23"/>
      <c r="E465" s="23"/>
      <c r="F465" s="23"/>
      <c r="G465" s="25"/>
      <c r="H465" s="25"/>
      <c r="I465" s="25"/>
      <c r="J465" s="25"/>
      <c r="K465" s="25"/>
      <c r="L465" s="25"/>
      <c r="M465" s="25"/>
      <c r="N465" s="25"/>
      <c r="O465" s="38"/>
      <c r="P465" s="38"/>
      <c r="Q465" s="38"/>
      <c r="R465" s="38"/>
      <c r="S465" s="38"/>
    </row>
    <row r="466" spans="2:19" s="8" customFormat="1" ht="24.95" customHeight="1" x14ac:dyDescent="0.25">
      <c r="B466" s="18">
        <v>410</v>
      </c>
      <c r="C466" s="14" t="s">
        <v>389</v>
      </c>
      <c r="D466" s="17" t="s">
        <v>705</v>
      </c>
      <c r="E466" s="18" t="s">
        <v>18</v>
      </c>
      <c r="F466" s="18" t="s">
        <v>496</v>
      </c>
      <c r="G466" s="21">
        <v>40000</v>
      </c>
      <c r="H466" s="21">
        <v>442.65</v>
      </c>
      <c r="I466" s="21">
        <v>25</v>
      </c>
      <c r="J466" s="21">
        <v>1148</v>
      </c>
      <c r="K466" s="29">
        <f>G466*7.1%</f>
        <v>2840</v>
      </c>
      <c r="L466" s="29">
        <f>G466*1.15%</f>
        <v>460</v>
      </c>
      <c r="M466" s="21">
        <v>1216</v>
      </c>
      <c r="N466" s="29">
        <f>G466*7.09%</f>
        <v>2836</v>
      </c>
      <c r="O466" s="21">
        <f>J466+K466+L466+M466+N466</f>
        <v>8500</v>
      </c>
      <c r="P466" s="21">
        <v>2571</v>
      </c>
      <c r="Q466" s="21">
        <f>H466+J466+M466+P466</f>
        <v>5377.65</v>
      </c>
      <c r="R466" s="21">
        <f>K466+L466+N466</f>
        <v>6136</v>
      </c>
      <c r="S466" s="21">
        <f>G466-Q466</f>
        <v>34622.35</v>
      </c>
    </row>
    <row r="467" spans="2:19" s="8" customFormat="1" ht="24.95" customHeight="1" x14ac:dyDescent="0.3">
      <c r="B467" s="31" t="s">
        <v>593</v>
      </c>
      <c r="C467" s="23"/>
      <c r="D467" s="23"/>
      <c r="E467" s="23"/>
      <c r="F467" s="23"/>
      <c r="G467" s="25"/>
      <c r="H467" s="56"/>
      <c r="I467" s="56"/>
      <c r="J467" s="56"/>
      <c r="K467" s="56"/>
      <c r="L467" s="56"/>
      <c r="M467" s="56"/>
      <c r="N467" s="56"/>
      <c r="O467" s="38"/>
      <c r="P467" s="38"/>
      <c r="Q467" s="38"/>
      <c r="R467" s="38"/>
      <c r="S467" s="38"/>
    </row>
    <row r="468" spans="2:19" s="16" customFormat="1" ht="24.95" customHeight="1" x14ac:dyDescent="0.25">
      <c r="B468" s="58">
        <v>411</v>
      </c>
      <c r="C468" s="39" t="s">
        <v>346</v>
      </c>
      <c r="D468" s="28" t="s">
        <v>344</v>
      </c>
      <c r="E468" s="27" t="s">
        <v>18</v>
      </c>
      <c r="F468" s="27" t="s">
        <v>496</v>
      </c>
      <c r="G468" s="29">
        <v>50000</v>
      </c>
      <c r="H468" s="29">
        <v>1854</v>
      </c>
      <c r="I468" s="29">
        <v>25</v>
      </c>
      <c r="J468" s="29">
        <v>1435</v>
      </c>
      <c r="K468" s="29">
        <f t="shared" ref="K468:K473" si="411">G468*7.1%</f>
        <v>3550</v>
      </c>
      <c r="L468" s="29">
        <f>G468*1.15%</f>
        <v>575</v>
      </c>
      <c r="M468" s="29">
        <v>1520</v>
      </c>
      <c r="N468" s="29">
        <f t="shared" ref="N468:N473" si="412">G468*7.09%</f>
        <v>3545</v>
      </c>
      <c r="O468" s="29">
        <f t="shared" ref="O468:O473" si="413">J468+K468+L468+M468+N468</f>
        <v>10625</v>
      </c>
      <c r="P468" s="29">
        <v>10133.08</v>
      </c>
      <c r="Q468" s="29">
        <f t="shared" ref="Q468:Q473" si="414">H468+J468+M468+P468</f>
        <v>14942.08</v>
      </c>
      <c r="R468" s="29">
        <f t="shared" ref="R468:R473" si="415">K468+L468+N468</f>
        <v>7670</v>
      </c>
      <c r="S468" s="29">
        <f t="shared" ref="S468:S473" si="416">G468-Q468</f>
        <v>35057.919999999998</v>
      </c>
    </row>
    <row r="469" spans="2:19" s="20" customFormat="1" ht="24.95" customHeight="1" x14ac:dyDescent="0.25">
      <c r="B469" s="58">
        <v>412</v>
      </c>
      <c r="C469" s="44" t="s">
        <v>595</v>
      </c>
      <c r="D469" s="45" t="s">
        <v>596</v>
      </c>
      <c r="E469" s="27" t="s">
        <v>18</v>
      </c>
      <c r="F469" s="27" t="s">
        <v>496</v>
      </c>
      <c r="G469" s="29">
        <v>41000</v>
      </c>
      <c r="H469" s="29">
        <v>583.79</v>
      </c>
      <c r="I469" s="29">
        <v>25</v>
      </c>
      <c r="J469" s="29">
        <f>G469*2.87%</f>
        <v>1176.7</v>
      </c>
      <c r="K469" s="29">
        <f t="shared" si="411"/>
        <v>2911</v>
      </c>
      <c r="L469" s="29">
        <f t="shared" ref="L469:L526" si="417">G469*1.15%</f>
        <v>471.5</v>
      </c>
      <c r="M469" s="29">
        <f>G469*3.04%</f>
        <v>1246.4000000000001</v>
      </c>
      <c r="N469" s="29">
        <f t="shared" si="412"/>
        <v>2906.9</v>
      </c>
      <c r="O469" s="29">
        <f t="shared" si="413"/>
        <v>8712.5</v>
      </c>
      <c r="P469" s="29">
        <f>I469</f>
        <v>25</v>
      </c>
      <c r="Q469" s="29">
        <f t="shared" si="414"/>
        <v>3031.89</v>
      </c>
      <c r="R469" s="29">
        <f t="shared" si="415"/>
        <v>6289.4</v>
      </c>
      <c r="S469" s="29">
        <f t="shared" si="416"/>
        <v>37968.11</v>
      </c>
    </row>
    <row r="470" spans="2:19" s="16" customFormat="1" ht="24.95" customHeight="1" x14ac:dyDescent="0.25">
      <c r="B470" s="58">
        <v>413</v>
      </c>
      <c r="C470" s="39" t="s">
        <v>385</v>
      </c>
      <c r="D470" s="28" t="s">
        <v>386</v>
      </c>
      <c r="E470" s="27" t="s">
        <v>18</v>
      </c>
      <c r="F470" s="27" t="s">
        <v>495</v>
      </c>
      <c r="G470" s="29">
        <v>40000</v>
      </c>
      <c r="H470" s="29">
        <v>442.65</v>
      </c>
      <c r="I470" s="29">
        <v>25</v>
      </c>
      <c r="J470" s="29">
        <v>1148</v>
      </c>
      <c r="K470" s="29">
        <f t="shared" si="411"/>
        <v>2840</v>
      </c>
      <c r="L470" s="29">
        <f>G470*1.15%</f>
        <v>460</v>
      </c>
      <c r="M470" s="29">
        <v>1216</v>
      </c>
      <c r="N470" s="29">
        <f t="shared" si="412"/>
        <v>2836</v>
      </c>
      <c r="O470" s="29">
        <f t="shared" si="413"/>
        <v>8500</v>
      </c>
      <c r="P470" s="29">
        <v>5471</v>
      </c>
      <c r="Q470" s="29">
        <f t="shared" si="414"/>
        <v>8277.65</v>
      </c>
      <c r="R470" s="29">
        <f t="shared" si="415"/>
        <v>6136</v>
      </c>
      <c r="S470" s="29">
        <f t="shared" si="416"/>
        <v>31722.35</v>
      </c>
    </row>
    <row r="471" spans="2:19" s="20" customFormat="1" ht="24.95" customHeight="1" x14ac:dyDescent="0.25">
      <c r="B471" s="58">
        <v>414</v>
      </c>
      <c r="C471" s="44" t="s">
        <v>602</v>
      </c>
      <c r="D471" s="45" t="s">
        <v>596</v>
      </c>
      <c r="E471" s="27" t="s">
        <v>18</v>
      </c>
      <c r="F471" s="27" t="s">
        <v>496</v>
      </c>
      <c r="G471" s="29">
        <v>41000</v>
      </c>
      <c r="H471" s="29">
        <v>583.79</v>
      </c>
      <c r="I471" s="29">
        <v>25</v>
      </c>
      <c r="J471" s="29">
        <f>G471*2.87%</f>
        <v>1176.7</v>
      </c>
      <c r="K471" s="29">
        <f t="shared" si="411"/>
        <v>2911</v>
      </c>
      <c r="L471" s="29">
        <f t="shared" si="417"/>
        <v>471.5</v>
      </c>
      <c r="M471" s="29">
        <f>G471*3.04%</f>
        <v>1246.4000000000001</v>
      </c>
      <c r="N471" s="29">
        <f t="shared" si="412"/>
        <v>2906.9</v>
      </c>
      <c r="O471" s="29">
        <f t="shared" si="413"/>
        <v>8712.5</v>
      </c>
      <c r="P471" s="29">
        <f>I471</f>
        <v>25</v>
      </c>
      <c r="Q471" s="29">
        <f t="shared" si="414"/>
        <v>3031.89</v>
      </c>
      <c r="R471" s="29">
        <f t="shared" si="415"/>
        <v>6289.4</v>
      </c>
      <c r="S471" s="29">
        <f t="shared" si="416"/>
        <v>37968.11</v>
      </c>
    </row>
    <row r="472" spans="2:19" s="20" customFormat="1" ht="24.95" customHeight="1" x14ac:dyDescent="0.25">
      <c r="B472" s="58">
        <v>415</v>
      </c>
      <c r="C472" s="44" t="s">
        <v>609</v>
      </c>
      <c r="D472" s="45" t="s">
        <v>596</v>
      </c>
      <c r="E472" s="27" t="s">
        <v>18</v>
      </c>
      <c r="F472" s="27" t="s">
        <v>496</v>
      </c>
      <c r="G472" s="29">
        <v>41000</v>
      </c>
      <c r="H472" s="29">
        <v>583.79</v>
      </c>
      <c r="I472" s="29">
        <v>25</v>
      </c>
      <c r="J472" s="29">
        <f>G472*2.87%</f>
        <v>1176.7</v>
      </c>
      <c r="K472" s="29">
        <f t="shared" si="411"/>
        <v>2911</v>
      </c>
      <c r="L472" s="29">
        <f t="shared" si="417"/>
        <v>471.5</v>
      </c>
      <c r="M472" s="29">
        <f>G472*3.04%</f>
        <v>1246.4000000000001</v>
      </c>
      <c r="N472" s="29">
        <f t="shared" si="412"/>
        <v>2906.9</v>
      </c>
      <c r="O472" s="29">
        <f t="shared" si="413"/>
        <v>8712.5</v>
      </c>
      <c r="P472" s="29">
        <v>10301</v>
      </c>
      <c r="Q472" s="29">
        <f t="shared" si="414"/>
        <v>13307.89</v>
      </c>
      <c r="R472" s="29">
        <f t="shared" si="415"/>
        <v>6289.4</v>
      </c>
      <c r="S472" s="29">
        <f t="shared" si="416"/>
        <v>27692.11</v>
      </c>
    </row>
    <row r="473" spans="2:19" s="20" customFormat="1" ht="24.95" customHeight="1" x14ac:dyDescent="0.25">
      <c r="B473" s="58">
        <v>416</v>
      </c>
      <c r="C473" s="44" t="s">
        <v>613</v>
      </c>
      <c r="D473" s="45" t="s">
        <v>596</v>
      </c>
      <c r="E473" s="27" t="s">
        <v>18</v>
      </c>
      <c r="F473" s="27" t="s">
        <v>496</v>
      </c>
      <c r="G473" s="29">
        <v>41000</v>
      </c>
      <c r="H473" s="29">
        <v>583.79</v>
      </c>
      <c r="I473" s="29">
        <v>25</v>
      </c>
      <c r="J473" s="29">
        <f>G473*2.87%</f>
        <v>1176.7</v>
      </c>
      <c r="K473" s="29">
        <f t="shared" si="411"/>
        <v>2911</v>
      </c>
      <c r="L473" s="29">
        <f t="shared" si="417"/>
        <v>471.5</v>
      </c>
      <c r="M473" s="29">
        <f>G473*3.04%</f>
        <v>1246.4000000000001</v>
      </c>
      <c r="N473" s="29">
        <f t="shared" si="412"/>
        <v>2906.9</v>
      </c>
      <c r="O473" s="29">
        <f t="shared" si="413"/>
        <v>8712.5</v>
      </c>
      <c r="P473" s="29">
        <f>I473</f>
        <v>25</v>
      </c>
      <c r="Q473" s="29">
        <f t="shared" si="414"/>
        <v>3031.89</v>
      </c>
      <c r="R473" s="29">
        <f t="shared" si="415"/>
        <v>6289.4</v>
      </c>
      <c r="S473" s="29">
        <f t="shared" si="416"/>
        <v>37968.11</v>
      </c>
    </row>
    <row r="474" spans="2:19" s="16" customFormat="1" ht="24.95" customHeight="1" x14ac:dyDescent="0.25">
      <c r="B474" s="58">
        <v>417</v>
      </c>
      <c r="C474" s="39" t="s">
        <v>343</v>
      </c>
      <c r="D474" s="28" t="s">
        <v>344</v>
      </c>
      <c r="E474" s="27" t="s">
        <v>18</v>
      </c>
      <c r="F474" s="27" t="s">
        <v>496</v>
      </c>
      <c r="G474" s="29">
        <v>58000</v>
      </c>
      <c r="H474" s="29">
        <v>3110.32</v>
      </c>
      <c r="I474" s="29">
        <v>25</v>
      </c>
      <c r="J474" s="29">
        <v>1664.6</v>
      </c>
      <c r="K474" s="29">
        <f t="shared" ref="K474:K503" si="418">G474*7.1%</f>
        <v>4118</v>
      </c>
      <c r="L474" s="29">
        <f t="shared" si="417"/>
        <v>667</v>
      </c>
      <c r="M474" s="29">
        <v>1763.2</v>
      </c>
      <c r="N474" s="29">
        <f t="shared" ref="N474:N503" si="419">G474*7.09%</f>
        <v>4112.2</v>
      </c>
      <c r="O474" s="29">
        <f t="shared" ref="O474:O503" si="420">J474+K474+L474+M474+N474</f>
        <v>12325</v>
      </c>
      <c r="P474" s="29">
        <v>22743.33</v>
      </c>
      <c r="Q474" s="29">
        <f t="shared" ref="Q474:Q503" si="421">H474+J474+M474+P474</f>
        <v>29281.45</v>
      </c>
      <c r="R474" s="29">
        <f t="shared" ref="R474:R503" si="422">K474+L474+N474</f>
        <v>8897.2000000000007</v>
      </c>
      <c r="S474" s="29">
        <f t="shared" ref="S474:S503" si="423">G474-Q474</f>
        <v>28718.55</v>
      </c>
    </row>
    <row r="475" spans="2:19" s="8" customFormat="1" ht="24.95" customHeight="1" x14ac:dyDescent="0.25">
      <c r="B475" s="58">
        <v>418</v>
      </c>
      <c r="C475" s="39" t="s">
        <v>521</v>
      </c>
      <c r="D475" s="28" t="s">
        <v>344</v>
      </c>
      <c r="E475" s="27" t="s">
        <v>18</v>
      </c>
      <c r="F475" s="27" t="s">
        <v>496</v>
      </c>
      <c r="G475" s="29">
        <v>58000</v>
      </c>
      <c r="H475" s="29">
        <v>3110.32</v>
      </c>
      <c r="I475" s="29">
        <v>25</v>
      </c>
      <c r="J475" s="29">
        <v>1664.6</v>
      </c>
      <c r="K475" s="29">
        <f t="shared" si="418"/>
        <v>4118</v>
      </c>
      <c r="L475" s="29">
        <f t="shared" si="417"/>
        <v>667</v>
      </c>
      <c r="M475" s="29">
        <v>1763.2</v>
      </c>
      <c r="N475" s="29">
        <f t="shared" si="419"/>
        <v>4112.2</v>
      </c>
      <c r="O475" s="29">
        <f t="shared" si="420"/>
        <v>12325</v>
      </c>
      <c r="P475" s="29">
        <f>I475</f>
        <v>25</v>
      </c>
      <c r="Q475" s="29">
        <f t="shared" si="421"/>
        <v>6563.12</v>
      </c>
      <c r="R475" s="29">
        <f t="shared" si="422"/>
        <v>8897.2000000000007</v>
      </c>
      <c r="S475" s="29">
        <f t="shared" si="423"/>
        <v>51436.88</v>
      </c>
    </row>
    <row r="476" spans="2:19" s="8" customFormat="1" ht="24.95" customHeight="1" x14ac:dyDescent="0.25">
      <c r="B476" s="58">
        <v>419</v>
      </c>
      <c r="C476" s="39" t="s">
        <v>529</v>
      </c>
      <c r="D476" s="28" t="s">
        <v>344</v>
      </c>
      <c r="E476" s="27" t="s">
        <v>18</v>
      </c>
      <c r="F476" s="27" t="s">
        <v>495</v>
      </c>
      <c r="G476" s="29">
        <v>58000</v>
      </c>
      <c r="H476" s="29">
        <v>3110.32</v>
      </c>
      <c r="I476" s="29">
        <v>25</v>
      </c>
      <c r="J476" s="29">
        <v>1664.6</v>
      </c>
      <c r="K476" s="29">
        <f t="shared" si="418"/>
        <v>4118</v>
      </c>
      <c r="L476" s="29">
        <f t="shared" si="417"/>
        <v>667</v>
      </c>
      <c r="M476" s="29">
        <v>1763.2</v>
      </c>
      <c r="N476" s="29">
        <f t="shared" si="419"/>
        <v>4112.2</v>
      </c>
      <c r="O476" s="29">
        <f t="shared" si="420"/>
        <v>12325</v>
      </c>
      <c r="P476" s="29">
        <f>I476</f>
        <v>25</v>
      </c>
      <c r="Q476" s="29">
        <f t="shared" si="421"/>
        <v>6563.12</v>
      </c>
      <c r="R476" s="29">
        <f t="shared" si="422"/>
        <v>8897.2000000000007</v>
      </c>
      <c r="S476" s="29">
        <f t="shared" si="423"/>
        <v>51436.88</v>
      </c>
    </row>
    <row r="477" spans="2:19" s="16" customFormat="1" ht="24.95" customHeight="1" x14ac:dyDescent="0.25">
      <c r="B477" s="58">
        <v>420</v>
      </c>
      <c r="C477" s="39" t="s">
        <v>384</v>
      </c>
      <c r="D477" s="28" t="s">
        <v>344</v>
      </c>
      <c r="E477" s="27" t="s">
        <v>18</v>
      </c>
      <c r="F477" s="27" t="s">
        <v>496</v>
      </c>
      <c r="G477" s="29">
        <v>58000</v>
      </c>
      <c r="H477" s="29">
        <v>3110.32</v>
      </c>
      <c r="I477" s="29">
        <v>25</v>
      </c>
      <c r="J477" s="29">
        <v>1664.6</v>
      </c>
      <c r="K477" s="29">
        <f t="shared" si="418"/>
        <v>4118</v>
      </c>
      <c r="L477" s="29">
        <f t="shared" si="417"/>
        <v>667</v>
      </c>
      <c r="M477" s="29">
        <v>1763.2</v>
      </c>
      <c r="N477" s="29">
        <f t="shared" si="419"/>
        <v>4112.2</v>
      </c>
      <c r="O477" s="29">
        <f t="shared" si="420"/>
        <v>12325</v>
      </c>
      <c r="P477" s="29">
        <f>I477</f>
        <v>25</v>
      </c>
      <c r="Q477" s="29">
        <f t="shared" si="421"/>
        <v>6563.12</v>
      </c>
      <c r="R477" s="29">
        <f t="shared" si="422"/>
        <v>8897.2000000000007</v>
      </c>
      <c r="S477" s="29">
        <f t="shared" si="423"/>
        <v>51436.88</v>
      </c>
    </row>
    <row r="478" spans="2:19" s="16" customFormat="1" ht="24.95" customHeight="1" x14ac:dyDescent="0.25">
      <c r="B478" s="58">
        <v>421</v>
      </c>
      <c r="C478" s="39" t="s">
        <v>345</v>
      </c>
      <c r="D478" s="28" t="s">
        <v>344</v>
      </c>
      <c r="E478" s="27" t="s">
        <v>18</v>
      </c>
      <c r="F478" s="27" t="s">
        <v>496</v>
      </c>
      <c r="G478" s="29">
        <v>58000</v>
      </c>
      <c r="H478" s="29">
        <v>3110.32</v>
      </c>
      <c r="I478" s="29">
        <v>25</v>
      </c>
      <c r="J478" s="29">
        <v>1664.6</v>
      </c>
      <c r="K478" s="29">
        <f t="shared" si="418"/>
        <v>4118</v>
      </c>
      <c r="L478" s="29">
        <f t="shared" si="417"/>
        <v>667</v>
      </c>
      <c r="M478" s="29">
        <v>1763.2</v>
      </c>
      <c r="N478" s="29">
        <f t="shared" si="419"/>
        <v>4112.2</v>
      </c>
      <c r="O478" s="29">
        <f t="shared" si="420"/>
        <v>12325</v>
      </c>
      <c r="P478" s="29">
        <f>I478</f>
        <v>25</v>
      </c>
      <c r="Q478" s="29">
        <f t="shared" si="421"/>
        <v>6563.12</v>
      </c>
      <c r="R478" s="29">
        <f t="shared" si="422"/>
        <v>8897.2000000000007</v>
      </c>
      <c r="S478" s="29">
        <f t="shared" si="423"/>
        <v>51436.88</v>
      </c>
    </row>
    <row r="479" spans="2:19" s="8" customFormat="1" ht="24.95" customHeight="1" x14ac:dyDescent="0.25">
      <c r="B479" s="58">
        <v>422</v>
      </c>
      <c r="C479" s="39" t="s">
        <v>539</v>
      </c>
      <c r="D479" s="28" t="s">
        <v>344</v>
      </c>
      <c r="E479" s="27" t="s">
        <v>18</v>
      </c>
      <c r="F479" s="27" t="s">
        <v>496</v>
      </c>
      <c r="G479" s="29">
        <v>58000</v>
      </c>
      <c r="H479" s="29">
        <v>3110.32</v>
      </c>
      <c r="I479" s="29">
        <v>25</v>
      </c>
      <c r="J479" s="29">
        <v>1664.6</v>
      </c>
      <c r="K479" s="29">
        <f t="shared" si="418"/>
        <v>4118</v>
      </c>
      <c r="L479" s="29">
        <f t="shared" si="417"/>
        <v>667</v>
      </c>
      <c r="M479" s="29">
        <v>1763.2</v>
      </c>
      <c r="N479" s="29">
        <f t="shared" si="419"/>
        <v>4112.2</v>
      </c>
      <c r="O479" s="29">
        <f t="shared" si="420"/>
        <v>12325</v>
      </c>
      <c r="P479" s="29">
        <f>I479</f>
        <v>25</v>
      </c>
      <c r="Q479" s="29">
        <f t="shared" si="421"/>
        <v>6563.12</v>
      </c>
      <c r="R479" s="29">
        <f t="shared" si="422"/>
        <v>8897.2000000000007</v>
      </c>
      <c r="S479" s="29">
        <f t="shared" si="423"/>
        <v>51436.88</v>
      </c>
    </row>
    <row r="480" spans="2:19" s="8" customFormat="1" ht="24.95" customHeight="1" x14ac:dyDescent="0.25">
      <c r="B480" s="58">
        <v>423</v>
      </c>
      <c r="C480" s="39" t="s">
        <v>347</v>
      </c>
      <c r="D480" s="28" t="s">
        <v>328</v>
      </c>
      <c r="E480" s="27" t="s">
        <v>18</v>
      </c>
      <c r="F480" s="27" t="s">
        <v>496</v>
      </c>
      <c r="G480" s="29">
        <v>41157.599999999999</v>
      </c>
      <c r="H480" s="29">
        <v>379.16</v>
      </c>
      <c r="I480" s="29">
        <v>25</v>
      </c>
      <c r="J480" s="29">
        <v>1181.22</v>
      </c>
      <c r="K480" s="29">
        <f t="shared" si="418"/>
        <v>2922.19</v>
      </c>
      <c r="L480" s="29">
        <f t="shared" si="417"/>
        <v>473.31</v>
      </c>
      <c r="M480" s="29">
        <v>1251.19</v>
      </c>
      <c r="N480" s="29">
        <f t="shared" si="419"/>
        <v>2918.07</v>
      </c>
      <c r="O480" s="29">
        <f t="shared" si="420"/>
        <v>8745.98</v>
      </c>
      <c r="P480" s="29">
        <v>6379.66</v>
      </c>
      <c r="Q480" s="29">
        <f t="shared" si="421"/>
        <v>9191.23</v>
      </c>
      <c r="R480" s="29">
        <f t="shared" si="422"/>
        <v>6313.57</v>
      </c>
      <c r="S480" s="29">
        <f t="shared" si="423"/>
        <v>31966.37</v>
      </c>
    </row>
    <row r="481" spans="2:19" s="8" customFormat="1" ht="24.95" customHeight="1" x14ac:dyDescent="0.25">
      <c r="B481" s="58">
        <v>424</v>
      </c>
      <c r="C481" s="39" t="s">
        <v>348</v>
      </c>
      <c r="D481" s="28" t="s">
        <v>328</v>
      </c>
      <c r="E481" s="27" t="s">
        <v>18</v>
      </c>
      <c r="F481" s="27" t="s">
        <v>496</v>
      </c>
      <c r="G481" s="29">
        <v>41038.800000000003</v>
      </c>
      <c r="H481" s="29">
        <v>589.26</v>
      </c>
      <c r="I481" s="29">
        <v>25</v>
      </c>
      <c r="J481" s="29">
        <v>1177.81</v>
      </c>
      <c r="K481" s="29">
        <f t="shared" si="418"/>
        <v>2913.75</v>
      </c>
      <c r="L481" s="29">
        <f t="shared" si="417"/>
        <v>471.95</v>
      </c>
      <c r="M481" s="29">
        <v>1247.58</v>
      </c>
      <c r="N481" s="29">
        <f t="shared" si="419"/>
        <v>2909.65</v>
      </c>
      <c r="O481" s="29">
        <f t="shared" si="420"/>
        <v>8720.74</v>
      </c>
      <c r="P481" s="29">
        <v>13396.33</v>
      </c>
      <c r="Q481" s="29">
        <f t="shared" si="421"/>
        <v>16410.98</v>
      </c>
      <c r="R481" s="29">
        <f t="shared" si="422"/>
        <v>6295.35</v>
      </c>
      <c r="S481" s="29">
        <f t="shared" si="423"/>
        <v>24627.82</v>
      </c>
    </row>
    <row r="482" spans="2:19" s="8" customFormat="1" ht="24.95" customHeight="1" x14ac:dyDescent="0.25">
      <c r="B482" s="58">
        <v>425</v>
      </c>
      <c r="C482" s="39" t="s">
        <v>349</v>
      </c>
      <c r="D482" s="28" t="s">
        <v>328</v>
      </c>
      <c r="E482" s="27" t="s">
        <v>18</v>
      </c>
      <c r="F482" s="27" t="s">
        <v>496</v>
      </c>
      <c r="G482" s="29">
        <v>41038.800000000003</v>
      </c>
      <c r="H482" s="29">
        <v>589.26</v>
      </c>
      <c r="I482" s="29">
        <v>25</v>
      </c>
      <c r="J482" s="29">
        <v>1177.81</v>
      </c>
      <c r="K482" s="29">
        <f t="shared" si="418"/>
        <v>2913.75</v>
      </c>
      <c r="L482" s="29">
        <f t="shared" si="417"/>
        <v>471.95</v>
      </c>
      <c r="M482" s="29">
        <v>1247.58</v>
      </c>
      <c r="N482" s="29">
        <f t="shared" si="419"/>
        <v>2909.65</v>
      </c>
      <c r="O482" s="29">
        <f t="shared" si="420"/>
        <v>8720.74</v>
      </c>
      <c r="P482" s="29">
        <v>7700.06</v>
      </c>
      <c r="Q482" s="29">
        <f t="shared" si="421"/>
        <v>10714.71</v>
      </c>
      <c r="R482" s="29">
        <f t="shared" si="422"/>
        <v>6295.35</v>
      </c>
      <c r="S482" s="29">
        <f t="shared" si="423"/>
        <v>30324.09</v>
      </c>
    </row>
    <row r="483" spans="2:19" s="8" customFormat="1" ht="24.95" customHeight="1" x14ac:dyDescent="0.25">
      <c r="B483" s="58">
        <v>426</v>
      </c>
      <c r="C483" s="39" t="s">
        <v>350</v>
      </c>
      <c r="D483" s="28" t="s">
        <v>328</v>
      </c>
      <c r="E483" s="27" t="s">
        <v>18</v>
      </c>
      <c r="F483" s="27" t="s">
        <v>496</v>
      </c>
      <c r="G483" s="29">
        <v>41038.800000000003</v>
      </c>
      <c r="H483" s="29">
        <v>589.26</v>
      </c>
      <c r="I483" s="29">
        <v>25</v>
      </c>
      <c r="J483" s="29">
        <v>1177.81</v>
      </c>
      <c r="K483" s="29">
        <f t="shared" si="418"/>
        <v>2913.75</v>
      </c>
      <c r="L483" s="29">
        <f t="shared" si="417"/>
        <v>471.95</v>
      </c>
      <c r="M483" s="29">
        <v>1247.58</v>
      </c>
      <c r="N483" s="29">
        <f t="shared" si="419"/>
        <v>2909.65</v>
      </c>
      <c r="O483" s="29">
        <f t="shared" si="420"/>
        <v>8720.74</v>
      </c>
      <c r="P483" s="29">
        <v>1302.1600000000001</v>
      </c>
      <c r="Q483" s="29">
        <f t="shared" si="421"/>
        <v>4316.8100000000004</v>
      </c>
      <c r="R483" s="29">
        <f t="shared" si="422"/>
        <v>6295.35</v>
      </c>
      <c r="S483" s="29">
        <f t="shared" si="423"/>
        <v>36721.99</v>
      </c>
    </row>
    <row r="484" spans="2:19" s="8" customFormat="1" ht="24.95" customHeight="1" x14ac:dyDescent="0.25">
      <c r="B484" s="58">
        <v>427</v>
      </c>
      <c r="C484" s="39" t="s">
        <v>351</v>
      </c>
      <c r="D484" s="28" t="s">
        <v>328</v>
      </c>
      <c r="E484" s="27" t="s">
        <v>18</v>
      </c>
      <c r="F484" s="27" t="s">
        <v>496</v>
      </c>
      <c r="G484" s="29">
        <v>41038.800000000003</v>
      </c>
      <c r="H484" s="29">
        <v>589.26</v>
      </c>
      <c r="I484" s="29">
        <v>25</v>
      </c>
      <c r="J484" s="29">
        <v>1177.81</v>
      </c>
      <c r="K484" s="29">
        <f t="shared" si="418"/>
        <v>2913.75</v>
      </c>
      <c r="L484" s="29">
        <f t="shared" si="417"/>
        <v>471.95</v>
      </c>
      <c r="M484" s="29">
        <v>1247.58</v>
      </c>
      <c r="N484" s="29">
        <f t="shared" si="419"/>
        <v>2909.65</v>
      </c>
      <c r="O484" s="29">
        <f t="shared" si="420"/>
        <v>8720.74</v>
      </c>
      <c r="P484" s="29">
        <v>12994.38</v>
      </c>
      <c r="Q484" s="29">
        <f t="shared" si="421"/>
        <v>16009.03</v>
      </c>
      <c r="R484" s="29">
        <f t="shared" si="422"/>
        <v>6295.35</v>
      </c>
      <c r="S484" s="29">
        <f t="shared" si="423"/>
        <v>25029.77</v>
      </c>
    </row>
    <row r="485" spans="2:19" s="16" customFormat="1" ht="24.95" customHeight="1" x14ac:dyDescent="0.25">
      <c r="B485" s="58">
        <v>428</v>
      </c>
      <c r="C485" s="39" t="s">
        <v>352</v>
      </c>
      <c r="D485" s="28" t="s">
        <v>328</v>
      </c>
      <c r="E485" s="27" t="s">
        <v>18</v>
      </c>
      <c r="F485" s="27" t="s">
        <v>496</v>
      </c>
      <c r="G485" s="29">
        <v>41038.800000000003</v>
      </c>
      <c r="H485" s="29">
        <v>589.26</v>
      </c>
      <c r="I485" s="29">
        <v>25</v>
      </c>
      <c r="J485" s="29">
        <v>1177.81</v>
      </c>
      <c r="K485" s="29">
        <f t="shared" si="418"/>
        <v>2913.75</v>
      </c>
      <c r="L485" s="29">
        <f t="shared" si="417"/>
        <v>471.95</v>
      </c>
      <c r="M485" s="29">
        <v>1247.58</v>
      </c>
      <c r="N485" s="29">
        <f t="shared" si="419"/>
        <v>2909.65</v>
      </c>
      <c r="O485" s="29">
        <f t="shared" si="420"/>
        <v>8720.74</v>
      </c>
      <c r="P485" s="29">
        <f>I485</f>
        <v>25</v>
      </c>
      <c r="Q485" s="29">
        <f t="shared" si="421"/>
        <v>3039.65</v>
      </c>
      <c r="R485" s="29">
        <f t="shared" si="422"/>
        <v>6295.35</v>
      </c>
      <c r="S485" s="29">
        <f t="shared" si="423"/>
        <v>37999.15</v>
      </c>
    </row>
    <row r="486" spans="2:19" s="16" customFormat="1" ht="24.95" customHeight="1" x14ac:dyDescent="0.25">
      <c r="B486" s="58">
        <v>429</v>
      </c>
      <c r="C486" s="39" t="s">
        <v>353</v>
      </c>
      <c r="D486" s="28" t="s">
        <v>328</v>
      </c>
      <c r="E486" s="27" t="s">
        <v>18</v>
      </c>
      <c r="F486" s="27" t="s">
        <v>496</v>
      </c>
      <c r="G486" s="29">
        <v>41038.800000000003</v>
      </c>
      <c r="H486" s="29">
        <v>589.26</v>
      </c>
      <c r="I486" s="29">
        <v>25</v>
      </c>
      <c r="J486" s="29">
        <v>1177.81</v>
      </c>
      <c r="K486" s="29">
        <f t="shared" si="418"/>
        <v>2913.75</v>
      </c>
      <c r="L486" s="29">
        <f t="shared" si="417"/>
        <v>471.95</v>
      </c>
      <c r="M486" s="29">
        <v>1247.58</v>
      </c>
      <c r="N486" s="29">
        <f t="shared" si="419"/>
        <v>2909.65</v>
      </c>
      <c r="O486" s="29">
        <f t="shared" si="420"/>
        <v>8720.74</v>
      </c>
      <c r="P486" s="29">
        <f>I486</f>
        <v>25</v>
      </c>
      <c r="Q486" s="29">
        <f t="shared" si="421"/>
        <v>3039.65</v>
      </c>
      <c r="R486" s="29">
        <f t="shared" si="422"/>
        <v>6295.35</v>
      </c>
      <c r="S486" s="29">
        <f t="shared" si="423"/>
        <v>37999.15</v>
      </c>
    </row>
    <row r="487" spans="2:19" s="16" customFormat="1" ht="24.95" customHeight="1" x14ac:dyDescent="0.25">
      <c r="B487" s="58">
        <v>430</v>
      </c>
      <c r="C487" s="39" t="s">
        <v>354</v>
      </c>
      <c r="D487" s="28" t="s">
        <v>328</v>
      </c>
      <c r="E487" s="27" t="s">
        <v>18</v>
      </c>
      <c r="F487" s="27" t="s">
        <v>496</v>
      </c>
      <c r="G487" s="29">
        <v>41038.800000000003</v>
      </c>
      <c r="H487" s="29">
        <v>589.26</v>
      </c>
      <c r="I487" s="29">
        <v>25</v>
      </c>
      <c r="J487" s="29">
        <v>1177.81</v>
      </c>
      <c r="K487" s="29">
        <f t="shared" si="418"/>
        <v>2913.75</v>
      </c>
      <c r="L487" s="29">
        <f t="shared" si="417"/>
        <v>471.95</v>
      </c>
      <c r="M487" s="29">
        <v>1247.58</v>
      </c>
      <c r="N487" s="29">
        <f t="shared" si="419"/>
        <v>2909.65</v>
      </c>
      <c r="O487" s="29">
        <f t="shared" si="420"/>
        <v>8720.74</v>
      </c>
      <c r="P487" s="29">
        <v>26897.27</v>
      </c>
      <c r="Q487" s="29">
        <f t="shared" si="421"/>
        <v>29911.919999999998</v>
      </c>
      <c r="R487" s="29">
        <f t="shared" si="422"/>
        <v>6295.35</v>
      </c>
      <c r="S487" s="29">
        <f t="shared" si="423"/>
        <v>11126.88</v>
      </c>
    </row>
    <row r="488" spans="2:19" s="16" customFormat="1" ht="24.95" customHeight="1" x14ac:dyDescent="0.25">
      <c r="B488" s="58">
        <v>431</v>
      </c>
      <c r="C488" s="39" t="s">
        <v>355</v>
      </c>
      <c r="D488" s="28" t="s">
        <v>328</v>
      </c>
      <c r="E488" s="27" t="s">
        <v>18</v>
      </c>
      <c r="F488" s="27" t="s">
        <v>496</v>
      </c>
      <c r="G488" s="29">
        <v>41038.800000000003</v>
      </c>
      <c r="H488" s="29">
        <v>589.26</v>
      </c>
      <c r="I488" s="29">
        <v>25</v>
      </c>
      <c r="J488" s="29">
        <v>1177.81</v>
      </c>
      <c r="K488" s="29">
        <f t="shared" si="418"/>
        <v>2913.75</v>
      </c>
      <c r="L488" s="29">
        <f t="shared" si="417"/>
        <v>471.95</v>
      </c>
      <c r="M488" s="29">
        <v>1247.58</v>
      </c>
      <c r="N488" s="29">
        <f t="shared" si="419"/>
        <v>2909.65</v>
      </c>
      <c r="O488" s="29">
        <f t="shared" si="420"/>
        <v>8720.74</v>
      </c>
      <c r="P488" s="29">
        <v>20557.72</v>
      </c>
      <c r="Q488" s="29">
        <f t="shared" si="421"/>
        <v>23572.37</v>
      </c>
      <c r="R488" s="29">
        <f t="shared" si="422"/>
        <v>6295.35</v>
      </c>
      <c r="S488" s="29">
        <f t="shared" si="423"/>
        <v>17466.43</v>
      </c>
    </row>
    <row r="489" spans="2:19" s="16" customFormat="1" ht="24.95" customHeight="1" x14ac:dyDescent="0.25">
      <c r="B489" s="58">
        <v>432</v>
      </c>
      <c r="C489" s="39" t="s">
        <v>356</v>
      </c>
      <c r="D489" s="28" t="s">
        <v>328</v>
      </c>
      <c r="E489" s="27" t="s">
        <v>18</v>
      </c>
      <c r="F489" s="27" t="s">
        <v>496</v>
      </c>
      <c r="G489" s="29">
        <v>41038.800000000003</v>
      </c>
      <c r="H489" s="29">
        <v>362.39</v>
      </c>
      <c r="I489" s="29">
        <v>25</v>
      </c>
      <c r="J489" s="29">
        <v>1177.81</v>
      </c>
      <c r="K489" s="29">
        <f t="shared" si="418"/>
        <v>2913.75</v>
      </c>
      <c r="L489" s="29">
        <f t="shared" si="417"/>
        <v>471.95</v>
      </c>
      <c r="M489" s="29">
        <v>1247.58</v>
      </c>
      <c r="N489" s="29">
        <f t="shared" si="419"/>
        <v>2909.65</v>
      </c>
      <c r="O489" s="29">
        <f t="shared" si="420"/>
        <v>8720.74</v>
      </c>
      <c r="P489" s="29">
        <v>1537.45</v>
      </c>
      <c r="Q489" s="29">
        <f t="shared" si="421"/>
        <v>4325.2299999999996</v>
      </c>
      <c r="R489" s="29">
        <f t="shared" si="422"/>
        <v>6295.35</v>
      </c>
      <c r="S489" s="29">
        <f t="shared" si="423"/>
        <v>36713.57</v>
      </c>
    </row>
    <row r="490" spans="2:19" s="16" customFormat="1" ht="24.95" customHeight="1" x14ac:dyDescent="0.25">
      <c r="B490" s="58">
        <v>433</v>
      </c>
      <c r="C490" s="39" t="s">
        <v>357</v>
      </c>
      <c r="D490" s="28" t="s">
        <v>328</v>
      </c>
      <c r="E490" s="27" t="s">
        <v>18</v>
      </c>
      <c r="F490" s="27" t="s">
        <v>496</v>
      </c>
      <c r="G490" s="29">
        <v>41038.800000000003</v>
      </c>
      <c r="H490" s="29">
        <v>135.53</v>
      </c>
      <c r="I490" s="29">
        <v>25</v>
      </c>
      <c r="J490" s="29">
        <v>1177.81</v>
      </c>
      <c r="K490" s="29">
        <f t="shared" si="418"/>
        <v>2913.75</v>
      </c>
      <c r="L490" s="29">
        <f t="shared" si="417"/>
        <v>471.95</v>
      </c>
      <c r="M490" s="29">
        <v>1247.58</v>
      </c>
      <c r="N490" s="29">
        <f t="shared" si="419"/>
        <v>2909.65</v>
      </c>
      <c r="O490" s="29">
        <f t="shared" si="420"/>
        <v>8720.74</v>
      </c>
      <c r="P490" s="29">
        <v>3049.9</v>
      </c>
      <c r="Q490" s="29">
        <f t="shared" si="421"/>
        <v>5610.82</v>
      </c>
      <c r="R490" s="29">
        <f t="shared" si="422"/>
        <v>6295.35</v>
      </c>
      <c r="S490" s="29">
        <f t="shared" si="423"/>
        <v>35427.980000000003</v>
      </c>
    </row>
    <row r="491" spans="2:19" s="16" customFormat="1" ht="24.95" customHeight="1" x14ac:dyDescent="0.25">
      <c r="B491" s="58">
        <v>434</v>
      </c>
      <c r="C491" s="39" t="s">
        <v>358</v>
      </c>
      <c r="D491" s="28" t="s">
        <v>328</v>
      </c>
      <c r="E491" s="27" t="s">
        <v>18</v>
      </c>
      <c r="F491" s="27" t="s">
        <v>496</v>
      </c>
      <c r="G491" s="29">
        <v>41038.800000000003</v>
      </c>
      <c r="H491" s="29">
        <v>589.26</v>
      </c>
      <c r="I491" s="29">
        <v>25</v>
      </c>
      <c r="J491" s="29">
        <v>1177.81</v>
      </c>
      <c r="K491" s="29">
        <f t="shared" si="418"/>
        <v>2913.75</v>
      </c>
      <c r="L491" s="29">
        <f t="shared" si="417"/>
        <v>471.95</v>
      </c>
      <c r="M491" s="29">
        <v>1247.58</v>
      </c>
      <c r="N491" s="29">
        <f t="shared" si="419"/>
        <v>2909.65</v>
      </c>
      <c r="O491" s="29">
        <f t="shared" si="420"/>
        <v>8720.74</v>
      </c>
      <c r="P491" s="29">
        <f>I491</f>
        <v>25</v>
      </c>
      <c r="Q491" s="29">
        <f t="shared" si="421"/>
        <v>3039.65</v>
      </c>
      <c r="R491" s="29">
        <f t="shared" si="422"/>
        <v>6295.35</v>
      </c>
      <c r="S491" s="29">
        <f t="shared" si="423"/>
        <v>37999.15</v>
      </c>
    </row>
    <row r="492" spans="2:19" s="16" customFormat="1" ht="24.95" customHeight="1" x14ac:dyDescent="0.25">
      <c r="B492" s="58">
        <v>435</v>
      </c>
      <c r="C492" s="39" t="s">
        <v>359</v>
      </c>
      <c r="D492" s="28" t="s">
        <v>328</v>
      </c>
      <c r="E492" s="27" t="s">
        <v>18</v>
      </c>
      <c r="F492" s="27" t="s">
        <v>496</v>
      </c>
      <c r="G492" s="29">
        <v>41038.800000000003</v>
      </c>
      <c r="H492" s="29">
        <v>589.26</v>
      </c>
      <c r="I492" s="29">
        <v>25</v>
      </c>
      <c r="J492" s="29">
        <v>1177.81</v>
      </c>
      <c r="K492" s="29">
        <f t="shared" si="418"/>
        <v>2913.75</v>
      </c>
      <c r="L492" s="29">
        <f t="shared" si="417"/>
        <v>471.95</v>
      </c>
      <c r="M492" s="29">
        <v>1247.58</v>
      </c>
      <c r="N492" s="29">
        <f t="shared" si="419"/>
        <v>2909.65</v>
      </c>
      <c r="O492" s="29">
        <f t="shared" si="420"/>
        <v>8720.74</v>
      </c>
      <c r="P492" s="29">
        <f>I492</f>
        <v>25</v>
      </c>
      <c r="Q492" s="29">
        <f t="shared" si="421"/>
        <v>3039.65</v>
      </c>
      <c r="R492" s="29">
        <f t="shared" si="422"/>
        <v>6295.35</v>
      </c>
      <c r="S492" s="29">
        <f t="shared" si="423"/>
        <v>37999.15</v>
      </c>
    </row>
    <row r="493" spans="2:19" s="16" customFormat="1" ht="24.95" customHeight="1" x14ac:dyDescent="0.25">
      <c r="B493" s="58">
        <v>436</v>
      </c>
      <c r="C493" s="39" t="s">
        <v>360</v>
      </c>
      <c r="D493" s="28" t="s">
        <v>328</v>
      </c>
      <c r="E493" s="27" t="s">
        <v>18</v>
      </c>
      <c r="F493" s="27" t="s">
        <v>496</v>
      </c>
      <c r="G493" s="29">
        <v>41038.800000000003</v>
      </c>
      <c r="H493" s="29">
        <v>362.39</v>
      </c>
      <c r="I493" s="29">
        <v>25</v>
      </c>
      <c r="J493" s="29">
        <v>1177.81</v>
      </c>
      <c r="K493" s="29">
        <f t="shared" si="418"/>
        <v>2913.75</v>
      </c>
      <c r="L493" s="29">
        <f t="shared" si="417"/>
        <v>471.95</v>
      </c>
      <c r="M493" s="29">
        <v>1247.58</v>
      </c>
      <c r="N493" s="29">
        <f t="shared" si="419"/>
        <v>2909.65</v>
      </c>
      <c r="O493" s="29">
        <f t="shared" si="420"/>
        <v>8720.74</v>
      </c>
      <c r="P493" s="29">
        <v>1537.45</v>
      </c>
      <c r="Q493" s="29">
        <f t="shared" si="421"/>
        <v>4325.2299999999996</v>
      </c>
      <c r="R493" s="29">
        <f t="shared" si="422"/>
        <v>6295.35</v>
      </c>
      <c r="S493" s="29">
        <f t="shared" si="423"/>
        <v>36713.57</v>
      </c>
    </row>
    <row r="494" spans="2:19" s="16" customFormat="1" ht="24.95" customHeight="1" x14ac:dyDescent="0.25">
      <c r="B494" s="58">
        <v>437</v>
      </c>
      <c r="C494" s="39" t="s">
        <v>361</v>
      </c>
      <c r="D494" s="28" t="s">
        <v>328</v>
      </c>
      <c r="E494" s="27" t="s">
        <v>18</v>
      </c>
      <c r="F494" s="27" t="s">
        <v>496</v>
      </c>
      <c r="G494" s="29">
        <v>41038.800000000003</v>
      </c>
      <c r="H494" s="29">
        <v>135.53</v>
      </c>
      <c r="I494" s="29">
        <v>25</v>
      </c>
      <c r="J494" s="29">
        <v>1177.81</v>
      </c>
      <c r="K494" s="29">
        <f t="shared" si="418"/>
        <v>2913.75</v>
      </c>
      <c r="L494" s="29">
        <f t="shared" si="417"/>
        <v>471.95</v>
      </c>
      <c r="M494" s="29">
        <v>1247.58</v>
      </c>
      <c r="N494" s="29">
        <f t="shared" si="419"/>
        <v>2909.65</v>
      </c>
      <c r="O494" s="29">
        <f t="shared" si="420"/>
        <v>8720.74</v>
      </c>
      <c r="P494" s="29">
        <v>3049.9</v>
      </c>
      <c r="Q494" s="29">
        <f t="shared" si="421"/>
        <v>5610.82</v>
      </c>
      <c r="R494" s="29">
        <f t="shared" si="422"/>
        <v>6295.35</v>
      </c>
      <c r="S494" s="29">
        <f t="shared" si="423"/>
        <v>35427.980000000003</v>
      </c>
    </row>
    <row r="495" spans="2:19" s="16" customFormat="1" ht="24.95" customHeight="1" x14ac:dyDescent="0.25">
      <c r="B495" s="58">
        <v>438</v>
      </c>
      <c r="C495" s="39" t="s">
        <v>327</v>
      </c>
      <c r="D495" s="28" t="s">
        <v>328</v>
      </c>
      <c r="E495" s="27" t="s">
        <v>18</v>
      </c>
      <c r="F495" s="27" t="s">
        <v>496</v>
      </c>
      <c r="G495" s="29">
        <v>41038.800000000003</v>
      </c>
      <c r="H495" s="29">
        <v>589.26</v>
      </c>
      <c r="I495" s="29">
        <v>25</v>
      </c>
      <c r="J495" s="29">
        <v>1177.81</v>
      </c>
      <c r="K495" s="29">
        <f t="shared" si="418"/>
        <v>2913.75</v>
      </c>
      <c r="L495" s="29">
        <f t="shared" si="417"/>
        <v>471.95</v>
      </c>
      <c r="M495" s="29">
        <v>1247.58</v>
      </c>
      <c r="N495" s="29">
        <f t="shared" si="419"/>
        <v>2909.65</v>
      </c>
      <c r="O495" s="29">
        <f t="shared" si="420"/>
        <v>8720.74</v>
      </c>
      <c r="P495" s="29">
        <f>I495</f>
        <v>25</v>
      </c>
      <c r="Q495" s="29">
        <f t="shared" si="421"/>
        <v>3039.65</v>
      </c>
      <c r="R495" s="29">
        <f t="shared" si="422"/>
        <v>6295.35</v>
      </c>
      <c r="S495" s="29">
        <f t="shared" si="423"/>
        <v>37999.15</v>
      </c>
    </row>
    <row r="496" spans="2:19" s="16" customFormat="1" ht="24.95" customHeight="1" x14ac:dyDescent="0.25">
      <c r="B496" s="58">
        <v>439</v>
      </c>
      <c r="C496" s="39" t="s">
        <v>362</v>
      </c>
      <c r="D496" s="28" t="s">
        <v>328</v>
      </c>
      <c r="E496" s="27" t="s">
        <v>18</v>
      </c>
      <c r="F496" s="27" t="s">
        <v>496</v>
      </c>
      <c r="G496" s="29">
        <v>41038.800000000003</v>
      </c>
      <c r="H496" s="29">
        <v>589.26</v>
      </c>
      <c r="I496" s="29">
        <v>25</v>
      </c>
      <c r="J496" s="29">
        <v>1177.81</v>
      </c>
      <c r="K496" s="29">
        <f t="shared" si="418"/>
        <v>2913.75</v>
      </c>
      <c r="L496" s="29">
        <f t="shared" si="417"/>
        <v>471.95</v>
      </c>
      <c r="M496" s="29">
        <v>1247.58</v>
      </c>
      <c r="N496" s="29">
        <f t="shared" si="419"/>
        <v>2909.65</v>
      </c>
      <c r="O496" s="29">
        <f t="shared" si="420"/>
        <v>8720.74</v>
      </c>
      <c r="P496" s="29">
        <f>I496</f>
        <v>25</v>
      </c>
      <c r="Q496" s="29">
        <f t="shared" si="421"/>
        <v>3039.65</v>
      </c>
      <c r="R496" s="29">
        <f t="shared" si="422"/>
        <v>6295.35</v>
      </c>
      <c r="S496" s="29">
        <f t="shared" si="423"/>
        <v>37999.15</v>
      </c>
    </row>
    <row r="497" spans="2:19" s="16" customFormat="1" ht="24.95" customHeight="1" x14ac:dyDescent="0.25">
      <c r="B497" s="58">
        <v>440</v>
      </c>
      <c r="C497" s="39" t="s">
        <v>363</v>
      </c>
      <c r="D497" s="28" t="s">
        <v>328</v>
      </c>
      <c r="E497" s="27" t="s">
        <v>18</v>
      </c>
      <c r="F497" s="27" t="s">
        <v>496</v>
      </c>
      <c r="G497" s="29">
        <v>41038.800000000003</v>
      </c>
      <c r="H497" s="29">
        <v>589.26</v>
      </c>
      <c r="I497" s="29">
        <v>25</v>
      </c>
      <c r="J497" s="29">
        <v>1177.81</v>
      </c>
      <c r="K497" s="29">
        <f t="shared" si="418"/>
        <v>2913.75</v>
      </c>
      <c r="L497" s="29">
        <f t="shared" si="417"/>
        <v>471.95</v>
      </c>
      <c r="M497" s="29">
        <v>1247.58</v>
      </c>
      <c r="N497" s="29">
        <f t="shared" si="419"/>
        <v>2909.65</v>
      </c>
      <c r="O497" s="29">
        <f t="shared" si="420"/>
        <v>8720.74</v>
      </c>
      <c r="P497" s="29">
        <f>I497</f>
        <v>25</v>
      </c>
      <c r="Q497" s="29">
        <f t="shared" si="421"/>
        <v>3039.65</v>
      </c>
      <c r="R497" s="29">
        <f t="shared" si="422"/>
        <v>6295.35</v>
      </c>
      <c r="S497" s="29">
        <f t="shared" si="423"/>
        <v>37999.15</v>
      </c>
    </row>
    <row r="498" spans="2:19" s="16" customFormat="1" ht="24.95" customHeight="1" x14ac:dyDescent="0.25">
      <c r="B498" s="58">
        <v>441</v>
      </c>
      <c r="C498" s="39" t="s">
        <v>364</v>
      </c>
      <c r="D498" s="28" t="s">
        <v>328</v>
      </c>
      <c r="E498" s="27" t="s">
        <v>18</v>
      </c>
      <c r="F498" s="27" t="s">
        <v>496</v>
      </c>
      <c r="G498" s="29">
        <v>41038.800000000003</v>
      </c>
      <c r="H498" s="29">
        <v>589.26</v>
      </c>
      <c r="I498" s="29">
        <v>25</v>
      </c>
      <c r="J498" s="29">
        <v>1177.81</v>
      </c>
      <c r="K498" s="29">
        <f t="shared" si="418"/>
        <v>2913.75</v>
      </c>
      <c r="L498" s="29">
        <f t="shared" si="417"/>
        <v>471.95</v>
      </c>
      <c r="M498" s="29">
        <v>1247.58</v>
      </c>
      <c r="N498" s="29">
        <f t="shared" si="419"/>
        <v>2909.65</v>
      </c>
      <c r="O498" s="29">
        <f t="shared" si="420"/>
        <v>8720.74</v>
      </c>
      <c r="P498" s="29">
        <v>3271</v>
      </c>
      <c r="Q498" s="29">
        <f t="shared" si="421"/>
        <v>6285.65</v>
      </c>
      <c r="R498" s="29">
        <f t="shared" si="422"/>
        <v>6295.35</v>
      </c>
      <c r="S498" s="29">
        <f t="shared" si="423"/>
        <v>34753.15</v>
      </c>
    </row>
    <row r="499" spans="2:19" s="16" customFormat="1" ht="24.95" customHeight="1" x14ac:dyDescent="0.25">
      <c r="B499" s="58">
        <v>442</v>
      </c>
      <c r="C499" s="39" t="s">
        <v>365</v>
      </c>
      <c r="D499" s="28" t="s">
        <v>328</v>
      </c>
      <c r="E499" s="27" t="s">
        <v>18</v>
      </c>
      <c r="F499" s="27" t="s">
        <v>496</v>
      </c>
      <c r="G499" s="29">
        <v>41038.800000000003</v>
      </c>
      <c r="H499" s="29">
        <v>362.39</v>
      </c>
      <c r="I499" s="29">
        <v>25</v>
      </c>
      <c r="J499" s="29">
        <v>1177.81</v>
      </c>
      <c r="K499" s="29">
        <f t="shared" si="418"/>
        <v>2913.75</v>
      </c>
      <c r="L499" s="29">
        <f t="shared" si="417"/>
        <v>471.95</v>
      </c>
      <c r="M499" s="29">
        <v>1247.58</v>
      </c>
      <c r="N499" s="29">
        <f t="shared" si="419"/>
        <v>2909.65</v>
      </c>
      <c r="O499" s="29">
        <f t="shared" si="420"/>
        <v>8720.74</v>
      </c>
      <c r="P499" s="29">
        <v>3814.61</v>
      </c>
      <c r="Q499" s="29">
        <f t="shared" si="421"/>
        <v>6602.39</v>
      </c>
      <c r="R499" s="29">
        <f t="shared" si="422"/>
        <v>6295.35</v>
      </c>
      <c r="S499" s="29">
        <f t="shared" si="423"/>
        <v>34436.410000000003</v>
      </c>
    </row>
    <row r="500" spans="2:19" s="16" customFormat="1" ht="24.95" customHeight="1" x14ac:dyDescent="0.25">
      <c r="B500" s="58">
        <v>443</v>
      </c>
      <c r="C500" s="39" t="s">
        <v>366</v>
      </c>
      <c r="D500" s="28" t="s">
        <v>328</v>
      </c>
      <c r="E500" s="27" t="s">
        <v>18</v>
      </c>
      <c r="F500" s="27" t="s">
        <v>496</v>
      </c>
      <c r="G500" s="29">
        <v>41038.800000000003</v>
      </c>
      <c r="H500" s="29">
        <v>589.26</v>
      </c>
      <c r="I500" s="29">
        <v>25</v>
      </c>
      <c r="J500" s="29">
        <v>1177.81</v>
      </c>
      <c r="K500" s="29">
        <f t="shared" si="418"/>
        <v>2913.75</v>
      </c>
      <c r="L500" s="29">
        <f t="shared" si="417"/>
        <v>471.95</v>
      </c>
      <c r="M500" s="29">
        <v>1247.58</v>
      </c>
      <c r="N500" s="29">
        <f t="shared" si="419"/>
        <v>2909.65</v>
      </c>
      <c r="O500" s="29">
        <f t="shared" si="420"/>
        <v>8720.74</v>
      </c>
      <c r="P500" s="29">
        <v>12302.16</v>
      </c>
      <c r="Q500" s="29">
        <f t="shared" si="421"/>
        <v>15316.81</v>
      </c>
      <c r="R500" s="29">
        <f t="shared" si="422"/>
        <v>6295.35</v>
      </c>
      <c r="S500" s="29">
        <f t="shared" si="423"/>
        <v>25721.99</v>
      </c>
    </row>
    <row r="501" spans="2:19" s="16" customFormat="1" ht="24.95" customHeight="1" x14ac:dyDescent="0.25">
      <c r="B501" s="58">
        <v>444</v>
      </c>
      <c r="C501" s="39" t="s">
        <v>367</v>
      </c>
      <c r="D501" s="28" t="s">
        <v>328</v>
      </c>
      <c r="E501" s="27" t="s">
        <v>18</v>
      </c>
      <c r="F501" s="27" t="s">
        <v>496</v>
      </c>
      <c r="G501" s="29">
        <v>41038.800000000003</v>
      </c>
      <c r="H501" s="29">
        <v>589.26</v>
      </c>
      <c r="I501" s="29">
        <v>25</v>
      </c>
      <c r="J501" s="29">
        <v>1177.81</v>
      </c>
      <c r="K501" s="29">
        <f t="shared" si="418"/>
        <v>2913.75</v>
      </c>
      <c r="L501" s="29">
        <f t="shared" si="417"/>
        <v>471.95</v>
      </c>
      <c r="M501" s="29">
        <v>1247.58</v>
      </c>
      <c r="N501" s="29">
        <f t="shared" si="419"/>
        <v>2909.65</v>
      </c>
      <c r="O501" s="29">
        <f t="shared" si="420"/>
        <v>8720.74</v>
      </c>
      <c r="P501" s="29">
        <f>I501</f>
        <v>25</v>
      </c>
      <c r="Q501" s="29">
        <f t="shared" si="421"/>
        <v>3039.65</v>
      </c>
      <c r="R501" s="29">
        <f t="shared" si="422"/>
        <v>6295.35</v>
      </c>
      <c r="S501" s="29">
        <f t="shared" si="423"/>
        <v>37999.15</v>
      </c>
    </row>
    <row r="502" spans="2:19" s="52" customFormat="1" ht="24.95" customHeight="1" x14ac:dyDescent="0.25">
      <c r="B502" s="58">
        <v>445</v>
      </c>
      <c r="C502" s="39" t="s">
        <v>368</v>
      </c>
      <c r="D502" s="28" t="s">
        <v>328</v>
      </c>
      <c r="E502" s="27" t="s">
        <v>18</v>
      </c>
      <c r="F502" s="27" t="s">
        <v>496</v>
      </c>
      <c r="G502" s="29">
        <v>41038.800000000003</v>
      </c>
      <c r="H502" s="29">
        <v>589.26</v>
      </c>
      <c r="I502" s="29">
        <v>25</v>
      </c>
      <c r="J502" s="29">
        <v>1177.81</v>
      </c>
      <c r="K502" s="29">
        <f t="shared" si="418"/>
        <v>2913.75</v>
      </c>
      <c r="L502" s="29">
        <f t="shared" si="417"/>
        <v>471.95</v>
      </c>
      <c r="M502" s="29">
        <v>1247.58</v>
      </c>
      <c r="N502" s="29">
        <f t="shared" si="419"/>
        <v>2909.65</v>
      </c>
      <c r="O502" s="29">
        <f t="shared" si="420"/>
        <v>8720.74</v>
      </c>
      <c r="P502" s="29">
        <v>9418.76</v>
      </c>
      <c r="Q502" s="29">
        <f t="shared" si="421"/>
        <v>12433.41</v>
      </c>
      <c r="R502" s="29">
        <f t="shared" si="422"/>
        <v>6295.35</v>
      </c>
      <c r="S502" s="29">
        <f t="shared" si="423"/>
        <v>28605.39</v>
      </c>
    </row>
    <row r="503" spans="2:19" s="16" customFormat="1" ht="24.95" customHeight="1" x14ac:dyDescent="0.25">
      <c r="B503" s="58">
        <v>446</v>
      </c>
      <c r="C503" s="39" t="s">
        <v>369</v>
      </c>
      <c r="D503" s="28" t="s">
        <v>328</v>
      </c>
      <c r="E503" s="27" t="s">
        <v>18</v>
      </c>
      <c r="F503" s="27" t="s">
        <v>496</v>
      </c>
      <c r="G503" s="29">
        <v>41038.800000000003</v>
      </c>
      <c r="H503" s="29">
        <v>589.26</v>
      </c>
      <c r="I503" s="29">
        <v>25</v>
      </c>
      <c r="J503" s="29">
        <v>1177.81</v>
      </c>
      <c r="K503" s="29">
        <f t="shared" si="418"/>
        <v>2913.75</v>
      </c>
      <c r="L503" s="29">
        <f t="shared" si="417"/>
        <v>471.95</v>
      </c>
      <c r="M503" s="29">
        <v>1247.58</v>
      </c>
      <c r="N503" s="29">
        <f t="shared" si="419"/>
        <v>2909.65</v>
      </c>
      <c r="O503" s="29">
        <f t="shared" si="420"/>
        <v>8720.74</v>
      </c>
      <c r="P503" s="29">
        <f>I503</f>
        <v>25</v>
      </c>
      <c r="Q503" s="29">
        <f t="shared" si="421"/>
        <v>3039.65</v>
      </c>
      <c r="R503" s="29">
        <f t="shared" si="422"/>
        <v>6295.35</v>
      </c>
      <c r="S503" s="29">
        <f t="shared" si="423"/>
        <v>37999.15</v>
      </c>
    </row>
    <row r="504" spans="2:19" s="16" customFormat="1" ht="24.95" customHeight="1" x14ac:dyDescent="0.25">
      <c r="B504" s="58">
        <v>447</v>
      </c>
      <c r="C504" s="39" t="s">
        <v>370</v>
      </c>
      <c r="D504" s="28" t="s">
        <v>328</v>
      </c>
      <c r="E504" s="27" t="s">
        <v>18</v>
      </c>
      <c r="F504" s="27" t="s">
        <v>496</v>
      </c>
      <c r="G504" s="29">
        <v>41038.800000000003</v>
      </c>
      <c r="H504" s="29">
        <v>589.26</v>
      </c>
      <c r="I504" s="29">
        <v>25</v>
      </c>
      <c r="J504" s="29">
        <v>1177.81</v>
      </c>
      <c r="K504" s="29">
        <f t="shared" ref="K504:K526" si="424">G504*7.1%</f>
        <v>2913.75</v>
      </c>
      <c r="L504" s="29">
        <f t="shared" si="417"/>
        <v>471.95</v>
      </c>
      <c r="M504" s="29">
        <v>1247.58</v>
      </c>
      <c r="N504" s="29">
        <f t="shared" ref="N504:N526" si="425">G504*7.09%</f>
        <v>2909.65</v>
      </c>
      <c r="O504" s="29">
        <f t="shared" ref="O504:O528" si="426">J504+K504+L504+M504+N504</f>
        <v>8720.74</v>
      </c>
      <c r="P504" s="29">
        <f>I504</f>
        <v>25</v>
      </c>
      <c r="Q504" s="29">
        <f t="shared" ref="Q504:Q526" si="427">H504+J504+M504+P504</f>
        <v>3039.65</v>
      </c>
      <c r="R504" s="29">
        <f t="shared" ref="R504:R528" si="428">K504+L504+N504</f>
        <v>6295.35</v>
      </c>
      <c r="S504" s="29">
        <f t="shared" ref="S504:S526" si="429">G504-Q504</f>
        <v>37999.15</v>
      </c>
    </row>
    <row r="505" spans="2:19" s="16" customFormat="1" ht="24.95" customHeight="1" x14ac:dyDescent="0.25">
      <c r="B505" s="58">
        <v>448</v>
      </c>
      <c r="C505" s="39" t="s">
        <v>371</v>
      </c>
      <c r="D505" s="28" t="s">
        <v>328</v>
      </c>
      <c r="E505" s="27" t="s">
        <v>18</v>
      </c>
      <c r="F505" s="27" t="s">
        <v>496</v>
      </c>
      <c r="G505" s="29">
        <v>41038.800000000003</v>
      </c>
      <c r="H505" s="29">
        <v>0</v>
      </c>
      <c r="I505" s="29">
        <v>0</v>
      </c>
      <c r="J505" s="29">
        <v>1177.81</v>
      </c>
      <c r="K505" s="29">
        <f t="shared" si="424"/>
        <v>2913.75</v>
      </c>
      <c r="L505" s="29">
        <f t="shared" si="417"/>
        <v>471.95</v>
      </c>
      <c r="M505" s="29">
        <v>1247.58</v>
      </c>
      <c r="N505" s="29">
        <f t="shared" si="425"/>
        <v>2909.65</v>
      </c>
      <c r="O505" s="29">
        <f t="shared" si="426"/>
        <v>8720.74</v>
      </c>
      <c r="P505" s="29">
        <v>5000</v>
      </c>
      <c r="Q505" s="29">
        <f t="shared" si="427"/>
        <v>7425.39</v>
      </c>
      <c r="R505" s="29">
        <f t="shared" si="428"/>
        <v>6295.35</v>
      </c>
      <c r="S505" s="29">
        <f t="shared" si="429"/>
        <v>33613.410000000003</v>
      </c>
    </row>
    <row r="506" spans="2:19" s="16" customFormat="1" ht="24.95" customHeight="1" x14ac:dyDescent="0.25">
      <c r="B506" s="58">
        <v>449</v>
      </c>
      <c r="C506" s="39" t="s">
        <v>372</v>
      </c>
      <c r="D506" s="28" t="s">
        <v>328</v>
      </c>
      <c r="E506" s="27" t="s">
        <v>18</v>
      </c>
      <c r="F506" s="27" t="s">
        <v>496</v>
      </c>
      <c r="G506" s="29">
        <v>41038.800000000003</v>
      </c>
      <c r="H506" s="29">
        <v>589.26</v>
      </c>
      <c r="I506" s="29">
        <v>25</v>
      </c>
      <c r="J506" s="29">
        <v>1177.81</v>
      </c>
      <c r="K506" s="29">
        <f t="shared" si="424"/>
        <v>2913.75</v>
      </c>
      <c r="L506" s="29">
        <f t="shared" si="417"/>
        <v>471.95</v>
      </c>
      <c r="M506" s="29">
        <v>1247.58</v>
      </c>
      <c r="N506" s="29">
        <f t="shared" si="425"/>
        <v>2909.65</v>
      </c>
      <c r="O506" s="29">
        <f t="shared" si="426"/>
        <v>8720.74</v>
      </c>
      <c r="P506" s="29">
        <v>14742.46</v>
      </c>
      <c r="Q506" s="29">
        <f t="shared" si="427"/>
        <v>17757.11</v>
      </c>
      <c r="R506" s="29">
        <f t="shared" si="428"/>
        <v>6295.35</v>
      </c>
      <c r="S506" s="29">
        <f t="shared" si="429"/>
        <v>23281.69</v>
      </c>
    </row>
    <row r="507" spans="2:19" s="16" customFormat="1" ht="24.95" customHeight="1" x14ac:dyDescent="0.25">
      <c r="B507" s="58">
        <v>450</v>
      </c>
      <c r="C507" s="39" t="s">
        <v>373</v>
      </c>
      <c r="D507" s="28" t="s">
        <v>328</v>
      </c>
      <c r="E507" s="27" t="s">
        <v>18</v>
      </c>
      <c r="F507" s="27" t="s">
        <v>496</v>
      </c>
      <c r="G507" s="29">
        <v>41038.379999999997</v>
      </c>
      <c r="H507" s="29">
        <v>589.20000000000005</v>
      </c>
      <c r="I507" s="29">
        <v>25</v>
      </c>
      <c r="J507" s="29">
        <v>1177.8</v>
      </c>
      <c r="K507" s="29">
        <f t="shared" si="424"/>
        <v>2913.72</v>
      </c>
      <c r="L507" s="29">
        <f t="shared" si="417"/>
        <v>471.94</v>
      </c>
      <c r="M507" s="29">
        <v>1247.57</v>
      </c>
      <c r="N507" s="29">
        <f t="shared" si="425"/>
        <v>2909.62</v>
      </c>
      <c r="O507" s="29">
        <f t="shared" si="426"/>
        <v>8720.65</v>
      </c>
      <c r="P507" s="29">
        <v>25</v>
      </c>
      <c r="Q507" s="29">
        <f t="shared" si="427"/>
        <v>3039.57</v>
      </c>
      <c r="R507" s="29">
        <f t="shared" si="428"/>
        <v>6295.28</v>
      </c>
      <c r="S507" s="29">
        <f t="shared" si="429"/>
        <v>37998.81</v>
      </c>
    </row>
    <row r="508" spans="2:19" s="16" customFormat="1" ht="24.95" customHeight="1" x14ac:dyDescent="0.25">
      <c r="B508" s="58">
        <v>451</v>
      </c>
      <c r="C508" s="39" t="s">
        <v>374</v>
      </c>
      <c r="D508" s="28" t="s">
        <v>328</v>
      </c>
      <c r="E508" s="27" t="s">
        <v>18</v>
      </c>
      <c r="F508" s="27" t="s">
        <v>496</v>
      </c>
      <c r="G508" s="29">
        <v>41038.379999999997</v>
      </c>
      <c r="H508" s="29">
        <v>589.20000000000005</v>
      </c>
      <c r="I508" s="29">
        <v>25</v>
      </c>
      <c r="J508" s="29">
        <v>1177.8</v>
      </c>
      <c r="K508" s="29">
        <f t="shared" si="424"/>
        <v>2913.72</v>
      </c>
      <c r="L508" s="29">
        <f t="shared" si="417"/>
        <v>471.94</v>
      </c>
      <c r="M508" s="29">
        <v>1247.57</v>
      </c>
      <c r="N508" s="29">
        <f t="shared" si="425"/>
        <v>2909.62</v>
      </c>
      <c r="O508" s="29">
        <f t="shared" si="426"/>
        <v>8720.65</v>
      </c>
      <c r="P508" s="29">
        <f>I508</f>
        <v>25</v>
      </c>
      <c r="Q508" s="29">
        <f t="shared" si="427"/>
        <v>3039.57</v>
      </c>
      <c r="R508" s="29">
        <f t="shared" si="428"/>
        <v>6295.28</v>
      </c>
      <c r="S508" s="29">
        <f t="shared" si="429"/>
        <v>37998.81</v>
      </c>
    </row>
    <row r="509" spans="2:19" s="16" customFormat="1" ht="24.95" customHeight="1" x14ac:dyDescent="0.25">
      <c r="B509" s="58">
        <v>452</v>
      </c>
      <c r="C509" s="39" t="s">
        <v>375</v>
      </c>
      <c r="D509" s="28" t="s">
        <v>328</v>
      </c>
      <c r="E509" s="27" t="s">
        <v>18</v>
      </c>
      <c r="F509" s="27" t="s">
        <v>496</v>
      </c>
      <c r="G509" s="29">
        <v>41038.379999999997</v>
      </c>
      <c r="H509" s="29">
        <v>135.47</v>
      </c>
      <c r="I509" s="29">
        <v>25</v>
      </c>
      <c r="J509" s="29">
        <v>1177.8</v>
      </c>
      <c r="K509" s="29">
        <f t="shared" si="424"/>
        <v>2913.72</v>
      </c>
      <c r="L509" s="29">
        <f t="shared" si="417"/>
        <v>471.94</v>
      </c>
      <c r="M509" s="29">
        <v>1247.57</v>
      </c>
      <c r="N509" s="29">
        <f t="shared" si="425"/>
        <v>2909.62</v>
      </c>
      <c r="O509" s="29">
        <f t="shared" si="426"/>
        <v>8720.65</v>
      </c>
      <c r="P509" s="29">
        <v>10095.9</v>
      </c>
      <c r="Q509" s="29">
        <f t="shared" si="427"/>
        <v>12656.74</v>
      </c>
      <c r="R509" s="29">
        <f t="shared" si="428"/>
        <v>6295.28</v>
      </c>
      <c r="S509" s="29">
        <f t="shared" si="429"/>
        <v>28381.64</v>
      </c>
    </row>
    <row r="510" spans="2:19" s="16" customFormat="1" ht="24.95" customHeight="1" x14ac:dyDescent="0.25">
      <c r="B510" s="58">
        <v>453</v>
      </c>
      <c r="C510" s="39" t="s">
        <v>376</v>
      </c>
      <c r="D510" s="28" t="s">
        <v>328</v>
      </c>
      <c r="E510" s="27" t="s">
        <v>18</v>
      </c>
      <c r="F510" s="27" t="s">
        <v>495</v>
      </c>
      <c r="G510" s="29">
        <v>41038.370000000003</v>
      </c>
      <c r="H510" s="29">
        <v>589.20000000000005</v>
      </c>
      <c r="I510" s="29">
        <v>25</v>
      </c>
      <c r="J510" s="29">
        <v>1177.8</v>
      </c>
      <c r="K510" s="29">
        <f t="shared" si="424"/>
        <v>2913.72</v>
      </c>
      <c r="L510" s="29">
        <f t="shared" si="417"/>
        <v>471.94</v>
      </c>
      <c r="M510" s="29">
        <v>1247.57</v>
      </c>
      <c r="N510" s="29">
        <f t="shared" si="425"/>
        <v>2909.62</v>
      </c>
      <c r="O510" s="29">
        <f t="shared" si="426"/>
        <v>8720.65</v>
      </c>
      <c r="P510" s="29">
        <v>2071</v>
      </c>
      <c r="Q510" s="29">
        <f t="shared" si="427"/>
        <v>5085.57</v>
      </c>
      <c r="R510" s="29">
        <f t="shared" si="428"/>
        <v>6295.28</v>
      </c>
      <c r="S510" s="29">
        <f t="shared" si="429"/>
        <v>35952.800000000003</v>
      </c>
    </row>
    <row r="511" spans="2:19" s="16" customFormat="1" ht="24.95" customHeight="1" x14ac:dyDescent="0.25">
      <c r="B511" s="58">
        <v>454</v>
      </c>
      <c r="C511" s="39" t="s">
        <v>377</v>
      </c>
      <c r="D511" s="28" t="s">
        <v>328</v>
      </c>
      <c r="E511" s="27" t="s">
        <v>18</v>
      </c>
      <c r="F511" s="27" t="s">
        <v>496</v>
      </c>
      <c r="G511" s="29">
        <v>41030</v>
      </c>
      <c r="H511" s="29">
        <v>588.02</v>
      </c>
      <c r="I511" s="29">
        <v>25</v>
      </c>
      <c r="J511" s="29">
        <v>1177.56</v>
      </c>
      <c r="K511" s="29">
        <f t="shared" si="424"/>
        <v>2913.13</v>
      </c>
      <c r="L511" s="29">
        <f t="shared" si="417"/>
        <v>471.85</v>
      </c>
      <c r="M511" s="29">
        <v>1247.31</v>
      </c>
      <c r="N511" s="29">
        <f t="shared" si="425"/>
        <v>2909.03</v>
      </c>
      <c r="O511" s="29">
        <f t="shared" si="426"/>
        <v>8718.8799999999992</v>
      </c>
      <c r="P511" s="29">
        <f t="shared" ref="P511:P520" si="430">I511</f>
        <v>25</v>
      </c>
      <c r="Q511" s="29">
        <f t="shared" si="427"/>
        <v>3037.89</v>
      </c>
      <c r="R511" s="29">
        <f t="shared" si="428"/>
        <v>6294.01</v>
      </c>
      <c r="S511" s="29">
        <f t="shared" si="429"/>
        <v>37992.11</v>
      </c>
    </row>
    <row r="512" spans="2:19" s="16" customFormat="1" ht="24.95" customHeight="1" x14ac:dyDescent="0.25">
      <c r="B512" s="58">
        <v>455</v>
      </c>
      <c r="C512" s="39" t="s">
        <v>533</v>
      </c>
      <c r="D512" s="28" t="s">
        <v>328</v>
      </c>
      <c r="E512" s="27" t="s">
        <v>18</v>
      </c>
      <c r="F512" s="27" t="s">
        <v>496</v>
      </c>
      <c r="G512" s="29">
        <v>41000</v>
      </c>
      <c r="H512" s="29">
        <v>583.79</v>
      </c>
      <c r="I512" s="29">
        <v>25</v>
      </c>
      <c r="J512" s="29">
        <v>1176.7</v>
      </c>
      <c r="K512" s="29">
        <f t="shared" si="424"/>
        <v>2911</v>
      </c>
      <c r="L512" s="29">
        <f t="shared" si="417"/>
        <v>471.5</v>
      </c>
      <c r="M512" s="29">
        <v>1246.4000000000001</v>
      </c>
      <c r="N512" s="29">
        <f t="shared" si="425"/>
        <v>2906.9</v>
      </c>
      <c r="O512" s="29">
        <f t="shared" si="426"/>
        <v>8712.5</v>
      </c>
      <c r="P512" s="29">
        <f t="shared" si="430"/>
        <v>25</v>
      </c>
      <c r="Q512" s="29">
        <f t="shared" si="427"/>
        <v>3031.89</v>
      </c>
      <c r="R512" s="29">
        <f t="shared" si="428"/>
        <v>6289.4</v>
      </c>
      <c r="S512" s="29">
        <f t="shared" si="429"/>
        <v>37968.11</v>
      </c>
    </row>
    <row r="513" spans="2:19" s="16" customFormat="1" ht="24.95" customHeight="1" x14ac:dyDescent="0.25">
      <c r="B513" s="58">
        <v>456</v>
      </c>
      <c r="C513" s="39" t="s">
        <v>534</v>
      </c>
      <c r="D513" s="28" t="s">
        <v>328</v>
      </c>
      <c r="E513" s="27" t="s">
        <v>18</v>
      </c>
      <c r="F513" s="27" t="s">
        <v>496</v>
      </c>
      <c r="G513" s="29">
        <v>41000</v>
      </c>
      <c r="H513" s="29">
        <v>583.79</v>
      </c>
      <c r="I513" s="29">
        <v>25</v>
      </c>
      <c r="J513" s="29">
        <v>1176.7</v>
      </c>
      <c r="K513" s="29">
        <f t="shared" si="424"/>
        <v>2911</v>
      </c>
      <c r="L513" s="29">
        <f t="shared" si="417"/>
        <v>471.5</v>
      </c>
      <c r="M513" s="29">
        <v>1246.4000000000001</v>
      </c>
      <c r="N513" s="29">
        <f t="shared" si="425"/>
        <v>2906.9</v>
      </c>
      <c r="O513" s="29">
        <f t="shared" si="426"/>
        <v>8712.5</v>
      </c>
      <c r="P513" s="29">
        <f t="shared" si="430"/>
        <v>25</v>
      </c>
      <c r="Q513" s="29">
        <f t="shared" si="427"/>
        <v>3031.89</v>
      </c>
      <c r="R513" s="29">
        <f t="shared" si="428"/>
        <v>6289.4</v>
      </c>
      <c r="S513" s="29">
        <f t="shared" si="429"/>
        <v>37968.11</v>
      </c>
    </row>
    <row r="514" spans="2:19" s="16" customFormat="1" ht="24.95" customHeight="1" x14ac:dyDescent="0.25">
      <c r="B514" s="58">
        <v>457</v>
      </c>
      <c r="C514" s="39" t="s">
        <v>535</v>
      </c>
      <c r="D514" s="28" t="s">
        <v>328</v>
      </c>
      <c r="E514" s="27" t="s">
        <v>18</v>
      </c>
      <c r="F514" s="27" t="s">
        <v>496</v>
      </c>
      <c r="G514" s="29">
        <v>41000</v>
      </c>
      <c r="H514" s="29">
        <v>583.79</v>
      </c>
      <c r="I514" s="29">
        <v>25</v>
      </c>
      <c r="J514" s="29">
        <v>1176.7</v>
      </c>
      <c r="K514" s="29">
        <f t="shared" si="424"/>
        <v>2911</v>
      </c>
      <c r="L514" s="29">
        <f t="shared" si="417"/>
        <v>471.5</v>
      </c>
      <c r="M514" s="29">
        <v>1246.4000000000001</v>
      </c>
      <c r="N514" s="29">
        <f t="shared" si="425"/>
        <v>2906.9</v>
      </c>
      <c r="O514" s="29">
        <f t="shared" si="426"/>
        <v>8712.5</v>
      </c>
      <c r="P514" s="29">
        <f t="shared" si="430"/>
        <v>25</v>
      </c>
      <c r="Q514" s="29">
        <f t="shared" si="427"/>
        <v>3031.89</v>
      </c>
      <c r="R514" s="29">
        <f t="shared" si="428"/>
        <v>6289.4</v>
      </c>
      <c r="S514" s="29">
        <f t="shared" si="429"/>
        <v>37968.11</v>
      </c>
    </row>
    <row r="515" spans="2:19" s="16" customFormat="1" ht="24.95" customHeight="1" x14ac:dyDescent="0.25">
      <c r="B515" s="58">
        <v>458</v>
      </c>
      <c r="C515" s="39" t="s">
        <v>536</v>
      </c>
      <c r="D515" s="28" t="s">
        <v>328</v>
      </c>
      <c r="E515" s="27" t="s">
        <v>18</v>
      </c>
      <c r="F515" s="27" t="s">
        <v>496</v>
      </c>
      <c r="G515" s="29">
        <v>41000</v>
      </c>
      <c r="H515" s="29">
        <v>583.79</v>
      </c>
      <c r="I515" s="29">
        <v>25</v>
      </c>
      <c r="J515" s="29">
        <v>1176.7</v>
      </c>
      <c r="K515" s="29">
        <f t="shared" si="424"/>
        <v>2911</v>
      </c>
      <c r="L515" s="29">
        <f t="shared" si="417"/>
        <v>471.5</v>
      </c>
      <c r="M515" s="29">
        <v>1246.4000000000001</v>
      </c>
      <c r="N515" s="29">
        <f t="shared" si="425"/>
        <v>2906.9</v>
      </c>
      <c r="O515" s="29">
        <f t="shared" si="426"/>
        <v>8712.5</v>
      </c>
      <c r="P515" s="29">
        <v>12071</v>
      </c>
      <c r="Q515" s="29">
        <f t="shared" si="427"/>
        <v>15077.89</v>
      </c>
      <c r="R515" s="29">
        <f t="shared" si="428"/>
        <v>6289.4</v>
      </c>
      <c r="S515" s="29">
        <f t="shared" si="429"/>
        <v>25922.11</v>
      </c>
    </row>
    <row r="516" spans="2:19" s="16" customFormat="1" ht="24.95" customHeight="1" x14ac:dyDescent="0.25">
      <c r="B516" s="58">
        <v>459</v>
      </c>
      <c r="C516" s="39" t="s">
        <v>537</v>
      </c>
      <c r="D516" s="28" t="s">
        <v>328</v>
      </c>
      <c r="E516" s="27" t="s">
        <v>18</v>
      </c>
      <c r="F516" s="27" t="s">
        <v>496</v>
      </c>
      <c r="G516" s="29">
        <v>41000</v>
      </c>
      <c r="H516" s="29">
        <v>583.79</v>
      </c>
      <c r="I516" s="29">
        <v>25</v>
      </c>
      <c r="J516" s="29">
        <v>1176.7</v>
      </c>
      <c r="K516" s="29">
        <f t="shared" si="424"/>
        <v>2911</v>
      </c>
      <c r="L516" s="29">
        <f t="shared" si="417"/>
        <v>471.5</v>
      </c>
      <c r="M516" s="29">
        <v>1246.4000000000001</v>
      </c>
      <c r="N516" s="29">
        <f t="shared" si="425"/>
        <v>2906.9</v>
      </c>
      <c r="O516" s="29">
        <f t="shared" si="426"/>
        <v>8712.5</v>
      </c>
      <c r="P516" s="29">
        <f t="shared" si="430"/>
        <v>25</v>
      </c>
      <c r="Q516" s="29">
        <f t="shared" si="427"/>
        <v>3031.89</v>
      </c>
      <c r="R516" s="29">
        <f t="shared" si="428"/>
        <v>6289.4</v>
      </c>
      <c r="S516" s="29">
        <f t="shared" si="429"/>
        <v>37968.11</v>
      </c>
    </row>
    <row r="517" spans="2:19" s="16" customFormat="1" ht="24.95" customHeight="1" x14ac:dyDescent="0.25">
      <c r="B517" s="58">
        <v>460</v>
      </c>
      <c r="C517" s="39" t="s">
        <v>538</v>
      </c>
      <c r="D517" s="28" t="s">
        <v>328</v>
      </c>
      <c r="E517" s="27" t="s">
        <v>18</v>
      </c>
      <c r="F517" s="27" t="s">
        <v>496</v>
      </c>
      <c r="G517" s="29">
        <v>41000</v>
      </c>
      <c r="H517" s="29">
        <v>583.79</v>
      </c>
      <c r="I517" s="29">
        <v>25</v>
      </c>
      <c r="J517" s="29">
        <v>1176.7</v>
      </c>
      <c r="K517" s="29">
        <f t="shared" si="424"/>
        <v>2911</v>
      </c>
      <c r="L517" s="29">
        <f t="shared" si="417"/>
        <v>471.5</v>
      </c>
      <c r="M517" s="29">
        <v>1246.4000000000001</v>
      </c>
      <c r="N517" s="29">
        <f t="shared" si="425"/>
        <v>2906.9</v>
      </c>
      <c r="O517" s="29">
        <f t="shared" si="426"/>
        <v>8712.5</v>
      </c>
      <c r="P517" s="29">
        <f t="shared" si="430"/>
        <v>25</v>
      </c>
      <c r="Q517" s="29">
        <f t="shared" si="427"/>
        <v>3031.89</v>
      </c>
      <c r="R517" s="29">
        <f t="shared" si="428"/>
        <v>6289.4</v>
      </c>
      <c r="S517" s="29">
        <f t="shared" si="429"/>
        <v>37968.11</v>
      </c>
    </row>
    <row r="518" spans="2:19" s="16" customFormat="1" ht="24.95" customHeight="1" x14ac:dyDescent="0.25">
      <c r="B518" s="58">
        <v>461</v>
      </c>
      <c r="C518" s="39" t="s">
        <v>462</v>
      </c>
      <c r="D518" s="28" t="s">
        <v>328</v>
      </c>
      <c r="E518" s="27" t="s">
        <v>18</v>
      </c>
      <c r="F518" s="27" t="s">
        <v>496</v>
      </c>
      <c r="G518" s="29">
        <v>41000</v>
      </c>
      <c r="H518" s="29">
        <v>583.79</v>
      </c>
      <c r="I518" s="29">
        <v>25</v>
      </c>
      <c r="J518" s="29">
        <v>1176.7</v>
      </c>
      <c r="K518" s="29">
        <f t="shared" si="424"/>
        <v>2911</v>
      </c>
      <c r="L518" s="29">
        <f t="shared" si="417"/>
        <v>471.5</v>
      </c>
      <c r="M518" s="29">
        <v>1246.4000000000001</v>
      </c>
      <c r="N518" s="29">
        <f t="shared" si="425"/>
        <v>2906.9</v>
      </c>
      <c r="O518" s="29">
        <f t="shared" si="426"/>
        <v>8712.5</v>
      </c>
      <c r="P518" s="29">
        <f t="shared" si="430"/>
        <v>25</v>
      </c>
      <c r="Q518" s="29">
        <f t="shared" si="427"/>
        <v>3031.89</v>
      </c>
      <c r="R518" s="29">
        <f t="shared" si="428"/>
        <v>6289.4</v>
      </c>
      <c r="S518" s="29">
        <f t="shared" si="429"/>
        <v>37968.11</v>
      </c>
    </row>
    <row r="519" spans="2:19" s="8" customFormat="1" ht="24.95" customHeight="1" x14ac:dyDescent="0.25">
      <c r="B519" s="58">
        <v>462</v>
      </c>
      <c r="C519" s="39" t="s">
        <v>522</v>
      </c>
      <c r="D519" s="28" t="s">
        <v>328</v>
      </c>
      <c r="E519" s="27" t="s">
        <v>18</v>
      </c>
      <c r="F519" s="27" t="s">
        <v>496</v>
      </c>
      <c r="G519" s="29">
        <v>41000</v>
      </c>
      <c r="H519" s="29">
        <v>583.79</v>
      </c>
      <c r="I519" s="29">
        <v>25</v>
      </c>
      <c r="J519" s="29">
        <v>1176.7</v>
      </c>
      <c r="K519" s="29">
        <f t="shared" si="424"/>
        <v>2911</v>
      </c>
      <c r="L519" s="29">
        <f t="shared" si="417"/>
        <v>471.5</v>
      </c>
      <c r="M519" s="29">
        <v>1246.4000000000001</v>
      </c>
      <c r="N519" s="29">
        <f t="shared" si="425"/>
        <v>2906.9</v>
      </c>
      <c r="O519" s="29">
        <f t="shared" si="426"/>
        <v>8712.5</v>
      </c>
      <c r="P519" s="29">
        <v>8571</v>
      </c>
      <c r="Q519" s="29">
        <f t="shared" si="427"/>
        <v>11577.89</v>
      </c>
      <c r="R519" s="29">
        <f t="shared" si="428"/>
        <v>6289.4</v>
      </c>
      <c r="S519" s="29">
        <f t="shared" si="429"/>
        <v>29422.11</v>
      </c>
    </row>
    <row r="520" spans="2:19" s="8" customFormat="1" ht="24.95" customHeight="1" x14ac:dyDescent="0.25">
      <c r="B520" s="58">
        <v>463</v>
      </c>
      <c r="C520" s="39" t="s">
        <v>528</v>
      </c>
      <c r="D520" s="28" t="s">
        <v>328</v>
      </c>
      <c r="E520" s="27" t="s">
        <v>18</v>
      </c>
      <c r="F520" s="27" t="s">
        <v>496</v>
      </c>
      <c r="G520" s="29">
        <v>41000</v>
      </c>
      <c r="H520" s="29">
        <v>583.79</v>
      </c>
      <c r="I520" s="29">
        <v>25</v>
      </c>
      <c r="J520" s="29">
        <v>1176.7</v>
      </c>
      <c r="K520" s="29">
        <f t="shared" si="424"/>
        <v>2911</v>
      </c>
      <c r="L520" s="29">
        <f t="shared" si="417"/>
        <v>471.5</v>
      </c>
      <c r="M520" s="29">
        <v>1246.4000000000001</v>
      </c>
      <c r="N520" s="29">
        <f t="shared" si="425"/>
        <v>2906.9</v>
      </c>
      <c r="O520" s="29">
        <f t="shared" si="426"/>
        <v>8712.5</v>
      </c>
      <c r="P520" s="29">
        <f t="shared" si="430"/>
        <v>25</v>
      </c>
      <c r="Q520" s="29">
        <f t="shared" si="427"/>
        <v>3031.89</v>
      </c>
      <c r="R520" s="29">
        <f t="shared" si="428"/>
        <v>6289.4</v>
      </c>
      <c r="S520" s="29">
        <f t="shared" si="429"/>
        <v>37968.11</v>
      </c>
    </row>
    <row r="521" spans="2:19" s="16" customFormat="1" ht="24.95" customHeight="1" x14ac:dyDescent="0.25">
      <c r="B521" s="58">
        <v>464</v>
      </c>
      <c r="C521" s="39" t="s">
        <v>378</v>
      </c>
      <c r="D521" s="28" t="s">
        <v>328</v>
      </c>
      <c r="E521" s="27" t="s">
        <v>18</v>
      </c>
      <c r="F521" s="27" t="s">
        <v>496</v>
      </c>
      <c r="G521" s="29">
        <v>40986</v>
      </c>
      <c r="H521" s="29">
        <v>354.94</v>
      </c>
      <c r="I521" s="29">
        <v>25</v>
      </c>
      <c r="J521" s="29">
        <v>1176.3</v>
      </c>
      <c r="K521" s="29">
        <f t="shared" si="424"/>
        <v>2910.01</v>
      </c>
      <c r="L521" s="29">
        <f t="shared" si="417"/>
        <v>471.34</v>
      </c>
      <c r="M521" s="29">
        <v>1245.97</v>
      </c>
      <c r="N521" s="29">
        <f t="shared" si="425"/>
        <v>2905.91</v>
      </c>
      <c r="O521" s="29">
        <f t="shared" si="426"/>
        <v>8709.5300000000007</v>
      </c>
      <c r="P521" s="29">
        <v>1537.45</v>
      </c>
      <c r="Q521" s="29">
        <f t="shared" si="427"/>
        <v>4314.66</v>
      </c>
      <c r="R521" s="29">
        <f t="shared" si="428"/>
        <v>6287.26</v>
      </c>
      <c r="S521" s="29">
        <f t="shared" si="429"/>
        <v>36671.339999999997</v>
      </c>
    </row>
    <row r="522" spans="2:19" s="16" customFormat="1" ht="24.95" customHeight="1" x14ac:dyDescent="0.25">
      <c r="B522" s="58">
        <v>465</v>
      </c>
      <c r="C522" s="39" t="s">
        <v>379</v>
      </c>
      <c r="D522" s="28" t="s">
        <v>328</v>
      </c>
      <c r="E522" s="27" t="s">
        <v>18</v>
      </c>
      <c r="F522" s="27" t="s">
        <v>496</v>
      </c>
      <c r="G522" s="29">
        <v>40986</v>
      </c>
      <c r="H522" s="29">
        <v>581.80999999999995</v>
      </c>
      <c r="I522" s="29">
        <v>25</v>
      </c>
      <c r="J522" s="29">
        <v>1176.3</v>
      </c>
      <c r="K522" s="29">
        <f t="shared" si="424"/>
        <v>2910.01</v>
      </c>
      <c r="L522" s="29">
        <f t="shared" si="417"/>
        <v>471.34</v>
      </c>
      <c r="M522" s="29">
        <v>1245.97</v>
      </c>
      <c r="N522" s="29">
        <f t="shared" si="425"/>
        <v>2905.91</v>
      </c>
      <c r="O522" s="29">
        <f t="shared" si="426"/>
        <v>8709.5300000000007</v>
      </c>
      <c r="P522" s="29">
        <f>I522</f>
        <v>25</v>
      </c>
      <c r="Q522" s="29">
        <f t="shared" si="427"/>
        <v>3029.08</v>
      </c>
      <c r="R522" s="29">
        <f t="shared" si="428"/>
        <v>6287.26</v>
      </c>
      <c r="S522" s="29">
        <f t="shared" si="429"/>
        <v>37956.92</v>
      </c>
    </row>
    <row r="523" spans="2:19" s="16" customFormat="1" ht="24.95" customHeight="1" x14ac:dyDescent="0.25">
      <c r="B523" s="58">
        <v>466</v>
      </c>
      <c r="C523" s="39" t="s">
        <v>380</v>
      </c>
      <c r="D523" s="28" t="s">
        <v>328</v>
      </c>
      <c r="E523" s="27" t="s">
        <v>18</v>
      </c>
      <c r="F523" s="27" t="s">
        <v>496</v>
      </c>
      <c r="G523" s="29">
        <v>40986</v>
      </c>
      <c r="H523" s="29">
        <v>581.80999999999995</v>
      </c>
      <c r="I523" s="29">
        <v>25</v>
      </c>
      <c r="J523" s="29">
        <v>1176.3</v>
      </c>
      <c r="K523" s="29">
        <f t="shared" si="424"/>
        <v>2910.01</v>
      </c>
      <c r="L523" s="29">
        <f t="shared" si="417"/>
        <v>471.34</v>
      </c>
      <c r="M523" s="29">
        <v>1245.97</v>
      </c>
      <c r="N523" s="29">
        <f t="shared" si="425"/>
        <v>2905.91</v>
      </c>
      <c r="O523" s="29">
        <f t="shared" si="426"/>
        <v>8709.5300000000007</v>
      </c>
      <c r="P523" s="29">
        <v>4259.74</v>
      </c>
      <c r="Q523" s="29">
        <f t="shared" si="427"/>
        <v>7263.82</v>
      </c>
      <c r="R523" s="29">
        <f t="shared" si="428"/>
        <v>6287.26</v>
      </c>
      <c r="S523" s="29">
        <f t="shared" si="429"/>
        <v>33722.18</v>
      </c>
    </row>
    <row r="524" spans="2:19" s="16" customFormat="1" ht="24.95" customHeight="1" x14ac:dyDescent="0.25">
      <c r="B524" s="58">
        <v>467</v>
      </c>
      <c r="C524" s="39" t="s">
        <v>381</v>
      </c>
      <c r="D524" s="28" t="s">
        <v>328</v>
      </c>
      <c r="E524" s="27" t="s">
        <v>18</v>
      </c>
      <c r="F524" s="27" t="s">
        <v>496</v>
      </c>
      <c r="G524" s="29">
        <v>40986</v>
      </c>
      <c r="H524" s="29">
        <v>581.80999999999995</v>
      </c>
      <c r="I524" s="29">
        <v>25</v>
      </c>
      <c r="J524" s="29">
        <v>1176.3</v>
      </c>
      <c r="K524" s="29">
        <f t="shared" si="424"/>
        <v>2910.01</v>
      </c>
      <c r="L524" s="29">
        <f t="shared" si="417"/>
        <v>471.34</v>
      </c>
      <c r="M524" s="29">
        <v>1245.97</v>
      </c>
      <c r="N524" s="29">
        <f t="shared" si="425"/>
        <v>2905.91</v>
      </c>
      <c r="O524" s="29">
        <f t="shared" si="426"/>
        <v>8709.5300000000007</v>
      </c>
      <c r="P524" s="29">
        <f>I524</f>
        <v>25</v>
      </c>
      <c r="Q524" s="29">
        <f t="shared" si="427"/>
        <v>3029.08</v>
      </c>
      <c r="R524" s="29">
        <f t="shared" si="428"/>
        <v>6287.26</v>
      </c>
      <c r="S524" s="29">
        <f t="shared" si="429"/>
        <v>37956.92</v>
      </c>
    </row>
    <row r="525" spans="2:19" s="16" customFormat="1" ht="24.95" customHeight="1" x14ac:dyDescent="0.25">
      <c r="B525" s="58">
        <v>468</v>
      </c>
      <c r="C525" s="39" t="s">
        <v>382</v>
      </c>
      <c r="D525" s="28" t="s">
        <v>328</v>
      </c>
      <c r="E525" s="27" t="s">
        <v>18</v>
      </c>
      <c r="F525" s="27" t="s">
        <v>496</v>
      </c>
      <c r="G525" s="29">
        <v>40000</v>
      </c>
      <c r="H525" s="29">
        <v>442.65</v>
      </c>
      <c r="I525" s="29">
        <v>25</v>
      </c>
      <c r="J525" s="29">
        <v>1148</v>
      </c>
      <c r="K525" s="29">
        <f t="shared" si="424"/>
        <v>2840</v>
      </c>
      <c r="L525" s="29">
        <f t="shared" si="417"/>
        <v>460</v>
      </c>
      <c r="M525" s="29">
        <v>1216</v>
      </c>
      <c r="N525" s="29">
        <f t="shared" si="425"/>
        <v>2836</v>
      </c>
      <c r="O525" s="29">
        <f t="shared" si="426"/>
        <v>8500</v>
      </c>
      <c r="P525" s="29">
        <f>I525</f>
        <v>25</v>
      </c>
      <c r="Q525" s="29">
        <f>H525+J525+M525+P525</f>
        <v>2831.65</v>
      </c>
      <c r="R525" s="29">
        <f t="shared" si="428"/>
        <v>6136</v>
      </c>
      <c r="S525" s="29">
        <f t="shared" si="429"/>
        <v>37168.35</v>
      </c>
    </row>
    <row r="526" spans="2:19" s="16" customFormat="1" ht="24.95" customHeight="1" x14ac:dyDescent="0.25">
      <c r="B526" s="58">
        <v>469</v>
      </c>
      <c r="C526" s="39" t="s">
        <v>383</v>
      </c>
      <c r="D526" s="28" t="s">
        <v>328</v>
      </c>
      <c r="E526" s="27" t="s">
        <v>18</v>
      </c>
      <c r="F526" s="27" t="s">
        <v>496</v>
      </c>
      <c r="G526" s="29">
        <v>40000</v>
      </c>
      <c r="H526" s="29">
        <v>442.65</v>
      </c>
      <c r="I526" s="29">
        <v>25</v>
      </c>
      <c r="J526" s="29">
        <v>1148</v>
      </c>
      <c r="K526" s="29">
        <f t="shared" si="424"/>
        <v>2840</v>
      </c>
      <c r="L526" s="29">
        <f t="shared" si="417"/>
        <v>460</v>
      </c>
      <c r="M526" s="29">
        <v>1216</v>
      </c>
      <c r="N526" s="29">
        <f t="shared" si="425"/>
        <v>2836</v>
      </c>
      <c r="O526" s="29">
        <f t="shared" si="426"/>
        <v>8500</v>
      </c>
      <c r="P526" s="29">
        <f>I526</f>
        <v>25</v>
      </c>
      <c r="Q526" s="29">
        <f t="shared" si="427"/>
        <v>2831.65</v>
      </c>
      <c r="R526" s="29">
        <f t="shared" si="428"/>
        <v>6136</v>
      </c>
      <c r="S526" s="29">
        <f t="shared" si="429"/>
        <v>37168.35</v>
      </c>
    </row>
    <row r="527" spans="2:19" s="52" customFormat="1" ht="24.95" customHeight="1" x14ac:dyDescent="0.25">
      <c r="B527" s="58">
        <v>470</v>
      </c>
      <c r="C527" s="39" t="s">
        <v>342</v>
      </c>
      <c r="D527" s="28" t="s">
        <v>328</v>
      </c>
      <c r="E527" s="27" t="s">
        <v>18</v>
      </c>
      <c r="F527" s="27" t="s">
        <v>496</v>
      </c>
      <c r="G527" s="29">
        <v>90000</v>
      </c>
      <c r="H527" s="29">
        <v>9753.1200000000008</v>
      </c>
      <c r="I527" s="29">
        <v>25</v>
      </c>
      <c r="J527" s="29">
        <v>2583</v>
      </c>
      <c r="K527" s="29">
        <v>6390</v>
      </c>
      <c r="L527" s="21">
        <v>748.08</v>
      </c>
      <c r="M527" s="29">
        <v>2736</v>
      </c>
      <c r="N527" s="29">
        <v>6381</v>
      </c>
      <c r="O527" s="29">
        <f t="shared" si="426"/>
        <v>18838.080000000002</v>
      </c>
      <c r="P527" s="29">
        <v>25</v>
      </c>
      <c r="Q527" s="29">
        <f t="shared" ref="Q527:Q536" si="431">H527+J527+M527+P527</f>
        <v>15097.12</v>
      </c>
      <c r="R527" s="29">
        <f t="shared" si="428"/>
        <v>13519.08</v>
      </c>
      <c r="S527" s="29">
        <f t="shared" ref="S527:S536" si="432">G527-Q527</f>
        <v>74902.880000000005</v>
      </c>
    </row>
    <row r="528" spans="2:19" s="16" customFormat="1" ht="24.95" customHeight="1" x14ac:dyDescent="0.25">
      <c r="B528" s="58">
        <v>471</v>
      </c>
      <c r="C528" s="39" t="s">
        <v>387</v>
      </c>
      <c r="D528" s="28" t="s">
        <v>328</v>
      </c>
      <c r="E528" s="27" t="s">
        <v>18</v>
      </c>
      <c r="F528" s="27" t="s">
        <v>496</v>
      </c>
      <c r="G528" s="29">
        <v>37300</v>
      </c>
      <c r="H528" s="29">
        <v>61.59</v>
      </c>
      <c r="I528" s="29">
        <v>25</v>
      </c>
      <c r="J528" s="29">
        <v>1070.51</v>
      </c>
      <c r="K528" s="29">
        <f t="shared" ref="K528:K536" si="433">G528*7.1%</f>
        <v>2648.3</v>
      </c>
      <c r="L528" s="29">
        <f t="shared" ref="L528:L536" si="434">G528*1.15%</f>
        <v>428.95</v>
      </c>
      <c r="M528" s="29">
        <v>1133.92</v>
      </c>
      <c r="N528" s="29">
        <f t="shared" ref="N528:N536" si="435">G528*7.09%</f>
        <v>2644.57</v>
      </c>
      <c r="O528" s="29">
        <f t="shared" si="426"/>
        <v>7926.25</v>
      </c>
      <c r="P528" s="29">
        <f t="shared" ref="P528:P536" si="436">I528</f>
        <v>25</v>
      </c>
      <c r="Q528" s="29">
        <f t="shared" si="431"/>
        <v>2291.02</v>
      </c>
      <c r="R528" s="29">
        <f t="shared" si="428"/>
        <v>5721.82</v>
      </c>
      <c r="S528" s="29">
        <f t="shared" si="432"/>
        <v>35008.980000000003</v>
      </c>
    </row>
    <row r="529" spans="2:19" s="52" customFormat="1" ht="24.95" customHeight="1" x14ac:dyDescent="0.25">
      <c r="B529" s="58">
        <v>472</v>
      </c>
      <c r="C529" s="39" t="s">
        <v>629</v>
      </c>
      <c r="D529" s="28" t="s">
        <v>328</v>
      </c>
      <c r="E529" s="27" t="s">
        <v>18</v>
      </c>
      <c r="F529" s="27" t="s">
        <v>496</v>
      </c>
      <c r="G529" s="29">
        <v>41000</v>
      </c>
      <c r="H529" s="29">
        <v>583.79</v>
      </c>
      <c r="I529" s="29">
        <v>25</v>
      </c>
      <c r="J529" s="29">
        <v>1176.7</v>
      </c>
      <c r="K529" s="29">
        <f t="shared" si="433"/>
        <v>2911</v>
      </c>
      <c r="L529" s="29">
        <f t="shared" si="434"/>
        <v>471.5</v>
      </c>
      <c r="M529" s="29">
        <v>1246.4000000000001</v>
      </c>
      <c r="N529" s="29">
        <f t="shared" si="435"/>
        <v>2906.9</v>
      </c>
      <c r="O529" s="29">
        <f t="shared" ref="O529:O536" si="437">J529+K529+L529+M529+N529</f>
        <v>8712.5</v>
      </c>
      <c r="P529" s="29">
        <f t="shared" si="436"/>
        <v>25</v>
      </c>
      <c r="Q529" s="29">
        <f t="shared" si="431"/>
        <v>3031.89</v>
      </c>
      <c r="R529" s="29">
        <f t="shared" ref="R529:R536" si="438">K529+L529+N529</f>
        <v>6289.4</v>
      </c>
      <c r="S529" s="29">
        <f t="shared" si="432"/>
        <v>37968.11</v>
      </c>
    </row>
    <row r="530" spans="2:19" s="52" customFormat="1" ht="24.95" customHeight="1" x14ac:dyDescent="0.25">
      <c r="B530" s="58">
        <v>473</v>
      </c>
      <c r="C530" s="39" t="s">
        <v>630</v>
      </c>
      <c r="D530" s="28" t="s">
        <v>328</v>
      </c>
      <c r="E530" s="27" t="s">
        <v>18</v>
      </c>
      <c r="F530" s="27" t="s">
        <v>496</v>
      </c>
      <c r="G530" s="29">
        <v>41000</v>
      </c>
      <c r="H530" s="29">
        <v>583.79</v>
      </c>
      <c r="I530" s="29">
        <v>25</v>
      </c>
      <c r="J530" s="29">
        <v>1176.7</v>
      </c>
      <c r="K530" s="29">
        <f t="shared" si="433"/>
        <v>2911</v>
      </c>
      <c r="L530" s="29">
        <f t="shared" si="434"/>
        <v>471.5</v>
      </c>
      <c r="M530" s="29">
        <v>1246.4000000000001</v>
      </c>
      <c r="N530" s="29">
        <f t="shared" si="435"/>
        <v>2906.9</v>
      </c>
      <c r="O530" s="29">
        <f t="shared" si="437"/>
        <v>8712.5</v>
      </c>
      <c r="P530" s="29">
        <f t="shared" si="436"/>
        <v>25</v>
      </c>
      <c r="Q530" s="29">
        <f t="shared" si="431"/>
        <v>3031.89</v>
      </c>
      <c r="R530" s="29">
        <f t="shared" si="438"/>
        <v>6289.4</v>
      </c>
      <c r="S530" s="29">
        <f t="shared" si="432"/>
        <v>37968.11</v>
      </c>
    </row>
    <row r="531" spans="2:19" s="52" customFormat="1" ht="24.95" customHeight="1" x14ac:dyDescent="0.25">
      <c r="B531" s="58">
        <v>474</v>
      </c>
      <c r="C531" s="39" t="s">
        <v>631</v>
      </c>
      <c r="D531" s="28" t="s">
        <v>328</v>
      </c>
      <c r="E531" s="27" t="s">
        <v>18</v>
      </c>
      <c r="F531" s="27" t="s">
        <v>496</v>
      </c>
      <c r="G531" s="29">
        <v>41000</v>
      </c>
      <c r="H531" s="29">
        <v>583.79</v>
      </c>
      <c r="I531" s="29">
        <v>25</v>
      </c>
      <c r="J531" s="29">
        <v>1176.7</v>
      </c>
      <c r="K531" s="29">
        <f t="shared" si="433"/>
        <v>2911</v>
      </c>
      <c r="L531" s="29">
        <f t="shared" si="434"/>
        <v>471.5</v>
      </c>
      <c r="M531" s="29">
        <v>1246.4000000000001</v>
      </c>
      <c r="N531" s="29">
        <f t="shared" si="435"/>
        <v>2906.9</v>
      </c>
      <c r="O531" s="29">
        <f t="shared" si="437"/>
        <v>8712.5</v>
      </c>
      <c r="P531" s="29">
        <f t="shared" si="436"/>
        <v>25</v>
      </c>
      <c r="Q531" s="29">
        <f t="shared" si="431"/>
        <v>3031.89</v>
      </c>
      <c r="R531" s="29">
        <f t="shared" si="438"/>
        <v>6289.4</v>
      </c>
      <c r="S531" s="29">
        <f t="shared" si="432"/>
        <v>37968.11</v>
      </c>
    </row>
    <row r="532" spans="2:19" s="52" customFormat="1" ht="24.95" customHeight="1" x14ac:dyDescent="0.25">
      <c r="B532" s="58">
        <v>475</v>
      </c>
      <c r="C532" s="39" t="s">
        <v>712</v>
      </c>
      <c r="D532" s="28" t="s">
        <v>328</v>
      </c>
      <c r="E532" s="27" t="s">
        <v>18</v>
      </c>
      <c r="F532" s="27" t="s">
        <v>496</v>
      </c>
      <c r="G532" s="29">
        <v>41000</v>
      </c>
      <c r="H532" s="29">
        <v>583.79</v>
      </c>
      <c r="I532" s="29">
        <v>25</v>
      </c>
      <c r="J532" s="29">
        <v>1176.7</v>
      </c>
      <c r="K532" s="29">
        <f t="shared" si="433"/>
        <v>2911</v>
      </c>
      <c r="L532" s="29">
        <f t="shared" si="434"/>
        <v>471.5</v>
      </c>
      <c r="M532" s="29">
        <v>1246.4000000000001</v>
      </c>
      <c r="N532" s="29">
        <f t="shared" si="435"/>
        <v>2906.9</v>
      </c>
      <c r="O532" s="29">
        <f t="shared" si="437"/>
        <v>8712.5</v>
      </c>
      <c r="P532" s="29">
        <f t="shared" si="436"/>
        <v>25</v>
      </c>
      <c r="Q532" s="29">
        <f t="shared" ref="Q532" si="439">H532+J532+M532+P532</f>
        <v>3031.89</v>
      </c>
      <c r="R532" s="29">
        <f t="shared" si="438"/>
        <v>6289.4</v>
      </c>
      <c r="S532" s="29">
        <f t="shared" ref="S532" si="440">G532-Q532</f>
        <v>37968.11</v>
      </c>
    </row>
    <row r="533" spans="2:19" s="52" customFormat="1" ht="24.95" customHeight="1" x14ac:dyDescent="0.25">
      <c r="B533" s="58">
        <v>476</v>
      </c>
      <c r="C533" s="39" t="s">
        <v>716</v>
      </c>
      <c r="D533" s="28" t="s">
        <v>328</v>
      </c>
      <c r="E533" s="27" t="s">
        <v>18</v>
      </c>
      <c r="F533" s="27" t="s">
        <v>496</v>
      </c>
      <c r="G533" s="29">
        <v>41000</v>
      </c>
      <c r="H533" s="29">
        <v>583.79</v>
      </c>
      <c r="I533" s="29">
        <v>25</v>
      </c>
      <c r="J533" s="29">
        <v>1176.7</v>
      </c>
      <c r="K533" s="29">
        <f t="shared" si="433"/>
        <v>2911</v>
      </c>
      <c r="L533" s="29">
        <f t="shared" si="434"/>
        <v>471.5</v>
      </c>
      <c r="M533" s="29">
        <v>1246.4000000000001</v>
      </c>
      <c r="N533" s="29">
        <f t="shared" si="435"/>
        <v>2906.9</v>
      </c>
      <c r="O533" s="29">
        <f t="shared" si="437"/>
        <v>8712.5</v>
      </c>
      <c r="P533" s="29">
        <f t="shared" si="436"/>
        <v>25</v>
      </c>
      <c r="Q533" s="29">
        <f t="shared" ref="Q533:Q534" si="441">H533+J533+M533+P533</f>
        <v>3031.89</v>
      </c>
      <c r="R533" s="29">
        <f t="shared" si="438"/>
        <v>6289.4</v>
      </c>
      <c r="S533" s="29">
        <f t="shared" ref="S533:S534" si="442">G533-Q533</f>
        <v>37968.11</v>
      </c>
    </row>
    <row r="534" spans="2:19" s="52" customFormat="1" ht="24.95" customHeight="1" x14ac:dyDescent="0.25">
      <c r="B534" s="58">
        <v>477</v>
      </c>
      <c r="C534" s="39" t="s">
        <v>717</v>
      </c>
      <c r="D534" s="28" t="s">
        <v>328</v>
      </c>
      <c r="E534" s="27" t="s">
        <v>18</v>
      </c>
      <c r="F534" s="27" t="s">
        <v>496</v>
      </c>
      <c r="G534" s="29">
        <v>41000</v>
      </c>
      <c r="H534" s="29">
        <v>583.79</v>
      </c>
      <c r="I534" s="29">
        <v>25</v>
      </c>
      <c r="J534" s="29">
        <v>1176.7</v>
      </c>
      <c r="K534" s="29">
        <f t="shared" si="433"/>
        <v>2911</v>
      </c>
      <c r="L534" s="29">
        <f t="shared" si="434"/>
        <v>471.5</v>
      </c>
      <c r="M534" s="29">
        <v>1246.4000000000001</v>
      </c>
      <c r="N534" s="29">
        <f t="shared" si="435"/>
        <v>2906.9</v>
      </c>
      <c r="O534" s="29">
        <f t="shared" si="437"/>
        <v>8712.5</v>
      </c>
      <c r="P534" s="29">
        <f t="shared" si="436"/>
        <v>25</v>
      </c>
      <c r="Q534" s="29">
        <f t="shared" si="441"/>
        <v>3031.89</v>
      </c>
      <c r="R534" s="29">
        <f t="shared" si="438"/>
        <v>6289.4</v>
      </c>
      <c r="S534" s="29">
        <f t="shared" si="442"/>
        <v>37968.11</v>
      </c>
    </row>
    <row r="535" spans="2:19" s="95" customFormat="1" ht="24.95" customHeight="1" x14ac:dyDescent="0.25">
      <c r="B535" s="94">
        <v>478</v>
      </c>
      <c r="C535" s="88" t="s">
        <v>720</v>
      </c>
      <c r="D535" s="89" t="s">
        <v>328</v>
      </c>
      <c r="E535" s="87" t="s">
        <v>18</v>
      </c>
      <c r="F535" s="87" t="s">
        <v>496</v>
      </c>
      <c r="G535" s="90">
        <v>50000</v>
      </c>
      <c r="H535" s="90">
        <v>1854</v>
      </c>
      <c r="I535" s="90">
        <v>25</v>
      </c>
      <c r="J535" s="90">
        <v>1435</v>
      </c>
      <c r="K535" s="90">
        <f>G535*7.1%</f>
        <v>3550</v>
      </c>
      <c r="L535" s="90">
        <f>G535*1.15%</f>
        <v>575</v>
      </c>
      <c r="M535" s="90">
        <v>1520</v>
      </c>
      <c r="N535" s="90">
        <f>G535*7.09%</f>
        <v>3545</v>
      </c>
      <c r="O535" s="90">
        <f>J535+K535+L535+M535+N535</f>
        <v>10625</v>
      </c>
      <c r="P535" s="90">
        <f>I535</f>
        <v>25</v>
      </c>
      <c r="Q535" s="90">
        <f>H535+J535+M535+P535</f>
        <v>4834</v>
      </c>
      <c r="R535" s="90">
        <f>K535+L535+N535</f>
        <v>7670</v>
      </c>
      <c r="S535" s="90">
        <f>G535-Q535</f>
        <v>45166</v>
      </c>
    </row>
    <row r="536" spans="2:19" s="20" customFormat="1" ht="24.95" customHeight="1" x14ac:dyDescent="0.25">
      <c r="B536" s="58">
        <v>479</v>
      </c>
      <c r="C536" s="44" t="s">
        <v>598</v>
      </c>
      <c r="D536" s="45" t="s">
        <v>596</v>
      </c>
      <c r="E536" s="27" t="s">
        <v>18</v>
      </c>
      <c r="F536" s="27" t="s">
        <v>496</v>
      </c>
      <c r="G536" s="29">
        <v>45000</v>
      </c>
      <c r="H536" s="29">
        <v>1148.33</v>
      </c>
      <c r="I536" s="29">
        <v>25</v>
      </c>
      <c r="J536" s="29">
        <f>G536*2.87%</f>
        <v>1291.5</v>
      </c>
      <c r="K536" s="29">
        <f t="shared" si="433"/>
        <v>3195</v>
      </c>
      <c r="L536" s="29">
        <f t="shared" si="434"/>
        <v>517.5</v>
      </c>
      <c r="M536" s="29">
        <f>G536*3.04%</f>
        <v>1368</v>
      </c>
      <c r="N536" s="29">
        <f t="shared" si="435"/>
        <v>3190.5</v>
      </c>
      <c r="O536" s="29">
        <f t="shared" si="437"/>
        <v>9562.5</v>
      </c>
      <c r="P536" s="29">
        <f t="shared" si="436"/>
        <v>25</v>
      </c>
      <c r="Q536" s="29">
        <f t="shared" si="431"/>
        <v>3832.83</v>
      </c>
      <c r="R536" s="29">
        <f t="shared" si="438"/>
        <v>6903</v>
      </c>
      <c r="S536" s="29">
        <f t="shared" si="432"/>
        <v>41167.17</v>
      </c>
    </row>
    <row r="537" spans="2:19" s="15" customFormat="1" ht="24.95" customHeight="1" x14ac:dyDescent="0.3">
      <c r="B537" s="54" t="s">
        <v>594</v>
      </c>
      <c r="C537" s="55"/>
      <c r="D537" s="23"/>
      <c r="E537" s="23"/>
      <c r="F537" s="23"/>
      <c r="G537" s="25"/>
      <c r="H537" s="25"/>
      <c r="I537" s="25"/>
      <c r="J537" s="25"/>
      <c r="K537" s="25"/>
      <c r="L537" s="25"/>
      <c r="M537" s="25"/>
      <c r="N537" s="25"/>
      <c r="O537" s="38"/>
      <c r="P537" s="38"/>
      <c r="Q537" s="38"/>
      <c r="R537" s="38"/>
      <c r="S537" s="38"/>
    </row>
    <row r="538" spans="2:19" s="8" customFormat="1" ht="24.95" customHeight="1" x14ac:dyDescent="0.25">
      <c r="B538" s="27">
        <v>480</v>
      </c>
      <c r="C538" s="39" t="s">
        <v>390</v>
      </c>
      <c r="D538" s="28" t="s">
        <v>332</v>
      </c>
      <c r="E538" s="27" t="s">
        <v>18</v>
      </c>
      <c r="F538" s="27" t="s">
        <v>495</v>
      </c>
      <c r="G538" s="29">
        <v>50000</v>
      </c>
      <c r="H538" s="29">
        <v>1854</v>
      </c>
      <c r="I538" s="29">
        <v>25</v>
      </c>
      <c r="J538" s="29">
        <v>1435</v>
      </c>
      <c r="K538" s="29">
        <f>G538*7.1%</f>
        <v>3550</v>
      </c>
      <c r="L538" s="29">
        <f>G538*1.15%</f>
        <v>575</v>
      </c>
      <c r="M538" s="29">
        <v>1520</v>
      </c>
      <c r="N538" s="29">
        <f>G538*7.09%</f>
        <v>3545</v>
      </c>
      <c r="O538" s="29">
        <f>J538+K538+L538+M538+N538</f>
        <v>10625</v>
      </c>
      <c r="P538" s="29">
        <f>I538</f>
        <v>25</v>
      </c>
      <c r="Q538" s="29">
        <f>H538+J538+M538+P538</f>
        <v>4834</v>
      </c>
      <c r="R538" s="29">
        <f>K538+L538+N538</f>
        <v>7670</v>
      </c>
      <c r="S538" s="29">
        <f>G538-Q538</f>
        <v>45166</v>
      </c>
    </row>
    <row r="539" spans="2:19" s="20" customFormat="1" ht="24.95" customHeight="1" x14ac:dyDescent="0.25">
      <c r="B539" s="27">
        <v>481</v>
      </c>
      <c r="C539" s="39" t="s">
        <v>391</v>
      </c>
      <c r="D539" s="28" t="s">
        <v>27</v>
      </c>
      <c r="E539" s="27" t="s">
        <v>18</v>
      </c>
      <c r="F539" s="27" t="s">
        <v>496</v>
      </c>
      <c r="G539" s="29">
        <v>35000</v>
      </c>
      <c r="H539" s="29">
        <v>0</v>
      </c>
      <c r="I539" s="29">
        <v>25</v>
      </c>
      <c r="J539" s="29">
        <v>1004.5</v>
      </c>
      <c r="K539" s="29">
        <f>G539*7.1%</f>
        <v>2485</v>
      </c>
      <c r="L539" s="29">
        <f>G539*1.15%</f>
        <v>402.5</v>
      </c>
      <c r="M539" s="29">
        <v>1064</v>
      </c>
      <c r="N539" s="29">
        <f>G539*7.09%</f>
        <v>2481.5</v>
      </c>
      <c r="O539" s="29">
        <f>J539+K539+L539+M539+N539</f>
        <v>7437.5</v>
      </c>
      <c r="P539" s="29">
        <v>3049.9</v>
      </c>
      <c r="Q539" s="29">
        <f>H539+J539+M539+P539</f>
        <v>5118.3999999999996</v>
      </c>
      <c r="R539" s="29">
        <f>K539+L539+N539</f>
        <v>5369</v>
      </c>
      <c r="S539" s="29">
        <f>G539-Q539</f>
        <v>29881.599999999999</v>
      </c>
    </row>
    <row r="540" spans="2:19" s="15" customFormat="1" ht="24.95" customHeight="1" x14ac:dyDescent="0.3">
      <c r="B540" s="31" t="s">
        <v>392</v>
      </c>
      <c r="C540" s="23"/>
      <c r="D540" s="23"/>
      <c r="E540" s="23"/>
      <c r="F540" s="23"/>
      <c r="G540" s="25"/>
      <c r="H540" s="25"/>
      <c r="I540" s="25"/>
      <c r="J540" s="25"/>
      <c r="K540" s="25"/>
      <c r="L540" s="25"/>
      <c r="M540" s="25"/>
      <c r="N540" s="25"/>
      <c r="O540" s="38"/>
      <c r="P540" s="38"/>
      <c r="Q540" s="38"/>
      <c r="R540" s="38"/>
      <c r="S540" s="38"/>
    </row>
    <row r="541" spans="2:19" s="8" customFormat="1" ht="24.95" customHeight="1" x14ac:dyDescent="0.25">
      <c r="B541" s="27">
        <v>482</v>
      </c>
      <c r="C541" s="39" t="s">
        <v>393</v>
      </c>
      <c r="D541" s="28" t="s">
        <v>322</v>
      </c>
      <c r="E541" s="27" t="s">
        <v>18</v>
      </c>
      <c r="F541" s="27" t="s">
        <v>495</v>
      </c>
      <c r="G541" s="29">
        <v>55000</v>
      </c>
      <c r="H541" s="29">
        <v>2559.6799999999998</v>
      </c>
      <c r="I541" s="29">
        <v>25</v>
      </c>
      <c r="J541" s="29">
        <v>1578.5</v>
      </c>
      <c r="K541" s="29">
        <f>G541*7.1%</f>
        <v>3905</v>
      </c>
      <c r="L541" s="29">
        <f>G541*1.15%</f>
        <v>632.5</v>
      </c>
      <c r="M541" s="29">
        <v>1672</v>
      </c>
      <c r="N541" s="29">
        <f>G541*7.09%</f>
        <v>3899.5</v>
      </c>
      <c r="O541" s="29">
        <f t="shared" ref="O541:O607" si="443">J541+K541+L541+M541+N541</f>
        <v>11687.5</v>
      </c>
      <c r="P541" s="29">
        <v>11077.48</v>
      </c>
      <c r="Q541" s="29">
        <f>H541+J541+M541+P541</f>
        <v>16887.66</v>
      </c>
      <c r="R541" s="29">
        <f t="shared" ref="R541:R607" si="444">K541+L541+N541</f>
        <v>8437</v>
      </c>
      <c r="S541" s="29">
        <f>G541-Q541</f>
        <v>38112.339999999997</v>
      </c>
    </row>
    <row r="542" spans="2:19" s="15" customFormat="1" ht="24.95" customHeight="1" x14ac:dyDescent="0.3">
      <c r="B542" s="31" t="s">
        <v>394</v>
      </c>
      <c r="C542" s="23"/>
      <c r="D542" s="23"/>
      <c r="E542" s="23"/>
      <c r="F542" s="23"/>
      <c r="G542" s="25"/>
      <c r="H542" s="25"/>
      <c r="I542" s="25"/>
      <c r="J542" s="25"/>
      <c r="K542" s="25"/>
      <c r="L542" s="25"/>
      <c r="M542" s="25"/>
      <c r="N542" s="25"/>
      <c r="O542" s="38"/>
      <c r="P542" s="38"/>
      <c r="Q542" s="38"/>
      <c r="R542" s="38"/>
      <c r="S542" s="38"/>
    </row>
    <row r="543" spans="2:19" s="8" customFormat="1" ht="24.95" customHeight="1" x14ac:dyDescent="0.25">
      <c r="B543" s="18">
        <v>483</v>
      </c>
      <c r="C543" s="14" t="s">
        <v>395</v>
      </c>
      <c r="D543" s="17" t="s">
        <v>90</v>
      </c>
      <c r="E543" s="18" t="s">
        <v>18</v>
      </c>
      <c r="F543" s="18" t="s">
        <v>496</v>
      </c>
      <c r="G543" s="21">
        <v>74349</v>
      </c>
      <c r="H543" s="21">
        <v>6186.87</v>
      </c>
      <c r="I543" s="21">
        <v>25</v>
      </c>
      <c r="J543" s="21">
        <v>2133.8200000000002</v>
      </c>
      <c r="K543" s="21">
        <v>5278.78</v>
      </c>
      <c r="L543" s="21">
        <v>748.08</v>
      </c>
      <c r="M543" s="21">
        <v>2260.21</v>
      </c>
      <c r="N543" s="21">
        <v>5271.34</v>
      </c>
      <c r="O543" s="21">
        <f t="shared" si="443"/>
        <v>15692.23</v>
      </c>
      <c r="P543" s="21">
        <v>7471</v>
      </c>
      <c r="Q543" s="21">
        <f t="shared" ref="Q543:Q549" si="445">H543+J543+M543+P543</f>
        <v>18051.900000000001</v>
      </c>
      <c r="R543" s="21">
        <f t="shared" si="444"/>
        <v>11298.2</v>
      </c>
      <c r="S543" s="21">
        <f t="shared" ref="S543:S549" si="446">G543-Q543</f>
        <v>56297.1</v>
      </c>
    </row>
    <row r="544" spans="2:19" s="19" customFormat="1" ht="24.95" customHeight="1" x14ac:dyDescent="0.25">
      <c r="B544" s="18">
        <v>484</v>
      </c>
      <c r="C544" s="14" t="s">
        <v>502</v>
      </c>
      <c r="D544" s="17" t="s">
        <v>27</v>
      </c>
      <c r="E544" s="18" t="s">
        <v>18</v>
      </c>
      <c r="F544" s="18" t="s">
        <v>496</v>
      </c>
      <c r="G544" s="21">
        <v>36000</v>
      </c>
      <c r="H544" s="21">
        <v>0</v>
      </c>
      <c r="I544" s="21">
        <v>25</v>
      </c>
      <c r="J544" s="21">
        <v>1033.2</v>
      </c>
      <c r="K544" s="29">
        <f t="shared" ref="K544:K549" si="447">G544*7.1%</f>
        <v>2556</v>
      </c>
      <c r="L544" s="29">
        <f t="shared" ref="L544:L549" si="448">G544*1.15%</f>
        <v>414</v>
      </c>
      <c r="M544" s="21">
        <v>1094.4000000000001</v>
      </c>
      <c r="N544" s="29">
        <f t="shared" ref="N544:N549" si="449">G544*7.09%</f>
        <v>2552.4</v>
      </c>
      <c r="O544" s="21">
        <f t="shared" si="443"/>
        <v>7650</v>
      </c>
      <c r="P544" s="21">
        <v>4311</v>
      </c>
      <c r="Q544" s="21">
        <f t="shared" si="445"/>
        <v>6438.6</v>
      </c>
      <c r="R544" s="21">
        <f t="shared" si="444"/>
        <v>5522.4</v>
      </c>
      <c r="S544" s="21">
        <f t="shared" si="446"/>
        <v>29561.4</v>
      </c>
    </row>
    <row r="545" spans="2:19" s="8" customFormat="1" ht="24.95" customHeight="1" x14ac:dyDescent="0.25">
      <c r="B545" s="18">
        <v>485</v>
      </c>
      <c r="C545" s="14" t="s">
        <v>430</v>
      </c>
      <c r="D545" s="17" t="s">
        <v>29</v>
      </c>
      <c r="E545" s="18" t="s">
        <v>18</v>
      </c>
      <c r="F545" s="18" t="s">
        <v>496</v>
      </c>
      <c r="G545" s="21">
        <v>35000</v>
      </c>
      <c r="H545" s="21">
        <v>0</v>
      </c>
      <c r="I545" s="21">
        <v>25</v>
      </c>
      <c r="J545" s="21">
        <v>1004.5</v>
      </c>
      <c r="K545" s="29">
        <f t="shared" si="447"/>
        <v>2485</v>
      </c>
      <c r="L545" s="29">
        <f t="shared" si="448"/>
        <v>402.5</v>
      </c>
      <c r="M545" s="21">
        <v>1064</v>
      </c>
      <c r="N545" s="29">
        <f t="shared" si="449"/>
        <v>2481.5</v>
      </c>
      <c r="O545" s="21">
        <f t="shared" si="443"/>
        <v>7437.5</v>
      </c>
      <c r="P545" s="21">
        <v>14721</v>
      </c>
      <c r="Q545" s="21">
        <f t="shared" si="445"/>
        <v>16789.5</v>
      </c>
      <c r="R545" s="21">
        <f t="shared" si="444"/>
        <v>5369</v>
      </c>
      <c r="S545" s="21">
        <f t="shared" si="446"/>
        <v>18210.5</v>
      </c>
    </row>
    <row r="546" spans="2:19" s="8" customFormat="1" ht="24.95" customHeight="1" x14ac:dyDescent="0.25">
      <c r="B546" s="18">
        <v>486</v>
      </c>
      <c r="C546" s="14" t="s">
        <v>488</v>
      </c>
      <c r="D546" s="17" t="s">
        <v>27</v>
      </c>
      <c r="E546" s="18" t="s">
        <v>18</v>
      </c>
      <c r="F546" s="18" t="s">
        <v>495</v>
      </c>
      <c r="G546" s="21">
        <v>31500</v>
      </c>
      <c r="H546" s="21">
        <v>0</v>
      </c>
      <c r="I546" s="21">
        <v>25</v>
      </c>
      <c r="J546" s="21">
        <v>904.05</v>
      </c>
      <c r="K546" s="29">
        <f t="shared" si="447"/>
        <v>2236.5</v>
      </c>
      <c r="L546" s="29">
        <f t="shared" si="448"/>
        <v>362.25</v>
      </c>
      <c r="M546" s="21">
        <v>957.6</v>
      </c>
      <c r="N546" s="29">
        <f t="shared" si="449"/>
        <v>2233.35</v>
      </c>
      <c r="O546" s="21">
        <f t="shared" si="443"/>
        <v>6693.75</v>
      </c>
      <c r="P546" s="21">
        <v>13466.57</v>
      </c>
      <c r="Q546" s="21">
        <f t="shared" si="445"/>
        <v>15328.22</v>
      </c>
      <c r="R546" s="21">
        <f t="shared" si="444"/>
        <v>4832.1000000000004</v>
      </c>
      <c r="S546" s="21">
        <f t="shared" si="446"/>
        <v>16171.78</v>
      </c>
    </row>
    <row r="547" spans="2:19" s="8" customFormat="1" ht="24.95" customHeight="1" x14ac:dyDescent="0.25">
      <c r="B547" s="18">
        <v>487</v>
      </c>
      <c r="C547" s="14" t="s">
        <v>397</v>
      </c>
      <c r="D547" s="17" t="s">
        <v>150</v>
      </c>
      <c r="E547" s="18" t="s">
        <v>18</v>
      </c>
      <c r="F547" s="18" t="s">
        <v>496</v>
      </c>
      <c r="G547" s="21">
        <v>31500</v>
      </c>
      <c r="H547" s="21">
        <v>0</v>
      </c>
      <c r="I547" s="21">
        <v>25</v>
      </c>
      <c r="J547" s="21">
        <v>904.05</v>
      </c>
      <c r="K547" s="29">
        <f t="shared" si="447"/>
        <v>2236.5</v>
      </c>
      <c r="L547" s="29">
        <f t="shared" si="448"/>
        <v>362.25</v>
      </c>
      <c r="M547" s="21">
        <v>957.6</v>
      </c>
      <c r="N547" s="29">
        <f t="shared" si="449"/>
        <v>2233.35</v>
      </c>
      <c r="O547" s="21">
        <f t="shared" si="443"/>
        <v>6693.75</v>
      </c>
      <c r="P547" s="21">
        <v>10861.64</v>
      </c>
      <c r="Q547" s="21">
        <f t="shared" si="445"/>
        <v>12723.29</v>
      </c>
      <c r="R547" s="21">
        <f t="shared" si="444"/>
        <v>4832.1000000000004</v>
      </c>
      <c r="S547" s="21">
        <f t="shared" si="446"/>
        <v>18776.71</v>
      </c>
    </row>
    <row r="548" spans="2:19" s="8" customFormat="1" ht="24.95" customHeight="1" x14ac:dyDescent="0.25">
      <c r="B548" s="18">
        <v>488</v>
      </c>
      <c r="C548" s="14" t="s">
        <v>410</v>
      </c>
      <c r="D548" s="17" t="s">
        <v>27</v>
      </c>
      <c r="E548" s="18" t="s">
        <v>18</v>
      </c>
      <c r="F548" s="18" t="s">
        <v>496</v>
      </c>
      <c r="G548" s="21">
        <v>30000</v>
      </c>
      <c r="H548" s="21">
        <v>0</v>
      </c>
      <c r="I548" s="21">
        <v>25</v>
      </c>
      <c r="J548" s="21">
        <v>861</v>
      </c>
      <c r="K548" s="29">
        <f t="shared" si="447"/>
        <v>2130</v>
      </c>
      <c r="L548" s="29">
        <f t="shared" si="448"/>
        <v>345</v>
      </c>
      <c r="M548" s="21">
        <v>912</v>
      </c>
      <c r="N548" s="29">
        <f t="shared" si="449"/>
        <v>2127</v>
      </c>
      <c r="O548" s="21">
        <f t="shared" si="443"/>
        <v>6375</v>
      </c>
      <c r="P548" s="21">
        <v>3771</v>
      </c>
      <c r="Q548" s="21">
        <f t="shared" si="445"/>
        <v>5544</v>
      </c>
      <c r="R548" s="21">
        <f t="shared" si="444"/>
        <v>4602</v>
      </c>
      <c r="S548" s="21">
        <f t="shared" si="446"/>
        <v>24456</v>
      </c>
    </row>
    <row r="549" spans="2:19" s="8" customFormat="1" ht="24.95" customHeight="1" x14ac:dyDescent="0.25">
      <c r="B549" s="18">
        <v>489</v>
      </c>
      <c r="C549" s="39" t="s">
        <v>582</v>
      </c>
      <c r="D549" s="28" t="s">
        <v>29</v>
      </c>
      <c r="E549" s="27" t="s">
        <v>18</v>
      </c>
      <c r="F549" s="27" t="s">
        <v>496</v>
      </c>
      <c r="G549" s="29">
        <v>41000</v>
      </c>
      <c r="H549" s="29">
        <v>583.79</v>
      </c>
      <c r="I549" s="29">
        <v>25</v>
      </c>
      <c r="J549" s="29">
        <f>G549*2.87%</f>
        <v>1176.7</v>
      </c>
      <c r="K549" s="29">
        <f t="shared" si="447"/>
        <v>2911</v>
      </c>
      <c r="L549" s="29">
        <f t="shared" si="448"/>
        <v>471.5</v>
      </c>
      <c r="M549" s="29">
        <f>G549*3.04%</f>
        <v>1246.4000000000001</v>
      </c>
      <c r="N549" s="29">
        <f t="shared" si="449"/>
        <v>2906.9</v>
      </c>
      <c r="O549" s="29">
        <f t="shared" si="443"/>
        <v>8712.5</v>
      </c>
      <c r="P549" s="29">
        <f>I549</f>
        <v>25</v>
      </c>
      <c r="Q549" s="29">
        <f t="shared" si="445"/>
        <v>3031.89</v>
      </c>
      <c r="R549" s="29">
        <f t="shared" si="444"/>
        <v>6289.4</v>
      </c>
      <c r="S549" s="29">
        <f t="shared" si="446"/>
        <v>37968.11</v>
      </c>
    </row>
    <row r="550" spans="2:19" s="8" customFormat="1" ht="24.95" customHeight="1" x14ac:dyDescent="0.25">
      <c r="B550" s="18">
        <v>490</v>
      </c>
      <c r="C550" s="14" t="s">
        <v>492</v>
      </c>
      <c r="D550" s="17" t="s">
        <v>493</v>
      </c>
      <c r="E550" s="18" t="s">
        <v>18</v>
      </c>
      <c r="F550" s="18" t="s">
        <v>495</v>
      </c>
      <c r="G550" s="21">
        <v>90000</v>
      </c>
      <c r="H550" s="21">
        <v>9753.1200000000008</v>
      </c>
      <c r="I550" s="21">
        <v>25</v>
      </c>
      <c r="J550" s="21">
        <v>2583</v>
      </c>
      <c r="K550" s="21">
        <v>6390</v>
      </c>
      <c r="L550" s="21">
        <v>748.08</v>
      </c>
      <c r="M550" s="21">
        <v>2736</v>
      </c>
      <c r="N550" s="21">
        <v>6381</v>
      </c>
      <c r="O550" s="21">
        <f>J550+K550+L550+M550+N550</f>
        <v>18838.080000000002</v>
      </c>
      <c r="P550" s="21">
        <f>I550</f>
        <v>25</v>
      </c>
      <c r="Q550" s="21">
        <f>H550+J550+M550+P550</f>
        <v>15097.12</v>
      </c>
      <c r="R550" s="21">
        <f>K550+L550+N550</f>
        <v>13519.08</v>
      </c>
      <c r="S550" s="21">
        <f>G550-Q550</f>
        <v>74902.880000000005</v>
      </c>
    </row>
    <row r="551" spans="2:19" s="8" customFormat="1" ht="24.95" customHeight="1" x14ac:dyDescent="0.25">
      <c r="B551" s="18">
        <v>491</v>
      </c>
      <c r="C551" s="14" t="s">
        <v>76</v>
      </c>
      <c r="D551" s="17" t="s">
        <v>77</v>
      </c>
      <c r="E551" s="18" t="s">
        <v>18</v>
      </c>
      <c r="F551" s="18" t="s">
        <v>496</v>
      </c>
      <c r="G551" s="21">
        <v>73606.399999999994</v>
      </c>
      <c r="H551" s="21">
        <v>6047.13</v>
      </c>
      <c r="I551" s="21">
        <v>25</v>
      </c>
      <c r="J551" s="21">
        <v>2112.5</v>
      </c>
      <c r="K551" s="21">
        <v>5226.05</v>
      </c>
      <c r="L551" s="21">
        <v>748.08</v>
      </c>
      <c r="M551" s="21">
        <v>2237.63</v>
      </c>
      <c r="N551" s="21">
        <v>5218.6899999999996</v>
      </c>
      <c r="O551" s="21">
        <f>J551+K551+L551+M551+N551</f>
        <v>15542.95</v>
      </c>
      <c r="P551" s="21">
        <v>33396.43</v>
      </c>
      <c r="Q551" s="21">
        <f>H551+J551+M551+P551</f>
        <v>43793.69</v>
      </c>
      <c r="R551" s="21">
        <f>K551+L551+N551</f>
        <v>11192.82</v>
      </c>
      <c r="S551" s="21">
        <f>G551-Q551</f>
        <v>29812.71</v>
      </c>
    </row>
    <row r="552" spans="2:19" s="20" customFormat="1" ht="24.95" customHeight="1" x14ac:dyDescent="0.25">
      <c r="B552" s="18">
        <v>492</v>
      </c>
      <c r="C552" s="39" t="s">
        <v>633</v>
      </c>
      <c r="D552" s="28" t="s">
        <v>27</v>
      </c>
      <c r="E552" s="27" t="s">
        <v>18</v>
      </c>
      <c r="F552" s="27" t="s">
        <v>496</v>
      </c>
      <c r="G552" s="29">
        <v>35000</v>
      </c>
      <c r="H552" s="29">
        <v>0</v>
      </c>
      <c r="I552" s="29">
        <v>25</v>
      </c>
      <c r="J552" s="29">
        <v>1004.5</v>
      </c>
      <c r="K552" s="29">
        <f>G552*7.1%</f>
        <v>2485</v>
      </c>
      <c r="L552" s="29">
        <f>G552*1.15%</f>
        <v>402.5</v>
      </c>
      <c r="M552" s="29">
        <v>1064</v>
      </c>
      <c r="N552" s="29">
        <f>G552*7.09%</f>
        <v>2481.5</v>
      </c>
      <c r="O552" s="29">
        <f>J552+K552+L552+M552+N552</f>
        <v>7437.5</v>
      </c>
      <c r="P552" s="29">
        <v>25</v>
      </c>
      <c r="Q552" s="29">
        <f>H552+J552+M552+P552</f>
        <v>2093.5</v>
      </c>
      <c r="R552" s="29">
        <f>K552+L552+N552</f>
        <v>5369</v>
      </c>
      <c r="S552" s="29">
        <f>G552-Q552</f>
        <v>32906.5</v>
      </c>
    </row>
    <row r="553" spans="2:19" s="15" customFormat="1" ht="24.95" customHeight="1" x14ac:dyDescent="0.3">
      <c r="B553" s="31" t="s">
        <v>448</v>
      </c>
      <c r="C553" s="23"/>
      <c r="D553" s="23"/>
      <c r="E553" s="23"/>
      <c r="F553" s="23"/>
      <c r="G553" s="25"/>
      <c r="H553" s="25"/>
      <c r="I553" s="25"/>
      <c r="J553" s="25"/>
      <c r="K553" s="25"/>
      <c r="L553" s="25"/>
      <c r="M553" s="25"/>
      <c r="N553" s="25"/>
      <c r="O553" s="38"/>
      <c r="P553" s="38"/>
      <c r="Q553" s="38"/>
      <c r="R553" s="38"/>
      <c r="S553" s="38"/>
    </row>
    <row r="554" spans="2:19" s="8" customFormat="1" ht="24.95" customHeight="1" x14ac:dyDescent="0.25">
      <c r="B554" s="18">
        <v>493</v>
      </c>
      <c r="C554" s="14" t="s">
        <v>163</v>
      </c>
      <c r="D554" s="17" t="s">
        <v>29</v>
      </c>
      <c r="E554" s="18" t="s">
        <v>18</v>
      </c>
      <c r="F554" s="18" t="s">
        <v>496</v>
      </c>
      <c r="G554" s="21">
        <v>35000</v>
      </c>
      <c r="H554" s="21">
        <v>0</v>
      </c>
      <c r="I554" s="21">
        <v>25</v>
      </c>
      <c r="J554" s="21">
        <v>1004.5</v>
      </c>
      <c r="K554" s="29">
        <f>G554*7.1%</f>
        <v>2485</v>
      </c>
      <c r="L554" s="29">
        <f>G554*1.15%</f>
        <v>402.5</v>
      </c>
      <c r="M554" s="21">
        <v>1064</v>
      </c>
      <c r="N554" s="29">
        <f>G554*7.09%</f>
        <v>2481.5</v>
      </c>
      <c r="O554" s="21">
        <f t="shared" si="443"/>
        <v>7437.5</v>
      </c>
      <c r="P554" s="21">
        <v>26322.58</v>
      </c>
      <c r="Q554" s="21">
        <f>H554+J554+M554+P554</f>
        <v>28391.08</v>
      </c>
      <c r="R554" s="21">
        <f t="shared" si="444"/>
        <v>5369</v>
      </c>
      <c r="S554" s="21">
        <f>G554-Q554</f>
        <v>6608.92</v>
      </c>
    </row>
    <row r="555" spans="2:19" s="15" customFormat="1" ht="24.95" customHeight="1" x14ac:dyDescent="0.3">
      <c r="B555" s="31" t="s">
        <v>553</v>
      </c>
      <c r="C555" s="23"/>
      <c r="D555" s="23"/>
      <c r="E555" s="23"/>
      <c r="F555" s="23"/>
      <c r="G555" s="25"/>
      <c r="H555" s="25"/>
      <c r="I555" s="25"/>
      <c r="J555" s="25"/>
      <c r="K555" s="25"/>
      <c r="L555" s="25"/>
      <c r="M555" s="25"/>
      <c r="N555" s="25"/>
      <c r="O555" s="38"/>
      <c r="P555" s="38"/>
      <c r="Q555" s="38"/>
      <c r="R555" s="38"/>
      <c r="S555" s="38"/>
    </row>
    <row r="556" spans="2:19" s="8" customFormat="1" ht="24.95" customHeight="1" x14ac:dyDescent="0.25">
      <c r="B556" s="18">
        <v>494</v>
      </c>
      <c r="C556" s="14" t="s">
        <v>431</v>
      </c>
      <c r="D556" s="17" t="s">
        <v>20</v>
      </c>
      <c r="E556" s="18" t="s">
        <v>18</v>
      </c>
      <c r="F556" s="18" t="s">
        <v>495</v>
      </c>
      <c r="G556" s="21">
        <v>200000</v>
      </c>
      <c r="H556" s="21">
        <v>35911.919999999998</v>
      </c>
      <c r="I556" s="21">
        <v>25</v>
      </c>
      <c r="J556" s="21">
        <v>5740</v>
      </c>
      <c r="K556" s="21">
        <v>14200</v>
      </c>
      <c r="L556" s="21">
        <v>748.08</v>
      </c>
      <c r="M556" s="21">
        <v>4943.8</v>
      </c>
      <c r="N556" s="21">
        <v>11530.11</v>
      </c>
      <c r="O556" s="21">
        <f t="shared" si="443"/>
        <v>37161.99</v>
      </c>
      <c r="P556" s="21">
        <f>I556</f>
        <v>25</v>
      </c>
      <c r="Q556" s="21">
        <f>H556+J556+M556+P556</f>
        <v>46620.72</v>
      </c>
      <c r="R556" s="21">
        <f t="shared" si="444"/>
        <v>26478.19</v>
      </c>
      <c r="S556" s="21">
        <f>G556-Q556</f>
        <v>153379.28</v>
      </c>
    </row>
    <row r="557" spans="2:19" s="8" customFormat="1" ht="24.95" customHeight="1" x14ac:dyDescent="0.25">
      <c r="B557" s="18">
        <v>495</v>
      </c>
      <c r="C557" s="14" t="s">
        <v>412</v>
      </c>
      <c r="D557" s="17" t="s">
        <v>27</v>
      </c>
      <c r="E557" s="18" t="s">
        <v>18</v>
      </c>
      <c r="F557" s="18" t="s">
        <v>495</v>
      </c>
      <c r="G557" s="21">
        <v>41000</v>
      </c>
      <c r="H557" s="21">
        <v>583.79</v>
      </c>
      <c r="I557" s="21">
        <v>25</v>
      </c>
      <c r="J557" s="21">
        <v>1176.7</v>
      </c>
      <c r="K557" s="29">
        <f>G557*7.1%</f>
        <v>2911</v>
      </c>
      <c r="L557" s="29">
        <f>G557*1.15%</f>
        <v>471.5</v>
      </c>
      <c r="M557" s="21">
        <v>1246.4000000000001</v>
      </c>
      <c r="N557" s="29">
        <f>G557*7.09%</f>
        <v>2906.9</v>
      </c>
      <c r="O557" s="21">
        <f t="shared" si="443"/>
        <v>8712.5</v>
      </c>
      <c r="P557" s="21">
        <v>25</v>
      </c>
      <c r="Q557" s="21">
        <f>H557+J557+M557+P557</f>
        <v>3031.89</v>
      </c>
      <c r="R557" s="21">
        <f t="shared" si="444"/>
        <v>6289.4</v>
      </c>
      <c r="S557" s="21">
        <f>G557-Q557</f>
        <v>37968.11</v>
      </c>
    </row>
    <row r="558" spans="2:19" ht="24.95" customHeight="1" x14ac:dyDescent="0.25">
      <c r="B558" s="18">
        <v>496</v>
      </c>
      <c r="C558" s="14" t="s">
        <v>506</v>
      </c>
      <c r="D558" s="17" t="s">
        <v>24</v>
      </c>
      <c r="E558" s="18" t="s">
        <v>18</v>
      </c>
      <c r="F558" s="18" t="s">
        <v>495</v>
      </c>
      <c r="G558" s="21">
        <v>34000</v>
      </c>
      <c r="H558" s="21">
        <v>0</v>
      </c>
      <c r="I558" s="21">
        <v>25</v>
      </c>
      <c r="J558" s="21">
        <v>975.8</v>
      </c>
      <c r="K558" s="29">
        <f>G558*7.1%</f>
        <v>2414</v>
      </c>
      <c r="L558" s="29">
        <f>G558*1.15%</f>
        <v>391</v>
      </c>
      <c r="M558" s="21">
        <v>1033.5999999999999</v>
      </c>
      <c r="N558" s="29">
        <f>G558*7.09%</f>
        <v>2410.6</v>
      </c>
      <c r="O558" s="21">
        <f t="shared" si="443"/>
        <v>7225</v>
      </c>
      <c r="P558" s="21">
        <f>I558</f>
        <v>25</v>
      </c>
      <c r="Q558" s="21">
        <f>H558+J558+M558+P558</f>
        <v>2034.4</v>
      </c>
      <c r="R558" s="21">
        <f t="shared" si="444"/>
        <v>5215.6000000000004</v>
      </c>
      <c r="S558" s="21">
        <f>G558-Q558</f>
        <v>31965.599999999999</v>
      </c>
    </row>
    <row r="559" spans="2:19" s="19" customFormat="1" ht="24.95" customHeight="1" x14ac:dyDescent="0.25">
      <c r="B559" s="18">
        <v>497</v>
      </c>
      <c r="C559" s="14" t="s">
        <v>524</v>
      </c>
      <c r="D559" s="17" t="s">
        <v>22</v>
      </c>
      <c r="E559" s="18" t="s">
        <v>18</v>
      </c>
      <c r="F559" s="18" t="s">
        <v>496</v>
      </c>
      <c r="G559" s="21">
        <v>72500</v>
      </c>
      <c r="H559" s="21">
        <v>5838.93</v>
      </c>
      <c r="I559" s="21">
        <v>25</v>
      </c>
      <c r="J559" s="21">
        <v>2080.75</v>
      </c>
      <c r="K559" s="21">
        <v>5147.5</v>
      </c>
      <c r="L559" s="21">
        <v>748.08</v>
      </c>
      <c r="M559" s="21">
        <v>2204</v>
      </c>
      <c r="N559" s="21">
        <v>5140.25</v>
      </c>
      <c r="O559" s="21">
        <f t="shared" si="443"/>
        <v>15320.58</v>
      </c>
      <c r="P559" s="21">
        <v>25444.47</v>
      </c>
      <c r="Q559" s="21">
        <f>H559+J559+M559+P559</f>
        <v>35568.15</v>
      </c>
      <c r="R559" s="21">
        <f t="shared" si="444"/>
        <v>11035.83</v>
      </c>
      <c r="S559" s="21">
        <f>G559-Q559</f>
        <v>36931.85</v>
      </c>
    </row>
    <row r="560" spans="2:19" s="15" customFormat="1" ht="24.95" customHeight="1" x14ac:dyDescent="0.3">
      <c r="B560" s="31" t="s">
        <v>449</v>
      </c>
      <c r="C560" s="23"/>
      <c r="D560" s="23"/>
      <c r="E560" s="23"/>
      <c r="F560" s="23"/>
      <c r="G560" s="25"/>
      <c r="H560" s="25"/>
      <c r="I560" s="25"/>
      <c r="J560" s="25"/>
      <c r="K560" s="25"/>
      <c r="L560" s="25"/>
      <c r="M560" s="25"/>
      <c r="N560" s="25"/>
      <c r="O560" s="38"/>
      <c r="P560" s="38"/>
      <c r="Q560" s="38"/>
      <c r="R560" s="38"/>
      <c r="S560" s="38"/>
    </row>
    <row r="561" spans="2:19" s="8" customFormat="1" ht="24.95" customHeight="1" x14ac:dyDescent="0.25">
      <c r="B561" s="27">
        <v>498</v>
      </c>
      <c r="C561" s="39" t="s">
        <v>398</v>
      </c>
      <c r="D561" s="28" t="s">
        <v>125</v>
      </c>
      <c r="E561" s="27" t="s">
        <v>18</v>
      </c>
      <c r="F561" s="27" t="s">
        <v>495</v>
      </c>
      <c r="G561" s="29">
        <v>34666.67</v>
      </c>
      <c r="H561" s="29">
        <v>0</v>
      </c>
      <c r="I561" s="29">
        <v>25</v>
      </c>
      <c r="J561" s="29">
        <f t="shared" ref="J561" si="450">G561*2.87%</f>
        <v>994.93</v>
      </c>
      <c r="K561" s="29">
        <f t="shared" ref="K561" si="451">G561*7.1%</f>
        <v>2461.33</v>
      </c>
      <c r="L561" s="29">
        <f>G561*1.15%</f>
        <v>398.67</v>
      </c>
      <c r="M561" s="29">
        <f t="shared" ref="M561" si="452">G561*3.04%</f>
        <v>1053.8699999999999</v>
      </c>
      <c r="N561" s="29">
        <f t="shared" ref="N561" si="453">G561*7.09%</f>
        <v>2457.87</v>
      </c>
      <c r="O561" s="29">
        <f t="shared" ref="O561" si="454">J561+K561+L561+M561+N561</f>
        <v>7366.67</v>
      </c>
      <c r="P561" s="29">
        <v>1537.45</v>
      </c>
      <c r="Q561" s="29">
        <f t="shared" ref="Q561" si="455">H561+J561+M561+P561</f>
        <v>3586.25</v>
      </c>
      <c r="R561" s="29">
        <f t="shared" ref="R561" si="456">K561+L561+N561</f>
        <v>5317.87</v>
      </c>
      <c r="S561" s="29">
        <f t="shared" ref="S561" si="457">G561-Q561</f>
        <v>31080.42</v>
      </c>
    </row>
    <row r="562" spans="2:19" s="8" customFormat="1" ht="24.95" customHeight="1" x14ac:dyDescent="0.25">
      <c r="B562" s="27">
        <v>499</v>
      </c>
      <c r="C562" s="39" t="s">
        <v>399</v>
      </c>
      <c r="D562" s="28" t="s">
        <v>700</v>
      </c>
      <c r="E562" s="27" t="s">
        <v>18</v>
      </c>
      <c r="F562" s="27" t="s">
        <v>495</v>
      </c>
      <c r="G562" s="29">
        <v>60000</v>
      </c>
      <c r="H562" s="29">
        <v>3486.68</v>
      </c>
      <c r="I562" s="29">
        <v>25</v>
      </c>
      <c r="J562" s="29">
        <v>1722</v>
      </c>
      <c r="K562" s="29">
        <f t="shared" ref="K562:K594" si="458">G562*7.1%</f>
        <v>4260</v>
      </c>
      <c r="L562" s="29">
        <f t="shared" ref="L562:L594" si="459">G562*1.15%</f>
        <v>690</v>
      </c>
      <c r="M562" s="29">
        <v>1824</v>
      </c>
      <c r="N562" s="29">
        <f t="shared" ref="N562:N594" si="460">G562*7.09%</f>
        <v>4254</v>
      </c>
      <c r="O562" s="29">
        <f t="shared" si="443"/>
        <v>12750</v>
      </c>
      <c r="P562" s="29">
        <v>8071</v>
      </c>
      <c r="Q562" s="29">
        <f t="shared" ref="Q562:Q594" si="461">H562+J562+M562+P562</f>
        <v>15103.68</v>
      </c>
      <c r="R562" s="29">
        <f t="shared" si="444"/>
        <v>9204</v>
      </c>
      <c r="S562" s="29">
        <f t="shared" ref="S562:S594" si="462">G562-Q562</f>
        <v>44896.32</v>
      </c>
    </row>
    <row r="563" spans="2:19" s="8" customFormat="1" ht="24.95" customHeight="1" x14ac:dyDescent="0.25">
      <c r="B563" s="27">
        <v>500</v>
      </c>
      <c r="C563" s="39" t="s">
        <v>400</v>
      </c>
      <c r="D563" s="28" t="s">
        <v>90</v>
      </c>
      <c r="E563" s="27" t="s">
        <v>18</v>
      </c>
      <c r="F563" s="27" t="s">
        <v>496</v>
      </c>
      <c r="G563" s="29">
        <v>60000</v>
      </c>
      <c r="H563" s="29">
        <v>3486.68</v>
      </c>
      <c r="I563" s="29">
        <v>25</v>
      </c>
      <c r="J563" s="29">
        <v>1722</v>
      </c>
      <c r="K563" s="29">
        <f t="shared" si="458"/>
        <v>4260</v>
      </c>
      <c r="L563" s="29">
        <f t="shared" si="459"/>
        <v>690</v>
      </c>
      <c r="M563" s="29">
        <v>1824</v>
      </c>
      <c r="N563" s="29">
        <f t="shared" si="460"/>
        <v>4254</v>
      </c>
      <c r="O563" s="29">
        <f t="shared" si="443"/>
        <v>12750</v>
      </c>
      <c r="P563" s="29">
        <v>17256.169999999998</v>
      </c>
      <c r="Q563" s="29">
        <f t="shared" si="461"/>
        <v>24288.85</v>
      </c>
      <c r="R563" s="29">
        <f t="shared" si="444"/>
        <v>9204</v>
      </c>
      <c r="S563" s="29">
        <f t="shared" si="462"/>
        <v>35711.15</v>
      </c>
    </row>
    <row r="564" spans="2:19" s="8" customFormat="1" ht="24.95" customHeight="1" x14ac:dyDescent="0.25">
      <c r="B564" s="27">
        <v>501</v>
      </c>
      <c r="C564" s="39" t="s">
        <v>401</v>
      </c>
      <c r="D564" s="28" t="s">
        <v>90</v>
      </c>
      <c r="E564" s="27" t="s">
        <v>18</v>
      </c>
      <c r="F564" s="27" t="s">
        <v>496</v>
      </c>
      <c r="G564" s="29">
        <v>60000</v>
      </c>
      <c r="H564" s="29">
        <v>3486.68</v>
      </c>
      <c r="I564" s="29">
        <v>25</v>
      </c>
      <c r="J564" s="29">
        <v>1722</v>
      </c>
      <c r="K564" s="29">
        <f t="shared" si="458"/>
        <v>4260</v>
      </c>
      <c r="L564" s="29">
        <f t="shared" si="459"/>
        <v>690</v>
      </c>
      <c r="M564" s="29">
        <v>1824</v>
      </c>
      <c r="N564" s="29">
        <f t="shared" si="460"/>
        <v>4254</v>
      </c>
      <c r="O564" s="29">
        <f t="shared" si="443"/>
        <v>12750</v>
      </c>
      <c r="P564" s="29">
        <v>11870.23</v>
      </c>
      <c r="Q564" s="29">
        <f t="shared" si="461"/>
        <v>18902.91</v>
      </c>
      <c r="R564" s="29">
        <f t="shared" si="444"/>
        <v>9204</v>
      </c>
      <c r="S564" s="29">
        <f t="shared" si="462"/>
        <v>41097.089999999997</v>
      </c>
    </row>
    <row r="565" spans="2:19" s="8" customFormat="1" ht="24.95" customHeight="1" x14ac:dyDescent="0.25">
      <c r="B565" s="27">
        <v>502</v>
      </c>
      <c r="C565" s="39" t="s">
        <v>729</v>
      </c>
      <c r="D565" s="28" t="s">
        <v>434</v>
      </c>
      <c r="E565" s="27" t="s">
        <v>18</v>
      </c>
      <c r="F565" s="27" t="s">
        <v>496</v>
      </c>
      <c r="G565" s="29">
        <v>21866.67</v>
      </c>
      <c r="H565" s="29">
        <v>0</v>
      </c>
      <c r="I565" s="29">
        <v>25</v>
      </c>
      <c r="J565" s="29">
        <f t="shared" ref="J565:J566" si="463">G565*2.87%</f>
        <v>627.57000000000005</v>
      </c>
      <c r="K565" s="29">
        <f t="shared" si="458"/>
        <v>1552.53</v>
      </c>
      <c r="L565" s="29">
        <f>G565*1.15%</f>
        <v>251.47</v>
      </c>
      <c r="M565" s="29">
        <f t="shared" ref="M565:M566" si="464">G565*3.04%</f>
        <v>664.75</v>
      </c>
      <c r="N565" s="29">
        <f t="shared" si="460"/>
        <v>1550.35</v>
      </c>
      <c r="O565" s="29">
        <f t="shared" si="443"/>
        <v>4646.67</v>
      </c>
      <c r="P565" s="29">
        <v>25</v>
      </c>
      <c r="Q565" s="29">
        <f t="shared" si="461"/>
        <v>1317.32</v>
      </c>
      <c r="R565" s="29">
        <f t="shared" si="444"/>
        <v>3354.35</v>
      </c>
      <c r="S565" s="29">
        <f t="shared" si="462"/>
        <v>20549.349999999999</v>
      </c>
    </row>
    <row r="566" spans="2:19" s="8" customFormat="1" ht="24.95" customHeight="1" x14ac:dyDescent="0.25">
      <c r="B566" s="27">
        <v>503</v>
      </c>
      <c r="C566" s="39" t="s">
        <v>487</v>
      </c>
      <c r="D566" s="28" t="s">
        <v>434</v>
      </c>
      <c r="E566" s="27" t="s">
        <v>18</v>
      </c>
      <c r="F566" s="27" t="s">
        <v>495</v>
      </c>
      <c r="G566" s="29">
        <v>21866.67</v>
      </c>
      <c r="H566" s="29">
        <v>0</v>
      </c>
      <c r="I566" s="29">
        <v>25</v>
      </c>
      <c r="J566" s="29">
        <f t="shared" si="463"/>
        <v>627.57000000000005</v>
      </c>
      <c r="K566" s="29">
        <f t="shared" si="458"/>
        <v>1552.53</v>
      </c>
      <c r="L566" s="29">
        <f>G566*1.15%</f>
        <v>251.47</v>
      </c>
      <c r="M566" s="29">
        <f t="shared" si="464"/>
        <v>664.75</v>
      </c>
      <c r="N566" s="29">
        <f t="shared" si="460"/>
        <v>1550.35</v>
      </c>
      <c r="O566" s="29">
        <f t="shared" si="443"/>
        <v>4646.67</v>
      </c>
      <c r="P566" s="29">
        <v>1537.45</v>
      </c>
      <c r="Q566" s="29">
        <f t="shared" si="461"/>
        <v>2829.77</v>
      </c>
      <c r="R566" s="29">
        <f t="shared" si="444"/>
        <v>3354.35</v>
      </c>
      <c r="S566" s="29">
        <f t="shared" si="462"/>
        <v>19036.900000000001</v>
      </c>
    </row>
    <row r="567" spans="2:19" s="8" customFormat="1" ht="24.95" customHeight="1" x14ac:dyDescent="0.25">
      <c r="B567" s="27">
        <v>504</v>
      </c>
      <c r="C567" s="39" t="s">
        <v>470</v>
      </c>
      <c r="D567" s="28" t="s">
        <v>315</v>
      </c>
      <c r="E567" s="27" t="s">
        <v>18</v>
      </c>
      <c r="F567" s="27" t="s">
        <v>496</v>
      </c>
      <c r="G567" s="29">
        <v>41000</v>
      </c>
      <c r="H567" s="29">
        <v>356.92</v>
      </c>
      <c r="I567" s="29">
        <v>25</v>
      </c>
      <c r="J567" s="29">
        <v>1176.7</v>
      </c>
      <c r="K567" s="29">
        <f t="shared" si="458"/>
        <v>2911</v>
      </c>
      <c r="L567" s="29">
        <f t="shared" si="459"/>
        <v>471.5</v>
      </c>
      <c r="M567" s="29">
        <v>1246.4000000000001</v>
      </c>
      <c r="N567" s="29">
        <f t="shared" si="460"/>
        <v>2906.9</v>
      </c>
      <c r="O567" s="29">
        <f t="shared" si="443"/>
        <v>8712.5</v>
      </c>
      <c r="P567" s="29">
        <v>1537.45</v>
      </c>
      <c r="Q567" s="29">
        <f t="shared" si="461"/>
        <v>4317.47</v>
      </c>
      <c r="R567" s="29">
        <f t="shared" si="444"/>
        <v>6289.4</v>
      </c>
      <c r="S567" s="29">
        <f t="shared" si="462"/>
        <v>36682.53</v>
      </c>
    </row>
    <row r="568" spans="2:19" s="8" customFormat="1" ht="24.95" customHeight="1" x14ac:dyDescent="0.25">
      <c r="B568" s="27">
        <v>505</v>
      </c>
      <c r="C568" s="39" t="s">
        <v>471</v>
      </c>
      <c r="D568" s="28" t="s">
        <v>315</v>
      </c>
      <c r="E568" s="27" t="s">
        <v>18</v>
      </c>
      <c r="F568" s="27" t="s">
        <v>495</v>
      </c>
      <c r="G568" s="29">
        <v>41000</v>
      </c>
      <c r="H568" s="29">
        <v>583.79</v>
      </c>
      <c r="I568" s="29">
        <v>25</v>
      </c>
      <c r="J568" s="29">
        <v>1176.7</v>
      </c>
      <c r="K568" s="29">
        <f t="shared" si="458"/>
        <v>2911</v>
      </c>
      <c r="L568" s="29">
        <f t="shared" si="459"/>
        <v>471.5</v>
      </c>
      <c r="M568" s="29">
        <v>1246.4000000000001</v>
      </c>
      <c r="N568" s="29">
        <f t="shared" si="460"/>
        <v>2906.9</v>
      </c>
      <c r="O568" s="29">
        <f t="shared" si="443"/>
        <v>8712.5</v>
      </c>
      <c r="P568" s="29">
        <f t="shared" ref="P568:P569" si="465">I568</f>
        <v>25</v>
      </c>
      <c r="Q568" s="29">
        <f t="shared" si="461"/>
        <v>3031.89</v>
      </c>
      <c r="R568" s="29">
        <f t="shared" si="444"/>
        <v>6289.4</v>
      </c>
      <c r="S568" s="29">
        <f t="shared" si="462"/>
        <v>37968.11</v>
      </c>
    </row>
    <row r="569" spans="2:19" s="8" customFormat="1" ht="24.95" customHeight="1" x14ac:dyDescent="0.25">
      <c r="B569" s="27">
        <v>506</v>
      </c>
      <c r="C569" s="39" t="s">
        <v>472</v>
      </c>
      <c r="D569" s="28" t="s">
        <v>315</v>
      </c>
      <c r="E569" s="27" t="s">
        <v>18</v>
      </c>
      <c r="F569" s="27" t="s">
        <v>495</v>
      </c>
      <c r="G569" s="29">
        <v>41000</v>
      </c>
      <c r="H569" s="29">
        <v>583.79</v>
      </c>
      <c r="I569" s="29">
        <v>25</v>
      </c>
      <c r="J569" s="29">
        <v>1176.7</v>
      </c>
      <c r="K569" s="29">
        <f t="shared" si="458"/>
        <v>2911</v>
      </c>
      <c r="L569" s="29">
        <f t="shared" si="459"/>
        <v>471.5</v>
      </c>
      <c r="M569" s="29">
        <v>1246.4000000000001</v>
      </c>
      <c r="N569" s="29">
        <f t="shared" si="460"/>
        <v>2906.9</v>
      </c>
      <c r="O569" s="29">
        <f t="shared" si="443"/>
        <v>8712.5</v>
      </c>
      <c r="P569" s="29">
        <f t="shared" si="465"/>
        <v>25</v>
      </c>
      <c r="Q569" s="29">
        <f t="shared" si="461"/>
        <v>3031.89</v>
      </c>
      <c r="R569" s="29">
        <f t="shared" si="444"/>
        <v>6289.4</v>
      </c>
      <c r="S569" s="29">
        <f t="shared" si="462"/>
        <v>37968.11</v>
      </c>
    </row>
    <row r="570" spans="2:19" s="8" customFormat="1" ht="24.95" customHeight="1" x14ac:dyDescent="0.25">
      <c r="B570" s="27">
        <v>507</v>
      </c>
      <c r="C570" s="39" t="s">
        <v>429</v>
      </c>
      <c r="D570" s="28" t="s">
        <v>29</v>
      </c>
      <c r="E570" s="27" t="s">
        <v>18</v>
      </c>
      <c r="F570" s="27" t="s">
        <v>496</v>
      </c>
      <c r="G570" s="29">
        <v>40000</v>
      </c>
      <c r="H570" s="29">
        <v>215.78</v>
      </c>
      <c r="I570" s="29">
        <v>25</v>
      </c>
      <c r="J570" s="29">
        <v>1148</v>
      </c>
      <c r="K570" s="29">
        <f t="shared" si="458"/>
        <v>2840</v>
      </c>
      <c r="L570" s="29">
        <f t="shared" si="459"/>
        <v>460</v>
      </c>
      <c r="M570" s="29">
        <v>1216</v>
      </c>
      <c r="N570" s="29">
        <f t="shared" si="460"/>
        <v>2836</v>
      </c>
      <c r="O570" s="29">
        <f t="shared" si="443"/>
        <v>8500</v>
      </c>
      <c r="P570" s="29">
        <v>1537.45</v>
      </c>
      <c r="Q570" s="29">
        <f t="shared" si="461"/>
        <v>4117.2299999999996</v>
      </c>
      <c r="R570" s="29">
        <f t="shared" si="444"/>
        <v>6136</v>
      </c>
      <c r="S570" s="29">
        <f t="shared" si="462"/>
        <v>35882.769999999997</v>
      </c>
    </row>
    <row r="571" spans="2:19" s="20" customFormat="1" ht="24.95" customHeight="1" x14ac:dyDescent="0.25">
      <c r="B571" s="27">
        <v>508</v>
      </c>
      <c r="C571" s="39" t="s">
        <v>428</v>
      </c>
      <c r="D571" s="28" t="s">
        <v>29</v>
      </c>
      <c r="E571" s="27" t="s">
        <v>18</v>
      </c>
      <c r="F571" s="27" t="s">
        <v>496</v>
      </c>
      <c r="G571" s="29">
        <v>35000</v>
      </c>
      <c r="H571" s="29">
        <v>0</v>
      </c>
      <c r="I571" s="29">
        <v>25</v>
      </c>
      <c r="J571" s="29">
        <v>1004.5</v>
      </c>
      <c r="K571" s="29">
        <f t="shared" si="458"/>
        <v>2485</v>
      </c>
      <c r="L571" s="29">
        <f t="shared" si="459"/>
        <v>402.5</v>
      </c>
      <c r="M571" s="29">
        <v>1064</v>
      </c>
      <c r="N571" s="29">
        <f t="shared" si="460"/>
        <v>2481.5</v>
      </c>
      <c r="O571" s="29">
        <f t="shared" si="443"/>
        <v>7437.5</v>
      </c>
      <c r="P571" s="29">
        <v>3721</v>
      </c>
      <c r="Q571" s="29">
        <f t="shared" si="461"/>
        <v>5789.5</v>
      </c>
      <c r="R571" s="29">
        <f t="shared" si="444"/>
        <v>5369</v>
      </c>
      <c r="S571" s="29">
        <f t="shared" si="462"/>
        <v>29210.5</v>
      </c>
    </row>
    <row r="572" spans="2:19" s="20" customFormat="1" ht="24.95" customHeight="1" x14ac:dyDescent="0.25">
      <c r="B572" s="27">
        <v>509</v>
      </c>
      <c r="C572" s="39" t="s">
        <v>402</v>
      </c>
      <c r="D572" s="28" t="s">
        <v>29</v>
      </c>
      <c r="E572" s="27" t="s">
        <v>18</v>
      </c>
      <c r="F572" s="27" t="s">
        <v>496</v>
      </c>
      <c r="G572" s="29">
        <v>5833.33</v>
      </c>
      <c r="H572" s="29">
        <v>0</v>
      </c>
      <c r="I572" s="29">
        <v>25</v>
      </c>
      <c r="J572" s="29">
        <f t="shared" ref="J572" si="466">G572*2.87%</f>
        <v>167.42</v>
      </c>
      <c r="K572" s="29">
        <f t="shared" ref="K572" si="467">G572*7.1%</f>
        <v>414.17</v>
      </c>
      <c r="L572" s="29">
        <f>G572*1.15%</f>
        <v>67.08</v>
      </c>
      <c r="M572" s="29">
        <f t="shared" ref="M572" si="468">G572*3.04%</f>
        <v>177.33</v>
      </c>
      <c r="N572" s="29">
        <f t="shared" ref="N572" si="469">G572*7.09%</f>
        <v>413.58</v>
      </c>
      <c r="O572" s="29">
        <f t="shared" ref="O572" si="470">J572+K572+L572+M572+N572</f>
        <v>1239.58</v>
      </c>
      <c r="P572" s="29">
        <v>25</v>
      </c>
      <c r="Q572" s="29">
        <f t="shared" ref="Q572" si="471">H572+J572+M572+P572</f>
        <v>369.75</v>
      </c>
      <c r="R572" s="29">
        <f t="shared" ref="R572" si="472">K572+L572+N572</f>
        <v>894.83</v>
      </c>
      <c r="S572" s="29">
        <f t="shared" ref="S572" si="473">G572-Q572</f>
        <v>5463.58</v>
      </c>
    </row>
    <row r="573" spans="2:19" s="20" customFormat="1" ht="24.95" customHeight="1" x14ac:dyDescent="0.25">
      <c r="B573" s="27">
        <v>510</v>
      </c>
      <c r="C573" s="39" t="s">
        <v>198</v>
      </c>
      <c r="D573" s="28" t="s">
        <v>24</v>
      </c>
      <c r="E573" s="27" t="s">
        <v>18</v>
      </c>
      <c r="F573" s="27" t="s">
        <v>495</v>
      </c>
      <c r="G573" s="29">
        <v>18133.330000000002</v>
      </c>
      <c r="H573" s="29">
        <v>0</v>
      </c>
      <c r="I573" s="29">
        <v>25</v>
      </c>
      <c r="J573" s="29">
        <f t="shared" ref="J573" si="474">G573*2.87%</f>
        <v>520.42999999999995</v>
      </c>
      <c r="K573" s="29">
        <f t="shared" ref="K573" si="475">G573*7.1%</f>
        <v>1287.47</v>
      </c>
      <c r="L573" s="29">
        <f>G573*1.15%</f>
        <v>208.53</v>
      </c>
      <c r="M573" s="29">
        <f t="shared" ref="M573" si="476">G573*3.04%</f>
        <v>551.25</v>
      </c>
      <c r="N573" s="29">
        <f t="shared" ref="N573" si="477">G573*7.09%</f>
        <v>1285.6500000000001</v>
      </c>
      <c r="O573" s="29">
        <f t="shared" ref="O573" si="478">J573+K573+L573+M573+N573</f>
        <v>3853.33</v>
      </c>
      <c r="P573" s="29">
        <v>25</v>
      </c>
      <c r="Q573" s="29">
        <f t="shared" ref="Q573" si="479">H573+J573+M573+P573</f>
        <v>1096.68</v>
      </c>
      <c r="R573" s="29">
        <f t="shared" ref="R573" si="480">K573+L573+N573</f>
        <v>2781.65</v>
      </c>
      <c r="S573" s="29">
        <f t="shared" ref="S573" si="481">G573-Q573</f>
        <v>17036.650000000001</v>
      </c>
    </row>
    <row r="574" spans="2:19" s="20" customFormat="1" ht="24.95" customHeight="1" x14ac:dyDescent="0.25">
      <c r="B574" s="27">
        <v>511</v>
      </c>
      <c r="C574" s="39" t="s">
        <v>403</v>
      </c>
      <c r="D574" s="28" t="s">
        <v>25</v>
      </c>
      <c r="E574" s="27" t="s">
        <v>18</v>
      </c>
      <c r="F574" s="27" t="s">
        <v>495</v>
      </c>
      <c r="G574" s="29">
        <v>30000</v>
      </c>
      <c r="H574" s="29">
        <v>0</v>
      </c>
      <c r="I574" s="29">
        <v>25</v>
      </c>
      <c r="J574" s="29">
        <v>861</v>
      </c>
      <c r="K574" s="29">
        <f t="shared" si="458"/>
        <v>2130</v>
      </c>
      <c r="L574" s="29">
        <f t="shared" si="459"/>
        <v>345</v>
      </c>
      <c r="M574" s="29">
        <v>912</v>
      </c>
      <c r="N574" s="29">
        <f t="shared" si="460"/>
        <v>2127</v>
      </c>
      <c r="O574" s="29">
        <f t="shared" si="443"/>
        <v>6375</v>
      </c>
      <c r="P574" s="29">
        <v>6239.6</v>
      </c>
      <c r="Q574" s="29">
        <f t="shared" si="461"/>
        <v>8012.6</v>
      </c>
      <c r="R574" s="29">
        <f t="shared" si="444"/>
        <v>4602</v>
      </c>
      <c r="S574" s="29">
        <f t="shared" si="462"/>
        <v>21987.4</v>
      </c>
    </row>
    <row r="575" spans="2:19" s="20" customFormat="1" ht="24.95" customHeight="1" x14ac:dyDescent="0.25">
      <c r="B575" s="27">
        <v>512</v>
      </c>
      <c r="C575" s="39" t="s">
        <v>477</v>
      </c>
      <c r="D575" s="28" t="s">
        <v>176</v>
      </c>
      <c r="E575" s="27" t="s">
        <v>18</v>
      </c>
      <c r="F575" s="27" t="s">
        <v>495</v>
      </c>
      <c r="G575" s="29">
        <v>3025</v>
      </c>
      <c r="H575" s="29">
        <v>0</v>
      </c>
      <c r="I575" s="29">
        <v>25</v>
      </c>
      <c r="J575" s="29">
        <f t="shared" ref="J575" si="482">G575*2.87%</f>
        <v>86.82</v>
      </c>
      <c r="K575" s="29">
        <f t="shared" si="458"/>
        <v>214.78</v>
      </c>
      <c r="L575" s="29">
        <f>G575*1.15%</f>
        <v>34.79</v>
      </c>
      <c r="M575" s="29">
        <f t="shared" ref="M575" si="483">G575*3.04%</f>
        <v>91.96</v>
      </c>
      <c r="N575" s="29">
        <f t="shared" si="460"/>
        <v>214.47</v>
      </c>
      <c r="O575" s="29">
        <f t="shared" si="443"/>
        <v>642.82000000000005</v>
      </c>
      <c r="P575" s="29">
        <v>25</v>
      </c>
      <c r="Q575" s="29">
        <f t="shared" si="461"/>
        <v>203.78</v>
      </c>
      <c r="R575" s="29">
        <f t="shared" si="444"/>
        <v>464.04</v>
      </c>
      <c r="S575" s="29">
        <f t="shared" si="462"/>
        <v>2821.22</v>
      </c>
    </row>
    <row r="576" spans="2:19" s="20" customFormat="1" ht="24.95" customHeight="1" x14ac:dyDescent="0.25">
      <c r="B576" s="27">
        <v>513</v>
      </c>
      <c r="C576" s="39" t="s">
        <v>478</v>
      </c>
      <c r="D576" s="28" t="s">
        <v>176</v>
      </c>
      <c r="E576" s="27" t="s">
        <v>18</v>
      </c>
      <c r="F576" s="27" t="s">
        <v>495</v>
      </c>
      <c r="G576" s="29">
        <v>9680</v>
      </c>
      <c r="H576" s="29">
        <v>0</v>
      </c>
      <c r="I576" s="29">
        <v>25</v>
      </c>
      <c r="J576" s="29">
        <f t="shared" ref="J576:J577" si="484">G576*2.87%</f>
        <v>277.82</v>
      </c>
      <c r="K576" s="29">
        <f t="shared" ref="K576:K577" si="485">G576*7.1%</f>
        <v>687.28</v>
      </c>
      <c r="L576" s="29">
        <f>G576*1.15%</f>
        <v>111.32</v>
      </c>
      <c r="M576" s="29">
        <f t="shared" ref="M576:M577" si="486">G576*3.04%</f>
        <v>294.27</v>
      </c>
      <c r="N576" s="29">
        <f t="shared" ref="N576:N577" si="487">G576*7.09%</f>
        <v>686.31</v>
      </c>
      <c r="O576" s="29">
        <f t="shared" ref="O576:O577" si="488">J576+K576+L576+M576+N576</f>
        <v>2057</v>
      </c>
      <c r="P576" s="29">
        <v>25</v>
      </c>
      <c r="Q576" s="29">
        <f t="shared" ref="Q576:Q577" si="489">H576+J576+M576+P576</f>
        <v>597.09</v>
      </c>
      <c r="R576" s="29">
        <f t="shared" ref="R576:R577" si="490">K576+L576+N576</f>
        <v>1484.91</v>
      </c>
      <c r="S576" s="29">
        <f t="shared" ref="S576:S577" si="491">G576-Q576</f>
        <v>9082.91</v>
      </c>
    </row>
    <row r="577" spans="2:19" s="20" customFormat="1" ht="24.95" customHeight="1" x14ac:dyDescent="0.25">
      <c r="B577" s="27">
        <v>514</v>
      </c>
      <c r="C577" s="39" t="s">
        <v>479</v>
      </c>
      <c r="D577" s="28" t="s">
        <v>176</v>
      </c>
      <c r="E577" s="27" t="s">
        <v>18</v>
      </c>
      <c r="F577" s="27" t="s">
        <v>495</v>
      </c>
      <c r="G577" s="29">
        <v>3025</v>
      </c>
      <c r="H577" s="29">
        <v>0</v>
      </c>
      <c r="I577" s="29">
        <v>25</v>
      </c>
      <c r="J577" s="29">
        <f t="shared" si="484"/>
        <v>86.82</v>
      </c>
      <c r="K577" s="29">
        <f t="shared" si="485"/>
        <v>214.78</v>
      </c>
      <c r="L577" s="29">
        <f>G577*1.15%</f>
        <v>34.79</v>
      </c>
      <c r="M577" s="29">
        <f t="shared" si="486"/>
        <v>91.96</v>
      </c>
      <c r="N577" s="29">
        <f t="shared" si="487"/>
        <v>214.47</v>
      </c>
      <c r="O577" s="29">
        <f t="shared" si="488"/>
        <v>642.82000000000005</v>
      </c>
      <c r="P577" s="29">
        <v>25</v>
      </c>
      <c r="Q577" s="29">
        <f t="shared" si="489"/>
        <v>203.78</v>
      </c>
      <c r="R577" s="29">
        <f t="shared" si="490"/>
        <v>464.04</v>
      </c>
      <c r="S577" s="29">
        <f t="shared" si="491"/>
        <v>2821.22</v>
      </c>
    </row>
    <row r="578" spans="2:19" s="20" customFormat="1" ht="24.95" customHeight="1" x14ac:dyDescent="0.25">
      <c r="B578" s="27">
        <v>515</v>
      </c>
      <c r="C578" s="39" t="s">
        <v>480</v>
      </c>
      <c r="D578" s="28" t="s">
        <v>176</v>
      </c>
      <c r="E578" s="27" t="s">
        <v>18</v>
      </c>
      <c r="F578" s="27" t="s">
        <v>495</v>
      </c>
      <c r="G578" s="29">
        <v>3025</v>
      </c>
      <c r="H578" s="29">
        <v>0</v>
      </c>
      <c r="I578" s="29">
        <v>25</v>
      </c>
      <c r="J578" s="29">
        <f t="shared" ref="J578" si="492">G578*2.87%</f>
        <v>86.82</v>
      </c>
      <c r="K578" s="29">
        <f t="shared" ref="K578" si="493">G578*7.1%</f>
        <v>214.78</v>
      </c>
      <c r="L578" s="29">
        <f>G578*1.15%</f>
        <v>34.79</v>
      </c>
      <c r="M578" s="29">
        <f t="shared" ref="M578" si="494">G578*3.04%</f>
        <v>91.96</v>
      </c>
      <c r="N578" s="29">
        <f t="shared" ref="N578" si="495">G578*7.09%</f>
        <v>214.47</v>
      </c>
      <c r="O578" s="29">
        <f t="shared" ref="O578" si="496">J578+K578+L578+M578+N578</f>
        <v>642.82000000000005</v>
      </c>
      <c r="P578" s="29">
        <v>25</v>
      </c>
      <c r="Q578" s="29">
        <f t="shared" ref="Q578" si="497">H578+J578+M578+P578</f>
        <v>203.78</v>
      </c>
      <c r="R578" s="29">
        <f t="shared" ref="R578" si="498">K578+L578+N578</f>
        <v>464.04</v>
      </c>
      <c r="S578" s="29">
        <f t="shared" ref="S578" si="499">G578-Q578</f>
        <v>2821.22</v>
      </c>
    </row>
    <row r="579" spans="2:19" s="20" customFormat="1" ht="24.95" customHeight="1" x14ac:dyDescent="0.25">
      <c r="B579" s="27">
        <v>516</v>
      </c>
      <c r="C579" s="39" t="s">
        <v>481</v>
      </c>
      <c r="D579" s="28" t="s">
        <v>176</v>
      </c>
      <c r="E579" s="27" t="s">
        <v>18</v>
      </c>
      <c r="F579" s="27" t="s">
        <v>495</v>
      </c>
      <c r="G579" s="29">
        <v>18150</v>
      </c>
      <c r="H579" s="29">
        <v>0</v>
      </c>
      <c r="I579" s="29">
        <v>25</v>
      </c>
      <c r="J579" s="29">
        <v>520.91</v>
      </c>
      <c r="K579" s="29">
        <f t="shared" si="458"/>
        <v>1288.6500000000001</v>
      </c>
      <c r="L579" s="29">
        <f t="shared" si="459"/>
        <v>208.73</v>
      </c>
      <c r="M579" s="29">
        <v>551.76</v>
      </c>
      <c r="N579" s="29">
        <f t="shared" si="460"/>
        <v>1286.8399999999999</v>
      </c>
      <c r="O579" s="29">
        <f t="shared" si="443"/>
        <v>3856.89</v>
      </c>
      <c r="P579" s="29">
        <v>1537.45</v>
      </c>
      <c r="Q579" s="29">
        <f t="shared" si="461"/>
        <v>2610.12</v>
      </c>
      <c r="R579" s="29">
        <f t="shared" si="444"/>
        <v>2784.22</v>
      </c>
      <c r="S579" s="29">
        <f t="shared" si="462"/>
        <v>15539.88</v>
      </c>
    </row>
    <row r="580" spans="2:19" s="20" customFormat="1" ht="24.95" customHeight="1" x14ac:dyDescent="0.25">
      <c r="B580" s="27">
        <v>517</v>
      </c>
      <c r="C580" s="39" t="s">
        <v>482</v>
      </c>
      <c r="D580" s="28" t="s">
        <v>176</v>
      </c>
      <c r="E580" s="27" t="s">
        <v>18</v>
      </c>
      <c r="F580" s="27" t="s">
        <v>495</v>
      </c>
      <c r="G580" s="29">
        <v>3025</v>
      </c>
      <c r="H580" s="29">
        <v>0</v>
      </c>
      <c r="I580" s="29">
        <v>25</v>
      </c>
      <c r="J580" s="29">
        <f t="shared" ref="J580" si="500">G580*2.87%</f>
        <v>86.82</v>
      </c>
      <c r="K580" s="29">
        <f t="shared" si="458"/>
        <v>214.78</v>
      </c>
      <c r="L580" s="29">
        <f t="shared" ref="L580:L593" si="501">G580*1.15%</f>
        <v>34.79</v>
      </c>
      <c r="M580" s="29">
        <f t="shared" ref="M580" si="502">G580*3.04%</f>
        <v>91.96</v>
      </c>
      <c r="N580" s="29">
        <f t="shared" si="460"/>
        <v>214.47</v>
      </c>
      <c r="O580" s="29">
        <f t="shared" si="443"/>
        <v>642.82000000000005</v>
      </c>
      <c r="P580" s="29">
        <v>25</v>
      </c>
      <c r="Q580" s="29">
        <f t="shared" si="461"/>
        <v>203.78</v>
      </c>
      <c r="R580" s="29">
        <f t="shared" si="444"/>
        <v>464.04</v>
      </c>
      <c r="S580" s="29">
        <f t="shared" si="462"/>
        <v>2821.22</v>
      </c>
    </row>
    <row r="581" spans="2:19" s="8" customFormat="1" ht="24.95" customHeight="1" x14ac:dyDescent="0.25">
      <c r="B581" s="27">
        <v>518</v>
      </c>
      <c r="C581" s="39" t="s">
        <v>483</v>
      </c>
      <c r="D581" s="28" t="s">
        <v>176</v>
      </c>
      <c r="E581" s="27" t="s">
        <v>18</v>
      </c>
      <c r="F581" s="27" t="s">
        <v>495</v>
      </c>
      <c r="G581" s="29">
        <v>3025</v>
      </c>
      <c r="H581" s="29">
        <v>0</v>
      </c>
      <c r="I581" s="29">
        <v>25</v>
      </c>
      <c r="J581" s="29">
        <f t="shared" ref="J581" si="503">G581*2.87%</f>
        <v>86.82</v>
      </c>
      <c r="K581" s="29">
        <f t="shared" ref="K581" si="504">G581*7.1%</f>
        <v>214.78</v>
      </c>
      <c r="L581" s="29">
        <f t="shared" si="501"/>
        <v>34.79</v>
      </c>
      <c r="M581" s="29">
        <f t="shared" ref="M581" si="505">G581*3.04%</f>
        <v>91.96</v>
      </c>
      <c r="N581" s="29">
        <f t="shared" ref="N581" si="506">G581*7.09%</f>
        <v>214.47</v>
      </c>
      <c r="O581" s="29">
        <f t="shared" ref="O581" si="507">J581+K581+L581+M581+N581</f>
        <v>642.82000000000005</v>
      </c>
      <c r="P581" s="29">
        <v>25</v>
      </c>
      <c r="Q581" s="29">
        <f t="shared" ref="Q581" si="508">H581+J581+M581+P581</f>
        <v>203.78</v>
      </c>
      <c r="R581" s="29">
        <f t="shared" ref="R581" si="509">K581+L581+N581</f>
        <v>464.04</v>
      </c>
      <c r="S581" s="29">
        <f t="shared" ref="S581" si="510">G581-Q581</f>
        <v>2821.22</v>
      </c>
    </row>
    <row r="582" spans="2:19" s="8" customFormat="1" ht="24.95" customHeight="1" x14ac:dyDescent="0.25">
      <c r="B582" s="27">
        <v>519</v>
      </c>
      <c r="C582" s="39" t="s">
        <v>247</v>
      </c>
      <c r="D582" s="28" t="s">
        <v>181</v>
      </c>
      <c r="E582" s="27" t="s">
        <v>18</v>
      </c>
      <c r="F582" s="27" t="s">
        <v>496</v>
      </c>
      <c r="G582" s="29">
        <v>2750</v>
      </c>
      <c r="H582" s="29">
        <v>0</v>
      </c>
      <c r="I582" s="29">
        <v>25</v>
      </c>
      <c r="J582" s="29">
        <f t="shared" ref="J582" si="511">G582*2.87%</f>
        <v>78.930000000000007</v>
      </c>
      <c r="K582" s="29">
        <f t="shared" si="458"/>
        <v>195.25</v>
      </c>
      <c r="L582" s="29">
        <f t="shared" si="501"/>
        <v>31.63</v>
      </c>
      <c r="M582" s="29">
        <f t="shared" ref="M582" si="512">G582*3.04%</f>
        <v>83.6</v>
      </c>
      <c r="N582" s="29">
        <f t="shared" si="460"/>
        <v>194.98</v>
      </c>
      <c r="O582" s="29">
        <f t="shared" si="443"/>
        <v>584.39</v>
      </c>
      <c r="P582" s="29">
        <v>25</v>
      </c>
      <c r="Q582" s="29">
        <f t="shared" si="461"/>
        <v>187.53</v>
      </c>
      <c r="R582" s="29">
        <f t="shared" si="444"/>
        <v>421.86</v>
      </c>
      <c r="S582" s="29">
        <f t="shared" si="462"/>
        <v>2562.4699999999998</v>
      </c>
    </row>
    <row r="583" spans="2:19" s="8" customFormat="1" ht="24.95" customHeight="1" x14ac:dyDescent="0.25">
      <c r="B583" s="27">
        <v>520</v>
      </c>
      <c r="C583" s="39" t="s">
        <v>574</v>
      </c>
      <c r="D583" s="45" t="s">
        <v>151</v>
      </c>
      <c r="E583" s="27" t="s">
        <v>18</v>
      </c>
      <c r="F583" s="42" t="s">
        <v>495</v>
      </c>
      <c r="G583" s="29">
        <v>3025</v>
      </c>
      <c r="H583" s="29">
        <v>0</v>
      </c>
      <c r="I583" s="29">
        <v>25</v>
      </c>
      <c r="J583" s="29">
        <f t="shared" ref="J583" si="513">G583*2.87%</f>
        <v>86.82</v>
      </c>
      <c r="K583" s="29">
        <f t="shared" ref="K583" si="514">G583*7.1%</f>
        <v>214.78</v>
      </c>
      <c r="L583" s="29">
        <f t="shared" si="501"/>
        <v>34.79</v>
      </c>
      <c r="M583" s="29">
        <f t="shared" ref="M583" si="515">G583*3.04%</f>
        <v>91.96</v>
      </c>
      <c r="N583" s="29">
        <f t="shared" ref="N583" si="516">G583*7.09%</f>
        <v>214.47</v>
      </c>
      <c r="O583" s="29">
        <f t="shared" ref="O583" si="517">J583+K583+L583+M583+N583</f>
        <v>642.82000000000005</v>
      </c>
      <c r="P583" s="29">
        <v>25</v>
      </c>
      <c r="Q583" s="29">
        <f t="shared" ref="Q583" si="518">H583+J583+M583+P583</f>
        <v>203.78</v>
      </c>
      <c r="R583" s="29">
        <f t="shared" ref="R583" si="519">K583+L583+N583</f>
        <v>464.04</v>
      </c>
      <c r="S583" s="29">
        <f t="shared" ref="S583" si="520">G583-Q583</f>
        <v>2821.22</v>
      </c>
    </row>
    <row r="584" spans="2:19" s="8" customFormat="1" ht="24.95" customHeight="1" x14ac:dyDescent="0.25">
      <c r="B584" s="27">
        <v>521</v>
      </c>
      <c r="C584" s="39" t="s">
        <v>647</v>
      </c>
      <c r="D584" s="28" t="s">
        <v>176</v>
      </c>
      <c r="E584" s="27" t="s">
        <v>18</v>
      </c>
      <c r="F584" s="27" t="s">
        <v>495</v>
      </c>
      <c r="G584" s="29">
        <v>3166.67</v>
      </c>
      <c r="H584" s="29">
        <v>0</v>
      </c>
      <c r="I584" s="29">
        <v>25</v>
      </c>
      <c r="J584" s="29">
        <f t="shared" ref="J584" si="521">G584*2.87%</f>
        <v>90.88</v>
      </c>
      <c r="K584" s="29">
        <f t="shared" ref="K584" si="522">G584*7.1%</f>
        <v>224.83</v>
      </c>
      <c r="L584" s="29">
        <f t="shared" si="501"/>
        <v>36.42</v>
      </c>
      <c r="M584" s="29">
        <f t="shared" ref="M584" si="523">G584*3.04%</f>
        <v>96.27</v>
      </c>
      <c r="N584" s="29">
        <f t="shared" ref="N584" si="524">G584*7.09%</f>
        <v>224.52</v>
      </c>
      <c r="O584" s="29">
        <f t="shared" ref="O584" si="525">J584+K584+L584+M584+N584</f>
        <v>672.92</v>
      </c>
      <c r="P584" s="29">
        <v>25</v>
      </c>
      <c r="Q584" s="29">
        <f t="shared" ref="Q584" si="526">H584+J584+M584+P584</f>
        <v>212.15</v>
      </c>
      <c r="R584" s="29">
        <f t="shared" ref="R584" si="527">K584+L584+N584</f>
        <v>485.77</v>
      </c>
      <c r="S584" s="29">
        <f t="shared" ref="S584" si="528">G584-Q584</f>
        <v>2954.52</v>
      </c>
    </row>
    <row r="585" spans="2:19" s="8" customFormat="1" ht="24.95" customHeight="1" x14ac:dyDescent="0.25">
      <c r="B585" s="27">
        <v>522</v>
      </c>
      <c r="C585" s="39" t="s">
        <v>648</v>
      </c>
      <c r="D585" s="28" t="s">
        <v>176</v>
      </c>
      <c r="E585" s="27" t="s">
        <v>18</v>
      </c>
      <c r="F585" s="27" t="s">
        <v>495</v>
      </c>
      <c r="G585" s="29">
        <v>3166.67</v>
      </c>
      <c r="H585" s="29">
        <v>0</v>
      </c>
      <c r="I585" s="29">
        <v>25</v>
      </c>
      <c r="J585" s="29">
        <f t="shared" ref="J585" si="529">G585*2.87%</f>
        <v>90.88</v>
      </c>
      <c r="K585" s="29">
        <f t="shared" ref="K585" si="530">G585*7.1%</f>
        <v>224.83</v>
      </c>
      <c r="L585" s="29">
        <f t="shared" si="501"/>
        <v>36.42</v>
      </c>
      <c r="M585" s="29">
        <f t="shared" ref="M585" si="531">G585*3.04%</f>
        <v>96.27</v>
      </c>
      <c r="N585" s="29">
        <f t="shared" ref="N585" si="532">G585*7.09%</f>
        <v>224.52</v>
      </c>
      <c r="O585" s="29">
        <f t="shared" ref="O585" si="533">J585+K585+L585+M585+N585</f>
        <v>672.92</v>
      </c>
      <c r="P585" s="29">
        <v>25</v>
      </c>
      <c r="Q585" s="29">
        <f t="shared" ref="Q585" si="534">H585+J585+M585+P585</f>
        <v>212.15</v>
      </c>
      <c r="R585" s="29">
        <f>K585+L585+N585</f>
        <v>485.77</v>
      </c>
      <c r="S585" s="29">
        <f t="shared" ref="S585" si="535">G585-Q585</f>
        <v>2954.52</v>
      </c>
    </row>
    <row r="586" spans="2:19" s="8" customFormat="1" ht="24.95" customHeight="1" x14ac:dyDescent="0.25">
      <c r="B586" s="27">
        <v>523</v>
      </c>
      <c r="C586" s="39" t="s">
        <v>650</v>
      </c>
      <c r="D586" s="28" t="s">
        <v>176</v>
      </c>
      <c r="E586" s="27" t="s">
        <v>18</v>
      </c>
      <c r="F586" s="27" t="s">
        <v>495</v>
      </c>
      <c r="G586" s="29">
        <v>3166.67</v>
      </c>
      <c r="H586" s="29">
        <v>0</v>
      </c>
      <c r="I586" s="29">
        <v>25</v>
      </c>
      <c r="J586" s="29">
        <f t="shared" ref="J586" si="536">G586*2.87%</f>
        <v>90.88</v>
      </c>
      <c r="K586" s="29">
        <f t="shared" ref="K586" si="537">G586*7.1%</f>
        <v>224.83</v>
      </c>
      <c r="L586" s="29">
        <f t="shared" si="501"/>
        <v>36.42</v>
      </c>
      <c r="M586" s="29">
        <f t="shared" ref="M586" si="538">G586*3.04%</f>
        <v>96.27</v>
      </c>
      <c r="N586" s="29">
        <f t="shared" ref="N586" si="539">G586*7.09%</f>
        <v>224.52</v>
      </c>
      <c r="O586" s="29">
        <f t="shared" ref="O586" si="540">J586+K586+L586+M586+N586</f>
        <v>672.92</v>
      </c>
      <c r="P586" s="29">
        <v>25</v>
      </c>
      <c r="Q586" s="29">
        <f t="shared" ref="Q586" si="541">H586+J586+M586+P586</f>
        <v>212.15</v>
      </c>
      <c r="R586" s="29">
        <f t="shared" ref="R586" si="542">K586+L586+N586</f>
        <v>485.77</v>
      </c>
      <c r="S586" s="29">
        <f t="shared" ref="S586" si="543">G586-Q586</f>
        <v>2954.52</v>
      </c>
    </row>
    <row r="587" spans="2:19" s="8" customFormat="1" ht="24.95" customHeight="1" x14ac:dyDescent="0.25">
      <c r="B587" s="27">
        <v>524</v>
      </c>
      <c r="C587" s="39" t="s">
        <v>651</v>
      </c>
      <c r="D587" s="28" t="s">
        <v>176</v>
      </c>
      <c r="E587" s="27" t="s">
        <v>18</v>
      </c>
      <c r="F587" s="27" t="s">
        <v>495</v>
      </c>
      <c r="G587" s="29">
        <v>3166.67</v>
      </c>
      <c r="H587" s="29">
        <v>0</v>
      </c>
      <c r="I587" s="29">
        <v>25</v>
      </c>
      <c r="J587" s="29">
        <f t="shared" ref="J587" si="544">G587*2.87%</f>
        <v>90.88</v>
      </c>
      <c r="K587" s="29">
        <f t="shared" ref="K587" si="545">G587*7.1%</f>
        <v>224.83</v>
      </c>
      <c r="L587" s="29">
        <f t="shared" si="501"/>
        <v>36.42</v>
      </c>
      <c r="M587" s="29">
        <f t="shared" ref="M587" si="546">G587*3.04%</f>
        <v>96.27</v>
      </c>
      <c r="N587" s="29">
        <f t="shared" ref="N587" si="547">G587*7.09%</f>
        <v>224.52</v>
      </c>
      <c r="O587" s="29">
        <f t="shared" ref="O587" si="548">J587+K587+L587+M587+N587</f>
        <v>672.92</v>
      </c>
      <c r="P587" s="29">
        <v>25</v>
      </c>
      <c r="Q587" s="29">
        <f t="shared" ref="Q587" si="549">H587+J587+M587+P587</f>
        <v>212.15</v>
      </c>
      <c r="R587" s="29">
        <f t="shared" ref="R587" si="550">K587+L587+N587</f>
        <v>485.77</v>
      </c>
      <c r="S587" s="29">
        <f t="shared" ref="S587" si="551">G587-Q587</f>
        <v>2954.52</v>
      </c>
    </row>
    <row r="588" spans="2:19" s="8" customFormat="1" ht="24.95" customHeight="1" x14ac:dyDescent="0.25">
      <c r="B588" s="27">
        <v>525</v>
      </c>
      <c r="C588" s="39" t="s">
        <v>661</v>
      </c>
      <c r="D588" s="28" t="s">
        <v>176</v>
      </c>
      <c r="E588" s="27" t="s">
        <v>18</v>
      </c>
      <c r="F588" s="27" t="s">
        <v>495</v>
      </c>
      <c r="G588" s="29">
        <v>3166.67</v>
      </c>
      <c r="H588" s="29">
        <v>0</v>
      </c>
      <c r="I588" s="29">
        <v>25</v>
      </c>
      <c r="J588" s="29">
        <f t="shared" ref="J588" si="552">G588*2.87%</f>
        <v>90.88</v>
      </c>
      <c r="K588" s="29">
        <f t="shared" ref="K588" si="553">G588*7.1%</f>
        <v>224.83</v>
      </c>
      <c r="L588" s="29">
        <f t="shared" si="501"/>
        <v>36.42</v>
      </c>
      <c r="M588" s="29">
        <f t="shared" ref="M588" si="554">G588*3.04%</f>
        <v>96.27</v>
      </c>
      <c r="N588" s="29">
        <f t="shared" ref="N588" si="555">G588*7.09%</f>
        <v>224.52</v>
      </c>
      <c r="O588" s="29">
        <f t="shared" ref="O588" si="556">J588+K588+L588+M588+N588</f>
        <v>672.92</v>
      </c>
      <c r="P588" s="29">
        <v>25</v>
      </c>
      <c r="Q588" s="29">
        <f t="shared" ref="Q588" si="557">H588+J588+M588+P588</f>
        <v>212.15</v>
      </c>
      <c r="R588" s="29">
        <f t="shared" ref="R588" si="558">K588+L588+N588</f>
        <v>485.77</v>
      </c>
      <c r="S588" s="29">
        <f t="shared" ref="S588" si="559">G588-Q588</f>
        <v>2954.52</v>
      </c>
    </row>
    <row r="589" spans="2:19" s="8" customFormat="1" ht="24.95" customHeight="1" x14ac:dyDescent="0.25">
      <c r="B589" s="27">
        <v>526</v>
      </c>
      <c r="C589" s="39" t="s">
        <v>662</v>
      </c>
      <c r="D589" s="28" t="s">
        <v>176</v>
      </c>
      <c r="E589" s="27" t="s">
        <v>18</v>
      </c>
      <c r="F589" s="27" t="s">
        <v>495</v>
      </c>
      <c r="G589" s="29">
        <v>3166.67</v>
      </c>
      <c r="H589" s="29">
        <v>0</v>
      </c>
      <c r="I589" s="29">
        <v>25</v>
      </c>
      <c r="J589" s="29">
        <f t="shared" ref="J589" si="560">G589*2.87%</f>
        <v>90.88</v>
      </c>
      <c r="K589" s="29">
        <f t="shared" ref="K589" si="561">G589*7.1%</f>
        <v>224.83</v>
      </c>
      <c r="L589" s="29">
        <f t="shared" si="501"/>
        <v>36.42</v>
      </c>
      <c r="M589" s="29">
        <f t="shared" ref="M589" si="562">G589*3.04%</f>
        <v>96.27</v>
      </c>
      <c r="N589" s="29">
        <f t="shared" ref="N589" si="563">G589*7.09%</f>
        <v>224.52</v>
      </c>
      <c r="O589" s="29">
        <f t="shared" ref="O589" si="564">J589+K589+L589+M589+N589</f>
        <v>672.92</v>
      </c>
      <c r="P589" s="29">
        <v>25</v>
      </c>
      <c r="Q589" s="29">
        <f t="shared" ref="Q589" si="565">H589+J589+M589+P589</f>
        <v>212.15</v>
      </c>
      <c r="R589" s="29">
        <f t="shared" ref="R589" si="566">K589+L589+N589</f>
        <v>485.77</v>
      </c>
      <c r="S589" s="29">
        <f t="shared" ref="S589" si="567">G589-Q589</f>
        <v>2954.52</v>
      </c>
    </row>
    <row r="590" spans="2:19" s="8" customFormat="1" ht="24.95" customHeight="1" x14ac:dyDescent="0.25">
      <c r="B590" s="27">
        <v>527</v>
      </c>
      <c r="C590" s="39" t="s">
        <v>663</v>
      </c>
      <c r="D590" s="28" t="s">
        <v>176</v>
      </c>
      <c r="E590" s="27" t="s">
        <v>18</v>
      </c>
      <c r="F590" s="27" t="s">
        <v>495</v>
      </c>
      <c r="G590" s="29">
        <v>3166.67</v>
      </c>
      <c r="H590" s="29">
        <v>0</v>
      </c>
      <c r="I590" s="29">
        <v>25</v>
      </c>
      <c r="J590" s="29">
        <f t="shared" ref="J590" si="568">G590*2.87%</f>
        <v>90.88</v>
      </c>
      <c r="K590" s="29">
        <f t="shared" ref="K590" si="569">G590*7.1%</f>
        <v>224.83</v>
      </c>
      <c r="L590" s="29">
        <f t="shared" si="501"/>
        <v>36.42</v>
      </c>
      <c r="M590" s="29">
        <f t="shared" ref="M590" si="570">G590*3.04%</f>
        <v>96.27</v>
      </c>
      <c r="N590" s="29">
        <f t="shared" ref="N590" si="571">G590*7.09%</f>
        <v>224.52</v>
      </c>
      <c r="O590" s="29">
        <f t="shared" ref="O590" si="572">J590+K590+L590+M590+N590</f>
        <v>672.92</v>
      </c>
      <c r="P590" s="29">
        <v>25</v>
      </c>
      <c r="Q590" s="29">
        <f t="shared" ref="Q590" si="573">H590+J590+M590+P590</f>
        <v>212.15</v>
      </c>
      <c r="R590" s="29">
        <f t="shared" ref="R590" si="574">K590+L590+N590</f>
        <v>485.77</v>
      </c>
      <c r="S590" s="29">
        <f t="shared" ref="S590" si="575">G590-Q590</f>
        <v>2954.52</v>
      </c>
    </row>
    <row r="591" spans="2:19" s="8" customFormat="1" ht="24.95" customHeight="1" x14ac:dyDescent="0.25">
      <c r="B591" s="27">
        <v>528</v>
      </c>
      <c r="C591" s="39" t="s">
        <v>674</v>
      </c>
      <c r="D591" s="28" t="s">
        <v>176</v>
      </c>
      <c r="E591" s="27" t="s">
        <v>18</v>
      </c>
      <c r="F591" s="27" t="s">
        <v>495</v>
      </c>
      <c r="G591" s="29">
        <v>3166.67</v>
      </c>
      <c r="H591" s="29">
        <v>0</v>
      </c>
      <c r="I591" s="29">
        <v>25</v>
      </c>
      <c r="J591" s="29">
        <f t="shared" ref="J591" si="576">G591*2.87%</f>
        <v>90.88</v>
      </c>
      <c r="K591" s="29">
        <f t="shared" ref="K591" si="577">G591*7.1%</f>
        <v>224.83</v>
      </c>
      <c r="L591" s="29">
        <f t="shared" si="501"/>
        <v>36.42</v>
      </c>
      <c r="M591" s="29">
        <f t="shared" ref="M591" si="578">G591*3.04%</f>
        <v>96.27</v>
      </c>
      <c r="N591" s="29">
        <f t="shared" ref="N591" si="579">G591*7.09%</f>
        <v>224.52</v>
      </c>
      <c r="O591" s="29">
        <f t="shared" ref="O591" si="580">J591+K591+L591+M591+N591</f>
        <v>672.92</v>
      </c>
      <c r="P591" s="29">
        <v>25</v>
      </c>
      <c r="Q591" s="29">
        <f t="shared" ref="Q591" si="581">H591+J591+M591+P591</f>
        <v>212.15</v>
      </c>
      <c r="R591" s="29">
        <f t="shared" ref="R591" si="582">K591+L591+N591</f>
        <v>485.77</v>
      </c>
      <c r="S591" s="29">
        <f t="shared" ref="S591" si="583">G591-Q591</f>
        <v>2954.52</v>
      </c>
    </row>
    <row r="592" spans="2:19" s="8" customFormat="1" ht="24.95" customHeight="1" x14ac:dyDescent="0.25">
      <c r="B592" s="27">
        <v>529</v>
      </c>
      <c r="C592" s="39" t="s">
        <v>707</v>
      </c>
      <c r="D592" s="28" t="s">
        <v>176</v>
      </c>
      <c r="E592" s="27" t="s">
        <v>18</v>
      </c>
      <c r="F592" s="27" t="s">
        <v>495</v>
      </c>
      <c r="G592" s="29">
        <v>3166.67</v>
      </c>
      <c r="H592" s="29">
        <v>0</v>
      </c>
      <c r="I592" s="29">
        <v>25</v>
      </c>
      <c r="J592" s="29">
        <f t="shared" ref="J592" si="584">G592*2.87%</f>
        <v>90.88</v>
      </c>
      <c r="K592" s="29">
        <f t="shared" ref="K592" si="585">G592*7.1%</f>
        <v>224.83</v>
      </c>
      <c r="L592" s="29">
        <f t="shared" si="501"/>
        <v>36.42</v>
      </c>
      <c r="M592" s="29">
        <f t="shared" ref="M592" si="586">G592*3.04%</f>
        <v>96.27</v>
      </c>
      <c r="N592" s="29">
        <f t="shared" ref="N592" si="587">G592*7.09%</f>
        <v>224.52</v>
      </c>
      <c r="O592" s="29">
        <f t="shared" ref="O592" si="588">J592+K592+L592+M592+N592</f>
        <v>672.92</v>
      </c>
      <c r="P592" s="29">
        <v>25</v>
      </c>
      <c r="Q592" s="29">
        <f t="shared" ref="Q592" si="589">H592+J592+M592+P592</f>
        <v>212.15</v>
      </c>
      <c r="R592" s="29">
        <f t="shared" ref="R592" si="590">K592+L592+N592</f>
        <v>485.77</v>
      </c>
      <c r="S592" s="29">
        <f t="shared" ref="S592" si="591">G592-Q592</f>
        <v>2954.52</v>
      </c>
    </row>
    <row r="593" spans="2:19" s="8" customFormat="1" ht="24.95" customHeight="1" x14ac:dyDescent="0.25">
      <c r="B593" s="27">
        <v>530</v>
      </c>
      <c r="C593" s="39" t="s">
        <v>708</v>
      </c>
      <c r="D593" s="28" t="s">
        <v>176</v>
      </c>
      <c r="E593" s="27" t="s">
        <v>18</v>
      </c>
      <c r="F593" s="27" t="s">
        <v>495</v>
      </c>
      <c r="G593" s="29">
        <v>3166.67</v>
      </c>
      <c r="H593" s="29">
        <v>0</v>
      </c>
      <c r="I593" s="29">
        <v>25</v>
      </c>
      <c r="J593" s="29">
        <f t="shared" ref="J593" si="592">G593*2.87%</f>
        <v>90.88</v>
      </c>
      <c r="K593" s="29">
        <f t="shared" ref="K593" si="593">G593*7.1%</f>
        <v>224.83</v>
      </c>
      <c r="L593" s="29">
        <f t="shared" si="501"/>
        <v>36.42</v>
      </c>
      <c r="M593" s="29">
        <f t="shared" ref="M593" si="594">G593*3.04%</f>
        <v>96.27</v>
      </c>
      <c r="N593" s="29">
        <f t="shared" ref="N593" si="595">G593*7.09%</f>
        <v>224.52</v>
      </c>
      <c r="O593" s="29">
        <f t="shared" ref="O593" si="596">J593+K593+L593+M593+N593</f>
        <v>672.92</v>
      </c>
      <c r="P593" s="29">
        <v>25</v>
      </c>
      <c r="Q593" s="29">
        <f t="shared" ref="Q593" si="597">H593+J593+M593+P593</f>
        <v>212.15</v>
      </c>
      <c r="R593" s="29">
        <f t="shared" ref="R593" si="598">K593+L593+N593</f>
        <v>485.77</v>
      </c>
      <c r="S593" s="29">
        <f t="shared" ref="S593" si="599">G593-Q593</f>
        <v>2954.52</v>
      </c>
    </row>
    <row r="594" spans="2:19" s="8" customFormat="1" ht="24.95" customHeight="1" x14ac:dyDescent="0.25">
      <c r="B594" s="27">
        <v>531</v>
      </c>
      <c r="C594" s="39" t="s">
        <v>405</v>
      </c>
      <c r="D594" s="28" t="s">
        <v>181</v>
      </c>
      <c r="E594" s="27" t="s">
        <v>18</v>
      </c>
      <c r="F594" s="27" t="s">
        <v>496</v>
      </c>
      <c r="G594" s="29">
        <v>16500</v>
      </c>
      <c r="H594" s="29">
        <v>0</v>
      </c>
      <c r="I594" s="29">
        <v>25</v>
      </c>
      <c r="J594" s="29">
        <v>473.55</v>
      </c>
      <c r="K594" s="29">
        <f t="shared" si="458"/>
        <v>1171.5</v>
      </c>
      <c r="L594" s="29">
        <f t="shared" si="459"/>
        <v>189.75</v>
      </c>
      <c r="M594" s="29">
        <v>501.6</v>
      </c>
      <c r="N594" s="29">
        <f t="shared" si="460"/>
        <v>1169.8499999999999</v>
      </c>
      <c r="O594" s="29">
        <f t="shared" si="443"/>
        <v>3506.25</v>
      </c>
      <c r="P594" s="29">
        <f t="shared" ref="P594" si="600">I594</f>
        <v>25</v>
      </c>
      <c r="Q594" s="29">
        <f t="shared" si="461"/>
        <v>1000.15</v>
      </c>
      <c r="R594" s="29">
        <f t="shared" si="444"/>
        <v>2531.1</v>
      </c>
      <c r="S594" s="29">
        <f t="shared" si="462"/>
        <v>15499.85</v>
      </c>
    </row>
    <row r="595" spans="2:19" s="15" customFormat="1" ht="24.95" customHeight="1" x14ac:dyDescent="0.3">
      <c r="B595" s="31" t="s">
        <v>550</v>
      </c>
      <c r="C595" s="23"/>
      <c r="D595" s="23"/>
      <c r="E595" s="23"/>
      <c r="F595" s="23"/>
      <c r="G595" s="25"/>
      <c r="H595" s="25"/>
      <c r="I595" s="25"/>
      <c r="J595" s="25"/>
      <c r="K595" s="25"/>
      <c r="L595" s="25"/>
      <c r="M595" s="25"/>
      <c r="N595" s="25"/>
      <c r="O595" s="38"/>
      <c r="P595" s="38"/>
      <c r="Q595" s="38"/>
      <c r="R595" s="38"/>
      <c r="S595" s="38"/>
    </row>
    <row r="596" spans="2:19" s="8" customFormat="1" ht="24.95" customHeight="1" x14ac:dyDescent="0.25">
      <c r="B596" s="18">
        <v>532</v>
      </c>
      <c r="C596" s="14" t="s">
        <v>207</v>
      </c>
      <c r="D596" s="17" t="s">
        <v>24</v>
      </c>
      <c r="E596" s="18" t="s">
        <v>18</v>
      </c>
      <c r="F596" s="18" t="s">
        <v>495</v>
      </c>
      <c r="G596" s="21">
        <v>34155</v>
      </c>
      <c r="H596" s="21">
        <v>0</v>
      </c>
      <c r="I596" s="21">
        <v>25</v>
      </c>
      <c r="J596" s="21">
        <v>980.25</v>
      </c>
      <c r="K596" s="29">
        <f>G596*7.1%</f>
        <v>2425.0100000000002</v>
      </c>
      <c r="L596" s="29">
        <f>G596*1.15%</f>
        <v>392.78</v>
      </c>
      <c r="M596" s="21">
        <v>1038.31</v>
      </c>
      <c r="N596" s="29">
        <f>G596*7.09%</f>
        <v>2421.59</v>
      </c>
      <c r="O596" s="21">
        <f t="shared" si="443"/>
        <v>7257.94</v>
      </c>
      <c r="P596" s="21">
        <f>I596</f>
        <v>25</v>
      </c>
      <c r="Q596" s="21">
        <f>H596+J596+M596+P596</f>
        <v>2043.56</v>
      </c>
      <c r="R596" s="21">
        <f t="shared" si="444"/>
        <v>5239.38</v>
      </c>
      <c r="S596" s="21">
        <f>G596-Q596</f>
        <v>32111.439999999999</v>
      </c>
    </row>
    <row r="597" spans="2:19" s="8" customFormat="1" ht="24.95" customHeight="1" x14ac:dyDescent="0.25">
      <c r="B597" s="18">
        <v>533</v>
      </c>
      <c r="C597" s="14" t="s">
        <v>447</v>
      </c>
      <c r="D597" s="17" t="s">
        <v>24</v>
      </c>
      <c r="E597" s="18" t="s">
        <v>18</v>
      </c>
      <c r="F597" s="18" t="s">
        <v>495</v>
      </c>
      <c r="G597" s="21">
        <v>34000</v>
      </c>
      <c r="H597" s="21">
        <v>0</v>
      </c>
      <c r="I597" s="21">
        <v>25</v>
      </c>
      <c r="J597" s="21">
        <v>975.8</v>
      </c>
      <c r="K597" s="29">
        <f>G597*7.1%</f>
        <v>2414</v>
      </c>
      <c r="L597" s="29">
        <f>G597*1.15%</f>
        <v>391</v>
      </c>
      <c r="M597" s="21">
        <v>1033.5999999999999</v>
      </c>
      <c r="N597" s="29">
        <f>G597*7.09%</f>
        <v>2410.6</v>
      </c>
      <c r="O597" s="21">
        <f t="shared" si="443"/>
        <v>7225</v>
      </c>
      <c r="P597" s="21">
        <v>7220.1</v>
      </c>
      <c r="Q597" s="21">
        <f>H597+J597+M597+P597</f>
        <v>9229.5</v>
      </c>
      <c r="R597" s="21">
        <f t="shared" si="444"/>
        <v>5215.6000000000004</v>
      </c>
      <c r="S597" s="21">
        <f>G597-Q597</f>
        <v>24770.5</v>
      </c>
    </row>
    <row r="598" spans="2:19" s="15" customFormat="1" ht="24.95" customHeight="1" x14ac:dyDescent="0.3">
      <c r="B598" s="31" t="s">
        <v>452</v>
      </c>
      <c r="C598" s="23"/>
      <c r="D598" s="23"/>
      <c r="E598" s="23"/>
      <c r="F598" s="23"/>
      <c r="G598" s="25"/>
      <c r="H598" s="25"/>
      <c r="I598" s="25"/>
      <c r="J598" s="25"/>
      <c r="K598" s="25"/>
      <c r="L598" s="25"/>
      <c r="M598" s="25"/>
      <c r="N598" s="25"/>
      <c r="O598" s="38"/>
      <c r="P598" s="38"/>
      <c r="Q598" s="38"/>
      <c r="R598" s="38"/>
      <c r="S598" s="38"/>
    </row>
    <row r="599" spans="2:19" s="8" customFormat="1" ht="24.95" customHeight="1" x14ac:dyDescent="0.25">
      <c r="B599" s="18">
        <v>534</v>
      </c>
      <c r="C599" s="14" t="s">
        <v>406</v>
      </c>
      <c r="D599" s="17" t="s">
        <v>404</v>
      </c>
      <c r="E599" s="18" t="s">
        <v>18</v>
      </c>
      <c r="F599" s="18" t="s">
        <v>495</v>
      </c>
      <c r="G599" s="21">
        <v>14572.76</v>
      </c>
      <c r="H599" s="21">
        <v>0</v>
      </c>
      <c r="I599" s="21">
        <v>25</v>
      </c>
      <c r="J599" s="21">
        <v>418.24</v>
      </c>
      <c r="K599" s="29">
        <f>G599*7.1%</f>
        <v>1034.67</v>
      </c>
      <c r="L599" s="29">
        <f>G599*1.15%</f>
        <v>167.59</v>
      </c>
      <c r="M599" s="21">
        <v>443.01</v>
      </c>
      <c r="N599" s="29">
        <f>G599*7.09%</f>
        <v>1033.21</v>
      </c>
      <c r="O599" s="21">
        <f t="shared" si="443"/>
        <v>3096.72</v>
      </c>
      <c r="P599" s="21">
        <v>771</v>
      </c>
      <c r="Q599" s="21">
        <f>H599+J599+M599+P599</f>
        <v>1632.25</v>
      </c>
      <c r="R599" s="21">
        <f t="shared" si="444"/>
        <v>2235.4699999999998</v>
      </c>
      <c r="S599" s="21">
        <f>G599-Q599</f>
        <v>12940.51</v>
      </c>
    </row>
    <row r="600" spans="2:19" s="8" customFormat="1" ht="24.95" customHeight="1" x14ac:dyDescent="0.25">
      <c r="B600" s="18">
        <v>535</v>
      </c>
      <c r="C600" s="14" t="s">
        <v>407</v>
      </c>
      <c r="D600" s="17" t="s">
        <v>404</v>
      </c>
      <c r="E600" s="18" t="s">
        <v>18</v>
      </c>
      <c r="F600" s="18" t="s">
        <v>495</v>
      </c>
      <c r="G600" s="21">
        <v>14572.76</v>
      </c>
      <c r="H600" s="21">
        <v>0</v>
      </c>
      <c r="I600" s="21">
        <v>25</v>
      </c>
      <c r="J600" s="21">
        <v>418.24</v>
      </c>
      <c r="K600" s="29">
        <f>G600*7.1%</f>
        <v>1034.67</v>
      </c>
      <c r="L600" s="29">
        <f>G600*1.15%</f>
        <v>167.59</v>
      </c>
      <c r="M600" s="21">
        <v>443.01</v>
      </c>
      <c r="N600" s="29">
        <f>G600*7.09%</f>
        <v>1033.21</v>
      </c>
      <c r="O600" s="21">
        <f t="shared" si="443"/>
        <v>3096.72</v>
      </c>
      <c r="P600" s="21">
        <f>I600</f>
        <v>25</v>
      </c>
      <c r="Q600" s="21">
        <f>H600+J600+M600+P600</f>
        <v>886.25</v>
      </c>
      <c r="R600" s="21">
        <f t="shared" si="444"/>
        <v>2235.4699999999998</v>
      </c>
      <c r="S600" s="21">
        <f>G600-Q600</f>
        <v>13686.51</v>
      </c>
    </row>
    <row r="601" spans="2:19" s="15" customFormat="1" ht="24.95" customHeight="1" x14ac:dyDescent="0.3">
      <c r="B601" s="31" t="s">
        <v>450</v>
      </c>
      <c r="C601" s="23"/>
      <c r="D601" s="23"/>
      <c r="E601" s="23"/>
      <c r="F601" s="23"/>
      <c r="G601" s="25"/>
      <c r="H601" s="25"/>
      <c r="I601" s="25"/>
      <c r="J601" s="25"/>
      <c r="K601" s="25"/>
      <c r="L601" s="25"/>
      <c r="M601" s="25"/>
      <c r="N601" s="25"/>
      <c r="O601" s="38"/>
      <c r="P601" s="38"/>
      <c r="Q601" s="38"/>
      <c r="R601" s="38"/>
      <c r="S601" s="38"/>
    </row>
    <row r="602" spans="2:19" s="8" customFormat="1" ht="24.95" customHeight="1" x14ac:dyDescent="0.25">
      <c r="B602" s="18">
        <v>536</v>
      </c>
      <c r="C602" s="14" t="s">
        <v>433</v>
      </c>
      <c r="D602" s="17" t="s">
        <v>434</v>
      </c>
      <c r="E602" s="18" t="s">
        <v>18</v>
      </c>
      <c r="F602" s="18" t="s">
        <v>495</v>
      </c>
      <c r="G602" s="21">
        <v>41000</v>
      </c>
      <c r="H602" s="21">
        <v>583.79</v>
      </c>
      <c r="I602" s="21">
        <v>25</v>
      </c>
      <c r="J602" s="21">
        <v>1176.7</v>
      </c>
      <c r="K602" s="29">
        <f>G602*7.1%</f>
        <v>2911</v>
      </c>
      <c r="L602" s="29">
        <f>G602*1.15%</f>
        <v>471.5</v>
      </c>
      <c r="M602" s="21">
        <v>1246.4000000000001</v>
      </c>
      <c r="N602" s="29">
        <f>G602*7.09%</f>
        <v>2906.9</v>
      </c>
      <c r="O602" s="21">
        <f t="shared" si="443"/>
        <v>8712.5</v>
      </c>
      <c r="P602" s="21">
        <f>I602</f>
        <v>25</v>
      </c>
      <c r="Q602" s="21">
        <f>H602+J602+M602+P602</f>
        <v>3031.89</v>
      </c>
      <c r="R602" s="21">
        <f t="shared" si="444"/>
        <v>6289.4</v>
      </c>
      <c r="S602" s="21">
        <f>G602-Q602</f>
        <v>37968.11</v>
      </c>
    </row>
    <row r="603" spans="2:19" s="19" customFormat="1" ht="24.95" customHeight="1" x14ac:dyDescent="0.25">
      <c r="B603" s="18">
        <v>537</v>
      </c>
      <c r="C603" s="14" t="s">
        <v>509</v>
      </c>
      <c r="D603" s="17" t="s">
        <v>315</v>
      </c>
      <c r="E603" s="18" t="s">
        <v>18</v>
      </c>
      <c r="F603" s="18" t="s">
        <v>495</v>
      </c>
      <c r="G603" s="21">
        <v>41000</v>
      </c>
      <c r="H603" s="21">
        <v>583.79</v>
      </c>
      <c r="I603" s="21">
        <v>25</v>
      </c>
      <c r="J603" s="21">
        <v>1176.7</v>
      </c>
      <c r="K603" s="29">
        <f>G603*7.1%</f>
        <v>2911</v>
      </c>
      <c r="L603" s="29">
        <f>G603*1.15%</f>
        <v>471.5</v>
      </c>
      <c r="M603" s="21">
        <v>1246.4000000000001</v>
      </c>
      <c r="N603" s="29">
        <f>G603*7.09%</f>
        <v>2906.9</v>
      </c>
      <c r="O603" s="21">
        <f t="shared" si="443"/>
        <v>8712.5</v>
      </c>
      <c r="P603" s="21">
        <f>I603</f>
        <v>25</v>
      </c>
      <c r="Q603" s="21">
        <f>H603+J603+M603+P603</f>
        <v>3031.89</v>
      </c>
      <c r="R603" s="21">
        <f t="shared" si="444"/>
        <v>6289.4</v>
      </c>
      <c r="S603" s="21">
        <f>G603-Q603</f>
        <v>37968.11</v>
      </c>
    </row>
    <row r="604" spans="2:19" s="8" customFormat="1" ht="24.95" customHeight="1" x14ac:dyDescent="0.25">
      <c r="B604" s="18">
        <v>538</v>
      </c>
      <c r="C604" s="14" t="s">
        <v>520</v>
      </c>
      <c r="D604" s="17" t="s">
        <v>315</v>
      </c>
      <c r="E604" s="18" t="s">
        <v>18</v>
      </c>
      <c r="F604" s="18" t="s">
        <v>495</v>
      </c>
      <c r="G604" s="21">
        <v>36000</v>
      </c>
      <c r="H604" s="21">
        <v>0</v>
      </c>
      <c r="I604" s="21">
        <v>25</v>
      </c>
      <c r="J604" s="21">
        <v>1033.2</v>
      </c>
      <c r="K604" s="29">
        <f>G604*7.1%</f>
        <v>2556</v>
      </c>
      <c r="L604" s="29">
        <f>G604*1.15%</f>
        <v>414</v>
      </c>
      <c r="M604" s="21">
        <v>1094.4000000000001</v>
      </c>
      <c r="N604" s="29">
        <f>G604*7.09%</f>
        <v>2552.4</v>
      </c>
      <c r="O604" s="21">
        <f t="shared" si="443"/>
        <v>7650</v>
      </c>
      <c r="P604" s="21">
        <f>I604</f>
        <v>25</v>
      </c>
      <c r="Q604" s="21">
        <f>H604+J604+M604+P604</f>
        <v>2152.6</v>
      </c>
      <c r="R604" s="21">
        <f t="shared" si="444"/>
        <v>5522.4</v>
      </c>
      <c r="S604" s="21">
        <f>G604-Q604</f>
        <v>33847.4</v>
      </c>
    </row>
    <row r="605" spans="2:19" s="8" customFormat="1" ht="24.95" customHeight="1" x14ac:dyDescent="0.25">
      <c r="B605" s="18">
        <v>539</v>
      </c>
      <c r="C605" s="14" t="s">
        <v>544</v>
      </c>
      <c r="D605" s="17" t="s">
        <v>27</v>
      </c>
      <c r="E605" s="18" t="s">
        <v>18</v>
      </c>
      <c r="F605" s="18" t="s">
        <v>495</v>
      </c>
      <c r="G605" s="21">
        <v>36000</v>
      </c>
      <c r="H605" s="21">
        <v>0</v>
      </c>
      <c r="I605" s="21">
        <v>25</v>
      </c>
      <c r="J605" s="21">
        <v>1033.2</v>
      </c>
      <c r="K605" s="29">
        <f>G605*7.1%</f>
        <v>2556</v>
      </c>
      <c r="L605" s="29">
        <f>G605*1.15%</f>
        <v>414</v>
      </c>
      <c r="M605" s="21">
        <v>1094.4000000000001</v>
      </c>
      <c r="N605" s="29">
        <f>G605*7.09%</f>
        <v>2552.4</v>
      </c>
      <c r="O605" s="21">
        <f t="shared" si="443"/>
        <v>7650</v>
      </c>
      <c r="P605" s="21">
        <f>I605</f>
        <v>25</v>
      </c>
      <c r="Q605" s="21">
        <f>H605+J605+M605+P605</f>
        <v>2152.6</v>
      </c>
      <c r="R605" s="21">
        <f t="shared" si="444"/>
        <v>5522.4</v>
      </c>
      <c r="S605" s="21">
        <f>G605-Q605</f>
        <v>33847.4</v>
      </c>
    </row>
    <row r="606" spans="2:19" s="15" customFormat="1" ht="24.95" customHeight="1" x14ac:dyDescent="0.3">
      <c r="B606" s="31" t="s">
        <v>517</v>
      </c>
      <c r="C606" s="23"/>
      <c r="D606" s="23"/>
      <c r="E606" s="23"/>
      <c r="F606" s="23"/>
      <c r="G606" s="25"/>
      <c r="H606" s="25"/>
      <c r="I606" s="25"/>
      <c r="J606" s="25"/>
      <c r="K606" s="25"/>
      <c r="L606" s="25"/>
      <c r="M606" s="25"/>
      <c r="N606" s="25"/>
      <c r="O606" s="38"/>
      <c r="P606" s="38"/>
      <c r="Q606" s="38"/>
      <c r="R606" s="38"/>
      <c r="S606" s="38"/>
    </row>
    <row r="607" spans="2:19" s="51" customFormat="1" ht="24.95" customHeight="1" x14ac:dyDescent="0.25">
      <c r="B607" s="27">
        <v>540</v>
      </c>
      <c r="C607" s="39" t="s">
        <v>511</v>
      </c>
      <c r="D607" s="28" t="s">
        <v>315</v>
      </c>
      <c r="E607" s="27" t="s">
        <v>18</v>
      </c>
      <c r="F607" s="27" t="s">
        <v>495</v>
      </c>
      <c r="G607" s="29">
        <v>48000</v>
      </c>
      <c r="H607" s="29">
        <v>1571.73</v>
      </c>
      <c r="I607" s="29">
        <v>25</v>
      </c>
      <c r="J607" s="29">
        <v>1377.6</v>
      </c>
      <c r="K607" s="29">
        <f t="shared" ref="K607:K612" si="601">G607*7.1%</f>
        <v>3408</v>
      </c>
      <c r="L607" s="29">
        <f t="shared" ref="L607:L612" si="602">G607*1.15%</f>
        <v>552</v>
      </c>
      <c r="M607" s="29">
        <v>1459.2</v>
      </c>
      <c r="N607" s="29">
        <f t="shared" ref="N607:N612" si="603">G607*7.09%</f>
        <v>3403.2</v>
      </c>
      <c r="O607" s="29">
        <f t="shared" si="443"/>
        <v>10200</v>
      </c>
      <c r="P607" s="29">
        <v>6388.51</v>
      </c>
      <c r="Q607" s="29">
        <f t="shared" ref="Q607:Q612" si="604">H607+J607+M607+P607</f>
        <v>10797.04</v>
      </c>
      <c r="R607" s="29">
        <f t="shared" si="444"/>
        <v>7363.2</v>
      </c>
      <c r="S607" s="29">
        <f t="shared" ref="S607:S612" si="605">G607-Q607</f>
        <v>37202.959999999999</v>
      </c>
    </row>
    <row r="608" spans="2:19" s="51" customFormat="1" ht="24.95" customHeight="1" x14ac:dyDescent="0.25">
      <c r="B608" s="27">
        <v>541</v>
      </c>
      <c r="C608" s="39" t="s">
        <v>510</v>
      </c>
      <c r="D608" s="28" t="s">
        <v>315</v>
      </c>
      <c r="E608" s="27" t="s">
        <v>18</v>
      </c>
      <c r="F608" s="27" t="s">
        <v>495</v>
      </c>
      <c r="G608" s="29">
        <v>48000</v>
      </c>
      <c r="H608" s="29">
        <v>1344.86</v>
      </c>
      <c r="I608" s="29">
        <v>25</v>
      </c>
      <c r="J608" s="29">
        <v>1377.6</v>
      </c>
      <c r="K608" s="29">
        <f t="shared" si="601"/>
        <v>3408</v>
      </c>
      <c r="L608" s="29">
        <f t="shared" si="602"/>
        <v>552</v>
      </c>
      <c r="M608" s="29">
        <v>1459.2</v>
      </c>
      <c r="N608" s="29">
        <f t="shared" si="603"/>
        <v>3403.2</v>
      </c>
      <c r="O608" s="29">
        <f t="shared" ref="O608:O619" si="606">J608+K608+L608+M608+N608</f>
        <v>10200</v>
      </c>
      <c r="P608" s="29">
        <v>4523.45</v>
      </c>
      <c r="Q608" s="29">
        <f t="shared" si="604"/>
        <v>8705.11</v>
      </c>
      <c r="R608" s="29">
        <f t="shared" ref="R608:R619" si="607">K608+L608+N608</f>
        <v>7363.2</v>
      </c>
      <c r="S608" s="29">
        <f t="shared" si="605"/>
        <v>39294.89</v>
      </c>
    </row>
    <row r="609" spans="2:19" s="20" customFormat="1" ht="24.95" customHeight="1" x14ac:dyDescent="0.25">
      <c r="B609" s="27">
        <v>542</v>
      </c>
      <c r="C609" s="39" t="s">
        <v>540</v>
      </c>
      <c r="D609" s="28" t="s">
        <v>29</v>
      </c>
      <c r="E609" s="27" t="s">
        <v>18</v>
      </c>
      <c r="F609" s="27" t="s">
        <v>496</v>
      </c>
      <c r="G609" s="29">
        <v>36000</v>
      </c>
      <c r="H609" s="29">
        <v>0</v>
      </c>
      <c r="I609" s="29">
        <v>25</v>
      </c>
      <c r="J609" s="29">
        <v>1033.2</v>
      </c>
      <c r="K609" s="29">
        <f t="shared" si="601"/>
        <v>2556</v>
      </c>
      <c r="L609" s="29">
        <f t="shared" si="602"/>
        <v>414</v>
      </c>
      <c r="M609" s="29">
        <v>1094.4000000000001</v>
      </c>
      <c r="N609" s="29">
        <f t="shared" si="603"/>
        <v>2552.4</v>
      </c>
      <c r="O609" s="29">
        <f t="shared" si="606"/>
        <v>7650</v>
      </c>
      <c r="P609" s="29">
        <v>4311</v>
      </c>
      <c r="Q609" s="29">
        <f t="shared" si="604"/>
        <v>6438.6</v>
      </c>
      <c r="R609" s="29">
        <f t="shared" si="607"/>
        <v>5522.4</v>
      </c>
      <c r="S609" s="29">
        <f t="shared" si="605"/>
        <v>29561.4</v>
      </c>
    </row>
    <row r="610" spans="2:19" s="20" customFormat="1" ht="24.95" customHeight="1" x14ac:dyDescent="0.25">
      <c r="B610" s="27">
        <v>543</v>
      </c>
      <c r="C610" s="39" t="s">
        <v>532</v>
      </c>
      <c r="D610" s="28" t="s">
        <v>27</v>
      </c>
      <c r="E610" s="27" t="s">
        <v>18</v>
      </c>
      <c r="F610" s="27" t="s">
        <v>496</v>
      </c>
      <c r="G610" s="29">
        <v>36000</v>
      </c>
      <c r="H610" s="29">
        <v>0</v>
      </c>
      <c r="I610" s="29">
        <v>25</v>
      </c>
      <c r="J610" s="29">
        <v>1033.2</v>
      </c>
      <c r="K610" s="29">
        <f t="shared" si="601"/>
        <v>2556</v>
      </c>
      <c r="L610" s="29">
        <f t="shared" si="602"/>
        <v>414</v>
      </c>
      <c r="M610" s="29">
        <v>1094.4000000000001</v>
      </c>
      <c r="N610" s="29">
        <f t="shared" si="603"/>
        <v>2552.4</v>
      </c>
      <c r="O610" s="29">
        <f t="shared" si="606"/>
        <v>7650</v>
      </c>
      <c r="P610" s="29">
        <v>2151</v>
      </c>
      <c r="Q610" s="29">
        <f t="shared" si="604"/>
        <v>4278.6000000000004</v>
      </c>
      <c r="R610" s="29">
        <f t="shared" si="607"/>
        <v>5522.4</v>
      </c>
      <c r="S610" s="29">
        <f t="shared" si="605"/>
        <v>31721.4</v>
      </c>
    </row>
    <row r="611" spans="2:19" s="51" customFormat="1" ht="24.95" customHeight="1" x14ac:dyDescent="0.25">
      <c r="B611" s="27">
        <v>544</v>
      </c>
      <c r="C611" s="39" t="s">
        <v>505</v>
      </c>
      <c r="D611" s="28" t="s">
        <v>27</v>
      </c>
      <c r="E611" s="27" t="s">
        <v>18</v>
      </c>
      <c r="F611" s="27" t="s">
        <v>495</v>
      </c>
      <c r="G611" s="29">
        <v>31500</v>
      </c>
      <c r="H611" s="29">
        <v>0</v>
      </c>
      <c r="I611" s="29">
        <v>25</v>
      </c>
      <c r="J611" s="29">
        <v>904.05</v>
      </c>
      <c r="K611" s="29">
        <f t="shared" si="601"/>
        <v>2236.5</v>
      </c>
      <c r="L611" s="29">
        <f t="shared" si="602"/>
        <v>362.25</v>
      </c>
      <c r="M611" s="29">
        <v>957.6</v>
      </c>
      <c r="N611" s="29">
        <f t="shared" si="603"/>
        <v>2233.35</v>
      </c>
      <c r="O611" s="29">
        <f t="shared" si="606"/>
        <v>6693.75</v>
      </c>
      <c r="P611" s="29">
        <v>2016</v>
      </c>
      <c r="Q611" s="29">
        <f t="shared" si="604"/>
        <v>3877.65</v>
      </c>
      <c r="R611" s="29">
        <f t="shared" si="607"/>
        <v>4832.1000000000004</v>
      </c>
      <c r="S611" s="29">
        <f t="shared" si="605"/>
        <v>27622.35</v>
      </c>
    </row>
    <row r="612" spans="2:19" customFormat="1" ht="24.95" customHeight="1" x14ac:dyDescent="0.25">
      <c r="B612" s="27">
        <v>545</v>
      </c>
      <c r="C612" s="39" t="s">
        <v>507</v>
      </c>
      <c r="D612" s="28" t="s">
        <v>24</v>
      </c>
      <c r="E612" s="27" t="s">
        <v>18</v>
      </c>
      <c r="F612" s="27" t="s">
        <v>495</v>
      </c>
      <c r="G612" s="29">
        <v>26250</v>
      </c>
      <c r="H612" s="29">
        <v>0</v>
      </c>
      <c r="I612" s="29">
        <v>25</v>
      </c>
      <c r="J612" s="29">
        <v>753.38</v>
      </c>
      <c r="K612" s="29">
        <f t="shared" si="601"/>
        <v>1863.75</v>
      </c>
      <c r="L612" s="29">
        <f t="shared" si="602"/>
        <v>301.88</v>
      </c>
      <c r="M612" s="29">
        <v>798</v>
      </c>
      <c r="N612" s="29">
        <f t="shared" si="603"/>
        <v>1861.13</v>
      </c>
      <c r="O612" s="29">
        <f t="shared" si="606"/>
        <v>5578.14</v>
      </c>
      <c r="P612" s="29">
        <v>3433.5</v>
      </c>
      <c r="Q612" s="29">
        <f t="shared" si="604"/>
        <v>4984.88</v>
      </c>
      <c r="R612" s="29">
        <f t="shared" si="607"/>
        <v>4026.76</v>
      </c>
      <c r="S612" s="29">
        <f t="shared" si="605"/>
        <v>21265.119999999999</v>
      </c>
    </row>
    <row r="613" spans="2:19" s="15" customFormat="1" ht="24.95" customHeight="1" x14ac:dyDescent="0.3">
      <c r="B613" s="31" t="s">
        <v>545</v>
      </c>
      <c r="C613" s="23"/>
      <c r="D613" s="23"/>
      <c r="E613" s="23"/>
      <c r="F613" s="23"/>
      <c r="G613" s="25"/>
      <c r="H613" s="25"/>
      <c r="I613" s="25"/>
      <c r="J613" s="25"/>
      <c r="K613" s="25"/>
      <c r="L613" s="25"/>
      <c r="M613" s="25"/>
      <c r="N613" s="25"/>
      <c r="O613" s="38"/>
      <c r="P613" s="38"/>
      <c r="Q613" s="38"/>
      <c r="R613" s="38"/>
      <c r="S613" s="38"/>
    </row>
    <row r="614" spans="2:19" s="8" customFormat="1" ht="24.95" customHeight="1" x14ac:dyDescent="0.25">
      <c r="B614" s="18">
        <v>546</v>
      </c>
      <c r="C614" s="14" t="s">
        <v>543</v>
      </c>
      <c r="D614" s="17" t="s">
        <v>24</v>
      </c>
      <c r="E614" s="18" t="s">
        <v>18</v>
      </c>
      <c r="F614" s="18" t="s">
        <v>495</v>
      </c>
      <c r="G614" s="21">
        <v>26250</v>
      </c>
      <c r="H614" s="21">
        <v>0</v>
      </c>
      <c r="I614" s="21">
        <v>25</v>
      </c>
      <c r="J614" s="21">
        <v>753.38</v>
      </c>
      <c r="K614" s="29">
        <f>G614*7.1%</f>
        <v>1863.75</v>
      </c>
      <c r="L614" s="29">
        <f>G614*1.15%</f>
        <v>301.88</v>
      </c>
      <c r="M614" s="21">
        <v>798</v>
      </c>
      <c r="N614" s="29">
        <f>G614*7.09%</f>
        <v>1861.13</v>
      </c>
      <c r="O614" s="21">
        <f t="shared" si="606"/>
        <v>5578.14</v>
      </c>
      <c r="P614" s="21">
        <f>I614</f>
        <v>25</v>
      </c>
      <c r="Q614" s="21">
        <f>H614+J614+M614+P614</f>
        <v>1576.38</v>
      </c>
      <c r="R614" s="21">
        <f t="shared" si="607"/>
        <v>4026.76</v>
      </c>
      <c r="S614" s="21">
        <f>G614-Q614</f>
        <v>24673.62</v>
      </c>
    </row>
    <row r="615" spans="2:19" s="15" customFormat="1" ht="24.95" customHeight="1" x14ac:dyDescent="0.3">
      <c r="B615" s="31" t="s">
        <v>473</v>
      </c>
      <c r="C615" s="23"/>
      <c r="D615" s="23"/>
      <c r="E615" s="23"/>
      <c r="F615" s="23"/>
      <c r="G615" s="25"/>
      <c r="H615" s="25"/>
      <c r="I615" s="25"/>
      <c r="J615" s="25"/>
      <c r="K615" s="25"/>
      <c r="L615" s="25"/>
      <c r="M615" s="25"/>
      <c r="N615" s="25"/>
      <c r="O615" s="38"/>
      <c r="P615" s="38"/>
      <c r="Q615" s="38"/>
      <c r="R615" s="38"/>
      <c r="S615" s="38"/>
    </row>
    <row r="616" spans="2:19" s="8" customFormat="1" ht="24.95" customHeight="1" x14ac:dyDescent="0.25">
      <c r="B616" s="34">
        <v>547</v>
      </c>
      <c r="C616" s="14" t="s">
        <v>469</v>
      </c>
      <c r="D616" s="17" t="s">
        <v>315</v>
      </c>
      <c r="E616" s="18" t="s">
        <v>18</v>
      </c>
      <c r="F616" s="18" t="s">
        <v>495</v>
      </c>
      <c r="G616" s="21">
        <v>41000</v>
      </c>
      <c r="H616" s="21">
        <v>583.79</v>
      </c>
      <c r="I616" s="21">
        <v>25</v>
      </c>
      <c r="J616" s="21">
        <v>1176.7</v>
      </c>
      <c r="K616" s="29">
        <f>G616*7.1%</f>
        <v>2911</v>
      </c>
      <c r="L616" s="29">
        <f>G616*1.15%</f>
        <v>471.5</v>
      </c>
      <c r="M616" s="21">
        <v>1246.4000000000001</v>
      </c>
      <c r="N616" s="29">
        <f>G616*7.09%</f>
        <v>2906.9</v>
      </c>
      <c r="O616" s="21">
        <f t="shared" si="606"/>
        <v>8712.5</v>
      </c>
      <c r="P616" s="21">
        <f>I616</f>
        <v>25</v>
      </c>
      <c r="Q616" s="21">
        <f>H616+J616+M616+P616</f>
        <v>3031.89</v>
      </c>
      <c r="R616" s="21">
        <f t="shared" si="607"/>
        <v>6289.4</v>
      </c>
      <c r="S616" s="21">
        <f>G616-Q616</f>
        <v>37968.11</v>
      </c>
    </row>
    <row r="617" spans="2:19" s="15" customFormat="1" ht="24.95" customHeight="1" x14ac:dyDescent="0.3">
      <c r="B617" s="31" t="s">
        <v>451</v>
      </c>
      <c r="C617" s="23"/>
      <c r="D617" s="23"/>
      <c r="E617" s="23"/>
      <c r="F617" s="23"/>
      <c r="G617" s="25"/>
      <c r="H617" s="25"/>
      <c r="I617" s="25"/>
      <c r="J617" s="25"/>
      <c r="K617" s="25"/>
      <c r="L617" s="25"/>
      <c r="M617" s="25"/>
      <c r="N617" s="25"/>
      <c r="O617" s="38"/>
      <c r="P617" s="38"/>
      <c r="Q617" s="38"/>
      <c r="R617" s="38"/>
      <c r="S617" s="38"/>
    </row>
    <row r="618" spans="2:19" s="8" customFormat="1" ht="24.95" customHeight="1" x14ac:dyDescent="0.25">
      <c r="B618" s="24">
        <v>548</v>
      </c>
      <c r="C618" s="14" t="s">
        <v>475</v>
      </c>
      <c r="D618" s="17" t="s">
        <v>476</v>
      </c>
      <c r="E618" s="18" t="s">
        <v>18</v>
      </c>
      <c r="F618" s="18" t="s">
        <v>495</v>
      </c>
      <c r="G618" s="21">
        <v>41000</v>
      </c>
      <c r="H618" s="21">
        <v>583.79</v>
      </c>
      <c r="I618" s="21">
        <v>25</v>
      </c>
      <c r="J618" s="21">
        <v>1176.7</v>
      </c>
      <c r="K618" s="29">
        <f>G618*7.1%</f>
        <v>2911</v>
      </c>
      <c r="L618" s="29">
        <f>G618*1.15%</f>
        <v>471.5</v>
      </c>
      <c r="M618" s="21">
        <v>1246.4000000000001</v>
      </c>
      <c r="N618" s="29">
        <f>G618*7.09%</f>
        <v>2906.9</v>
      </c>
      <c r="O618" s="21">
        <f t="shared" si="606"/>
        <v>8712.5</v>
      </c>
      <c r="P618" s="21">
        <f>I618</f>
        <v>25</v>
      </c>
      <c r="Q618" s="21">
        <f>H618+J618+M618+P618</f>
        <v>3031.89</v>
      </c>
      <c r="R618" s="21">
        <f t="shared" si="607"/>
        <v>6289.4</v>
      </c>
      <c r="S618" s="21">
        <f>G618-Q618</f>
        <v>37968.11</v>
      </c>
    </row>
    <row r="619" spans="2:19" s="8" customFormat="1" ht="25.5" customHeight="1" x14ac:dyDescent="0.25">
      <c r="B619" s="18">
        <v>549</v>
      </c>
      <c r="C619" s="14" t="s">
        <v>251</v>
      </c>
      <c r="D619" s="17" t="s">
        <v>181</v>
      </c>
      <c r="E619" s="18" t="s">
        <v>18</v>
      </c>
      <c r="F619" s="18" t="s">
        <v>496</v>
      </c>
      <c r="G619" s="21">
        <v>16500</v>
      </c>
      <c r="H619" s="21">
        <v>0</v>
      </c>
      <c r="I619" s="21">
        <v>25</v>
      </c>
      <c r="J619" s="21">
        <v>473.55</v>
      </c>
      <c r="K619" s="29">
        <f>G619*7.1%</f>
        <v>1171.5</v>
      </c>
      <c r="L619" s="29">
        <f>G619*1.15%</f>
        <v>189.75</v>
      </c>
      <c r="M619" s="21">
        <v>501.6</v>
      </c>
      <c r="N619" s="29">
        <f>G619*7.09%</f>
        <v>1169.8499999999999</v>
      </c>
      <c r="O619" s="21">
        <f t="shared" si="606"/>
        <v>3506.25</v>
      </c>
      <c r="P619" s="21">
        <f>I619</f>
        <v>25</v>
      </c>
      <c r="Q619" s="21">
        <f>H619+J619+M619+P619</f>
        <v>1000.15</v>
      </c>
      <c r="R619" s="21">
        <f t="shared" si="607"/>
        <v>2531.1</v>
      </c>
      <c r="S619" s="21">
        <f>G619-Q619</f>
        <v>15499.85</v>
      </c>
    </row>
    <row r="620" spans="2:19" s="8" customFormat="1" ht="24.95" customHeight="1" x14ac:dyDescent="0.25">
      <c r="B620" s="24">
        <v>550</v>
      </c>
      <c r="C620" s="14" t="s">
        <v>426</v>
      </c>
      <c r="D620" s="17" t="s">
        <v>29</v>
      </c>
      <c r="E620" s="18" t="s">
        <v>18</v>
      </c>
      <c r="F620" s="18" t="s">
        <v>496</v>
      </c>
      <c r="G620" s="21">
        <v>35000</v>
      </c>
      <c r="H620" s="21">
        <v>0</v>
      </c>
      <c r="I620" s="21">
        <v>25</v>
      </c>
      <c r="J620" s="21">
        <v>1004.5</v>
      </c>
      <c r="K620" s="29">
        <f>G620*7.1%</f>
        <v>2485</v>
      </c>
      <c r="L620" s="29">
        <f>G620*1.15%</f>
        <v>402.5</v>
      </c>
      <c r="M620" s="21">
        <v>1064</v>
      </c>
      <c r="N620" s="29">
        <f>G620*7.09%</f>
        <v>2481.5</v>
      </c>
      <c r="O620" s="21">
        <f>J620+K620+L620+M620+N620</f>
        <v>7437.5</v>
      </c>
      <c r="P620" s="21">
        <f>I620</f>
        <v>25</v>
      </c>
      <c r="Q620" s="21">
        <f>H620+J620+M620+P620</f>
        <v>2093.5</v>
      </c>
      <c r="R620" s="21">
        <f>K620+L620+N620</f>
        <v>5369</v>
      </c>
      <c r="S620" s="21">
        <f>G620-Q620</f>
        <v>32906.5</v>
      </c>
    </row>
    <row r="621" spans="2:19" ht="24.95" customHeight="1" x14ac:dyDescent="0.25">
      <c r="B621" s="69" t="s">
        <v>443</v>
      </c>
      <c r="C621" s="69"/>
      <c r="D621" s="69"/>
      <c r="E621" s="69"/>
      <c r="F621" s="70"/>
      <c r="G621" s="13">
        <f t="shared" ref="G621:S621" si="608">SUM(G18:G620)</f>
        <v>23161007.329999998</v>
      </c>
      <c r="H621" s="13">
        <f t="shared" si="608"/>
        <v>1006244.66</v>
      </c>
      <c r="I621" s="13">
        <f t="shared" si="608"/>
        <v>13725</v>
      </c>
      <c r="J621" s="13">
        <f t="shared" si="608"/>
        <v>664721.01</v>
      </c>
      <c r="K621" s="13">
        <f t="shared" si="608"/>
        <v>1644431.39</v>
      </c>
      <c r="L621" s="13">
        <f t="shared" si="608"/>
        <v>243961.31</v>
      </c>
      <c r="M621" s="13">
        <f t="shared" si="608"/>
        <v>695229.24</v>
      </c>
      <c r="N621" s="13">
        <f t="shared" si="608"/>
        <v>1621439.37</v>
      </c>
      <c r="O621" s="13">
        <f t="shared" si="608"/>
        <v>4877743.6900000004</v>
      </c>
      <c r="P621" s="13">
        <f t="shared" si="608"/>
        <v>3674036.79</v>
      </c>
      <c r="Q621" s="13">
        <f t="shared" si="608"/>
        <v>6040231.7000000002</v>
      </c>
      <c r="R621" s="13">
        <f t="shared" si="608"/>
        <v>3509832.07</v>
      </c>
      <c r="S621" s="13">
        <f t="shared" si="608"/>
        <v>17120775.629999999</v>
      </c>
    </row>
    <row r="622" spans="2:19" ht="24.95" customHeight="1" x14ac:dyDescent="0.25">
      <c r="G622" s="30"/>
      <c r="O622" s="6"/>
      <c r="P622" s="6"/>
      <c r="Q622" s="6"/>
      <c r="R622" s="6"/>
      <c r="S622" s="6"/>
    </row>
    <row r="623" spans="2:19" ht="24.95" customHeight="1" x14ac:dyDescent="0.25">
      <c r="O623" s="6"/>
      <c r="P623" s="6"/>
      <c r="Q623" s="6"/>
      <c r="R623" s="6"/>
      <c r="S623" s="6"/>
    </row>
    <row r="624" spans="2:19" ht="24.95" customHeight="1" x14ac:dyDescent="0.25">
      <c r="B624" s="33"/>
      <c r="O624" s="6"/>
      <c r="P624" s="6"/>
      <c r="Q624" s="6"/>
      <c r="R624" s="6"/>
      <c r="S624" s="6"/>
    </row>
    <row r="625" spans="8:8" ht="24.95" customHeight="1" x14ac:dyDescent="0.25">
      <c r="H625" s="3"/>
    </row>
    <row r="626" spans="8:8" ht="24.95" customHeight="1" x14ac:dyDescent="0.25"/>
    <row r="627" spans="8:8" ht="24.95" customHeight="1" x14ac:dyDescent="0.25"/>
    <row r="628" spans="8:8" ht="24.95" customHeight="1" x14ac:dyDescent="0.25"/>
    <row r="629" spans="8:8" ht="24.95" customHeight="1" x14ac:dyDescent="0.25"/>
    <row r="630" spans="8:8" ht="24.95" customHeight="1" x14ac:dyDescent="0.25"/>
    <row r="631" spans="8:8" ht="24.95" customHeight="1" x14ac:dyDescent="0.25"/>
    <row r="632" spans="8:8" ht="24.95" customHeight="1" x14ac:dyDescent="0.25"/>
    <row r="633" spans="8:8" ht="24.95" customHeight="1" x14ac:dyDescent="0.25"/>
    <row r="634" spans="8:8" ht="24.95" customHeight="1" x14ac:dyDescent="0.25"/>
    <row r="635" spans="8:8" ht="24.95" customHeight="1" x14ac:dyDescent="0.25"/>
    <row r="636" spans="8:8" ht="24.95" customHeight="1" x14ac:dyDescent="0.25"/>
    <row r="637" spans="8:8" ht="24.95" customHeight="1" x14ac:dyDescent="0.25"/>
    <row r="638" spans="8:8" ht="24.95" customHeight="1" x14ac:dyDescent="0.25"/>
    <row r="639" spans="8:8" ht="24.95" customHeight="1" x14ac:dyDescent="0.25"/>
    <row r="640" spans="8:8" ht="24.95" customHeight="1" x14ac:dyDescent="0.25"/>
    <row r="641" ht="24.95" customHeight="1" x14ac:dyDescent="0.25"/>
    <row r="642" ht="24.95" customHeight="1" x14ac:dyDescent="0.25"/>
    <row r="643" ht="24.95" customHeight="1" x14ac:dyDescent="0.25"/>
    <row r="644" ht="24.95" customHeight="1" x14ac:dyDescent="0.25"/>
    <row r="645" ht="24.95" customHeight="1" x14ac:dyDescent="0.25"/>
    <row r="646" ht="24.95" customHeight="1" x14ac:dyDescent="0.25"/>
    <row r="647" ht="24.95" customHeight="1" x14ac:dyDescent="0.25"/>
    <row r="648" ht="24.95" customHeight="1" x14ac:dyDescent="0.25"/>
    <row r="649" ht="24.95" customHeight="1" x14ac:dyDescent="0.25"/>
    <row r="650" ht="24.95" customHeight="1" x14ac:dyDescent="0.25"/>
    <row r="651" ht="24.95" customHeight="1" x14ac:dyDescent="0.25"/>
    <row r="652" ht="24.95" customHeight="1" x14ac:dyDescent="0.25"/>
    <row r="653" ht="24.95" customHeight="1" x14ac:dyDescent="0.25"/>
    <row r="654" ht="24.95" customHeight="1" x14ac:dyDescent="0.25"/>
    <row r="655" ht="24.95" customHeight="1" x14ac:dyDescent="0.25"/>
    <row r="656" ht="24.95" customHeight="1" x14ac:dyDescent="0.25"/>
    <row r="657" ht="24.95" customHeight="1" x14ac:dyDescent="0.25"/>
    <row r="658" ht="24.95" customHeight="1" x14ac:dyDescent="0.25"/>
    <row r="659" ht="24.95" customHeight="1" x14ac:dyDescent="0.25"/>
    <row r="660" ht="24.95" customHeight="1" x14ac:dyDescent="0.25"/>
    <row r="661" ht="24.95" customHeight="1" x14ac:dyDescent="0.25"/>
    <row r="662" ht="24.95" customHeight="1" x14ac:dyDescent="0.25"/>
    <row r="663" ht="24.95" customHeight="1" x14ac:dyDescent="0.25"/>
    <row r="664" ht="24.95" customHeight="1" x14ac:dyDescent="0.25"/>
    <row r="665" ht="24.95" customHeight="1" x14ac:dyDescent="0.25"/>
    <row r="666" ht="24.95" customHeight="1" x14ac:dyDescent="0.25"/>
    <row r="667" ht="24.95" customHeight="1" x14ac:dyDescent="0.25"/>
    <row r="668" ht="24.95" customHeight="1" x14ac:dyDescent="0.25"/>
  </sheetData>
  <mergeCells count="24">
    <mergeCell ref="I14:I16"/>
    <mergeCell ref="D14:D16"/>
    <mergeCell ref="F14:F16"/>
    <mergeCell ref="B6:S7"/>
    <mergeCell ref="B9:S9"/>
    <mergeCell ref="B10:S10"/>
    <mergeCell ref="B12:S12"/>
    <mergeCell ref="B13:S13"/>
    <mergeCell ref="B621:F621"/>
    <mergeCell ref="B8:S8"/>
    <mergeCell ref="Q14:R14"/>
    <mergeCell ref="S14:S16"/>
    <mergeCell ref="J15:K15"/>
    <mergeCell ref="L15:L16"/>
    <mergeCell ref="M15:N15"/>
    <mergeCell ref="Q15:Q16"/>
    <mergeCell ref="R15:R16"/>
    <mergeCell ref="O15:O16"/>
    <mergeCell ref="J14:O14"/>
    <mergeCell ref="E14:E16"/>
    <mergeCell ref="G14:G16"/>
    <mergeCell ref="H14:H16"/>
    <mergeCell ref="B14:B16"/>
    <mergeCell ref="C14:C16"/>
  </mergeCells>
  <printOptions horizontalCentered="1"/>
  <pageMargins left="0.15748031496063" right="0.15748031496063" top="0.15748031496063" bottom="0.39" header="0.15748031496063" footer="0.17"/>
  <pageSetup paperSize="5" scale="44" fitToHeight="200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Sheet1</vt:lpstr>
      <vt:lpstr>Sheet1!Área_de_impresión</vt:lpstr>
      <vt:lpstr>Sheet1!Títulos_a_imprimir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Teofila Encarnacion Quevedo</cp:lastModifiedBy>
  <cp:lastPrinted>2023-02-07T12:49:22Z</cp:lastPrinted>
  <dcterms:created xsi:type="dcterms:W3CDTF">2017-09-27T15:04:47Z</dcterms:created>
  <dcterms:modified xsi:type="dcterms:W3CDTF">2023-02-07T12:50:33Z</dcterms:modified>
</cp:coreProperties>
</file>