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ofila.encarnacion.INABIE\Desktop\Gestión 2021\Nóminas 2021\Octubre 2021\NÓMINA DE TRANSPARENCIA\"/>
    </mc:Choice>
  </mc:AlternateContent>
  <bookViews>
    <workbookView xWindow="0" yWindow="0" windowWidth="4080" windowHeight="12390"/>
  </bookViews>
  <sheets>
    <sheet name="Sheet1" sheetId="1" r:id="rId1"/>
  </sheets>
  <definedNames>
    <definedName name="DATOS">#REF!</definedName>
    <definedName name="DATOSS">#REF!</definedName>
    <definedName name="_xlnm.Print_Area" localSheetId="0">Sheet1!$A$1:$R$616</definedName>
    <definedName name="_xlnm.Print_Titles" localSheetId="0">Sheet1!$1:$16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3" i="1" l="1"/>
  <c r="M585" i="1" l="1"/>
  <c r="L585" i="1"/>
  <c r="K585" i="1"/>
  <c r="J585" i="1"/>
  <c r="I585" i="1"/>
  <c r="M466" i="1"/>
  <c r="L466" i="1"/>
  <c r="K466" i="1"/>
  <c r="J466" i="1"/>
  <c r="I466" i="1"/>
  <c r="M510" i="1"/>
  <c r="L510" i="1"/>
  <c r="K510" i="1"/>
  <c r="J510" i="1"/>
  <c r="I510" i="1"/>
  <c r="M509" i="1"/>
  <c r="L509" i="1"/>
  <c r="K509" i="1"/>
  <c r="J509" i="1"/>
  <c r="I509" i="1"/>
  <c r="M508" i="1"/>
  <c r="L508" i="1"/>
  <c r="K508" i="1"/>
  <c r="J508" i="1"/>
  <c r="I508" i="1"/>
  <c r="M507" i="1"/>
  <c r="L507" i="1"/>
  <c r="K507" i="1"/>
  <c r="J507" i="1"/>
  <c r="I507" i="1"/>
  <c r="M506" i="1"/>
  <c r="L506" i="1"/>
  <c r="K506" i="1"/>
  <c r="J506" i="1"/>
  <c r="I506" i="1"/>
  <c r="M505" i="1"/>
  <c r="L505" i="1"/>
  <c r="K505" i="1"/>
  <c r="J505" i="1"/>
  <c r="I505" i="1"/>
  <c r="M504" i="1"/>
  <c r="L504" i="1"/>
  <c r="K504" i="1"/>
  <c r="J504" i="1"/>
  <c r="I504" i="1"/>
  <c r="M588" i="1"/>
  <c r="L588" i="1"/>
  <c r="K588" i="1"/>
  <c r="J588" i="1"/>
  <c r="I588" i="1"/>
  <c r="M586" i="1"/>
  <c r="L586" i="1"/>
  <c r="K586" i="1"/>
  <c r="J586" i="1"/>
  <c r="I586" i="1"/>
  <c r="M21" i="1"/>
  <c r="L21" i="1"/>
  <c r="K21" i="1"/>
  <c r="J21" i="1"/>
  <c r="I21" i="1"/>
  <c r="P509" i="1" l="1"/>
  <c r="R509" i="1" s="1"/>
  <c r="P585" i="1"/>
  <c r="R585" i="1" s="1"/>
  <c r="Q585" i="1"/>
  <c r="P508" i="1"/>
  <c r="R508" i="1" s="1"/>
  <c r="O466" i="1"/>
  <c r="Q507" i="1"/>
  <c r="P507" i="1"/>
  <c r="R507" i="1" s="1"/>
  <c r="O508" i="1"/>
  <c r="Q588" i="1"/>
  <c r="O505" i="1"/>
  <c r="P586" i="1"/>
  <c r="R586" i="1" s="1"/>
  <c r="Q508" i="1"/>
  <c r="Q506" i="1"/>
  <c r="Q586" i="1"/>
  <c r="Q505" i="1"/>
  <c r="Q510" i="1"/>
  <c r="O504" i="1"/>
  <c r="P505" i="1"/>
  <c r="R505" i="1" s="1"/>
  <c r="O507" i="1"/>
  <c r="P510" i="1"/>
  <c r="R510" i="1" s="1"/>
  <c r="P21" i="1"/>
  <c r="R21" i="1" s="1"/>
  <c r="Q504" i="1"/>
  <c r="P506" i="1"/>
  <c r="R506" i="1" s="1"/>
  <c r="P466" i="1"/>
  <c r="R466" i="1" s="1"/>
  <c r="Q21" i="1"/>
  <c r="O588" i="1"/>
  <c r="O509" i="1"/>
  <c r="Q466" i="1"/>
  <c r="O510" i="1"/>
  <c r="Q509" i="1"/>
  <c r="O585" i="1"/>
  <c r="O506" i="1"/>
  <c r="P504" i="1"/>
  <c r="R504" i="1" s="1"/>
  <c r="P588" i="1"/>
  <c r="R588" i="1" s="1"/>
  <c r="O586" i="1"/>
  <c r="O21" i="1"/>
  <c r="M592" i="1" l="1"/>
  <c r="L592" i="1"/>
  <c r="K592" i="1"/>
  <c r="J592" i="1"/>
  <c r="I592" i="1"/>
  <c r="M590" i="1"/>
  <c r="L590" i="1"/>
  <c r="K590" i="1"/>
  <c r="J590" i="1"/>
  <c r="I590" i="1"/>
  <c r="M587" i="1"/>
  <c r="L587" i="1"/>
  <c r="K587" i="1"/>
  <c r="J587" i="1"/>
  <c r="I587" i="1"/>
  <c r="M584" i="1"/>
  <c r="L584" i="1"/>
  <c r="K584" i="1"/>
  <c r="J584" i="1"/>
  <c r="I584" i="1"/>
  <c r="M583" i="1"/>
  <c r="L583" i="1"/>
  <c r="K583" i="1"/>
  <c r="J583" i="1"/>
  <c r="I583" i="1"/>
  <c r="M581" i="1"/>
  <c r="L581" i="1"/>
  <c r="K581" i="1"/>
  <c r="J581" i="1"/>
  <c r="I581" i="1"/>
  <c r="M580" i="1"/>
  <c r="L580" i="1"/>
  <c r="K580" i="1"/>
  <c r="J580" i="1"/>
  <c r="I580" i="1"/>
  <c r="M579" i="1"/>
  <c r="L579" i="1"/>
  <c r="K579" i="1"/>
  <c r="J579" i="1"/>
  <c r="I579" i="1"/>
  <c r="M578" i="1"/>
  <c r="L578" i="1"/>
  <c r="K578" i="1"/>
  <c r="J578" i="1"/>
  <c r="I578" i="1"/>
  <c r="M576" i="1"/>
  <c r="L576" i="1"/>
  <c r="K576" i="1"/>
  <c r="J576" i="1"/>
  <c r="I576" i="1"/>
  <c r="M575" i="1"/>
  <c r="L575" i="1"/>
  <c r="K575" i="1"/>
  <c r="J575" i="1"/>
  <c r="I575" i="1"/>
  <c r="M573" i="1"/>
  <c r="L573" i="1"/>
  <c r="K573" i="1"/>
  <c r="J573" i="1"/>
  <c r="I573" i="1"/>
  <c r="M572" i="1"/>
  <c r="L572" i="1"/>
  <c r="K572" i="1"/>
  <c r="J572" i="1"/>
  <c r="I572" i="1"/>
  <c r="M571" i="1"/>
  <c r="L571" i="1"/>
  <c r="K571" i="1"/>
  <c r="J571" i="1"/>
  <c r="I571" i="1"/>
  <c r="M570" i="1"/>
  <c r="L570" i="1"/>
  <c r="K570" i="1"/>
  <c r="J570" i="1"/>
  <c r="I570" i="1"/>
  <c r="M569" i="1"/>
  <c r="L569" i="1"/>
  <c r="K569" i="1"/>
  <c r="J569" i="1"/>
  <c r="I569" i="1"/>
  <c r="M568" i="1"/>
  <c r="L568" i="1"/>
  <c r="K568" i="1"/>
  <c r="J568" i="1"/>
  <c r="I568" i="1"/>
  <c r="M567" i="1"/>
  <c r="L567" i="1"/>
  <c r="K567" i="1"/>
  <c r="J567" i="1"/>
  <c r="I567" i="1"/>
  <c r="M566" i="1"/>
  <c r="L566" i="1"/>
  <c r="K566" i="1"/>
  <c r="J566" i="1"/>
  <c r="I566" i="1"/>
  <c r="M565" i="1"/>
  <c r="L565" i="1"/>
  <c r="K565" i="1"/>
  <c r="J565" i="1"/>
  <c r="I565" i="1"/>
  <c r="M564" i="1"/>
  <c r="L564" i="1"/>
  <c r="K564" i="1"/>
  <c r="J564" i="1"/>
  <c r="I564" i="1"/>
  <c r="M563" i="1"/>
  <c r="L563" i="1"/>
  <c r="K563" i="1"/>
  <c r="J563" i="1"/>
  <c r="I563" i="1"/>
  <c r="M562" i="1"/>
  <c r="L562" i="1"/>
  <c r="K562" i="1"/>
  <c r="J562" i="1"/>
  <c r="I562" i="1"/>
  <c r="M561" i="1"/>
  <c r="L561" i="1"/>
  <c r="K561" i="1"/>
  <c r="J561" i="1"/>
  <c r="I561" i="1"/>
  <c r="M560" i="1"/>
  <c r="L560" i="1"/>
  <c r="K560" i="1"/>
  <c r="J560" i="1"/>
  <c r="I560" i="1"/>
  <c r="M559" i="1"/>
  <c r="L559" i="1"/>
  <c r="K559" i="1"/>
  <c r="J559" i="1"/>
  <c r="I559" i="1"/>
  <c r="M558" i="1"/>
  <c r="L558" i="1"/>
  <c r="K558" i="1"/>
  <c r="J558" i="1"/>
  <c r="I558" i="1"/>
  <c r="M557" i="1"/>
  <c r="L557" i="1"/>
  <c r="K557" i="1"/>
  <c r="J557" i="1"/>
  <c r="I557" i="1"/>
  <c r="M556" i="1"/>
  <c r="L556" i="1"/>
  <c r="K556" i="1"/>
  <c r="J556" i="1"/>
  <c r="I556" i="1"/>
  <c r="M555" i="1"/>
  <c r="L555" i="1"/>
  <c r="K555" i="1"/>
  <c r="J555" i="1"/>
  <c r="I555" i="1"/>
  <c r="M554" i="1"/>
  <c r="L554" i="1"/>
  <c r="K554" i="1"/>
  <c r="J554" i="1"/>
  <c r="I554" i="1"/>
  <c r="M553" i="1"/>
  <c r="L553" i="1"/>
  <c r="K553" i="1"/>
  <c r="J553" i="1"/>
  <c r="I553" i="1"/>
  <c r="M552" i="1"/>
  <c r="L552" i="1"/>
  <c r="K552" i="1"/>
  <c r="J552" i="1"/>
  <c r="I552" i="1"/>
  <c r="M551" i="1"/>
  <c r="L551" i="1"/>
  <c r="K551" i="1"/>
  <c r="J551" i="1"/>
  <c r="I551" i="1"/>
  <c r="M549" i="1"/>
  <c r="L549" i="1"/>
  <c r="K549" i="1"/>
  <c r="J549" i="1"/>
  <c r="I549" i="1"/>
  <c r="M547" i="1"/>
  <c r="L547" i="1"/>
  <c r="K547" i="1"/>
  <c r="J547" i="1"/>
  <c r="I547" i="1"/>
  <c r="M546" i="1"/>
  <c r="L546" i="1"/>
  <c r="K546" i="1"/>
  <c r="J546" i="1"/>
  <c r="I546" i="1"/>
  <c r="M545" i="1"/>
  <c r="L545" i="1"/>
  <c r="K545" i="1"/>
  <c r="J545" i="1"/>
  <c r="I545" i="1"/>
  <c r="M544" i="1"/>
  <c r="L544" i="1"/>
  <c r="K544" i="1"/>
  <c r="J544" i="1"/>
  <c r="I544" i="1"/>
  <c r="M543" i="1"/>
  <c r="L543" i="1"/>
  <c r="K543" i="1"/>
  <c r="J543" i="1"/>
  <c r="I543" i="1"/>
  <c r="M542" i="1"/>
  <c r="L542" i="1"/>
  <c r="K542" i="1"/>
  <c r="J542" i="1"/>
  <c r="I542" i="1"/>
  <c r="M541" i="1"/>
  <c r="L541" i="1"/>
  <c r="K541" i="1"/>
  <c r="J541" i="1"/>
  <c r="I541" i="1"/>
  <c r="M540" i="1"/>
  <c r="L540" i="1"/>
  <c r="K540" i="1"/>
  <c r="J540" i="1"/>
  <c r="I540" i="1"/>
  <c r="M539" i="1"/>
  <c r="L539" i="1"/>
  <c r="K539" i="1"/>
  <c r="J539" i="1"/>
  <c r="I539" i="1"/>
  <c r="M538" i="1"/>
  <c r="L538" i="1"/>
  <c r="K538" i="1"/>
  <c r="J538" i="1"/>
  <c r="I538" i="1"/>
  <c r="M537" i="1"/>
  <c r="L537" i="1"/>
  <c r="K537" i="1"/>
  <c r="J537" i="1"/>
  <c r="I537" i="1"/>
  <c r="M536" i="1"/>
  <c r="L536" i="1"/>
  <c r="K536" i="1"/>
  <c r="J536" i="1"/>
  <c r="I536" i="1"/>
  <c r="M535" i="1"/>
  <c r="L535" i="1"/>
  <c r="K535" i="1"/>
  <c r="J535" i="1"/>
  <c r="I535" i="1"/>
  <c r="M533" i="1"/>
  <c r="L533" i="1"/>
  <c r="K533" i="1"/>
  <c r="J533" i="1"/>
  <c r="I533" i="1"/>
  <c r="M532" i="1"/>
  <c r="L532" i="1"/>
  <c r="K532" i="1"/>
  <c r="J532" i="1"/>
  <c r="I532" i="1"/>
  <c r="M530" i="1"/>
  <c r="L530" i="1"/>
  <c r="K530" i="1"/>
  <c r="J530" i="1"/>
  <c r="I530" i="1"/>
  <c r="M529" i="1"/>
  <c r="L529" i="1"/>
  <c r="K529" i="1"/>
  <c r="J529" i="1"/>
  <c r="I529" i="1"/>
  <c r="M528" i="1"/>
  <c r="L528" i="1"/>
  <c r="K528" i="1"/>
  <c r="J528" i="1"/>
  <c r="I528" i="1"/>
  <c r="M526" i="1"/>
  <c r="L526" i="1"/>
  <c r="K526" i="1"/>
  <c r="J526" i="1"/>
  <c r="I526" i="1"/>
  <c r="M525" i="1"/>
  <c r="L525" i="1"/>
  <c r="K525" i="1"/>
  <c r="J525" i="1"/>
  <c r="I525" i="1"/>
  <c r="M523" i="1"/>
  <c r="L523" i="1"/>
  <c r="K523" i="1"/>
  <c r="J523" i="1"/>
  <c r="I523" i="1"/>
  <c r="M522" i="1"/>
  <c r="L522" i="1"/>
  <c r="K522" i="1"/>
  <c r="J522" i="1"/>
  <c r="I522" i="1"/>
  <c r="M521" i="1"/>
  <c r="L521" i="1"/>
  <c r="K521" i="1"/>
  <c r="J521" i="1"/>
  <c r="I521" i="1"/>
  <c r="M520" i="1"/>
  <c r="L520" i="1"/>
  <c r="K520" i="1"/>
  <c r="J520" i="1"/>
  <c r="I520" i="1"/>
  <c r="M519" i="1"/>
  <c r="L519" i="1"/>
  <c r="K519" i="1"/>
  <c r="J519" i="1"/>
  <c r="I519" i="1"/>
  <c r="M518" i="1"/>
  <c r="L518" i="1"/>
  <c r="K518" i="1"/>
  <c r="J518" i="1"/>
  <c r="I518" i="1"/>
  <c r="M517" i="1"/>
  <c r="L517" i="1"/>
  <c r="K517" i="1"/>
  <c r="J517" i="1"/>
  <c r="I517" i="1"/>
  <c r="M516" i="1"/>
  <c r="L516" i="1"/>
  <c r="K516" i="1"/>
  <c r="J516" i="1"/>
  <c r="I516" i="1"/>
  <c r="M515" i="1"/>
  <c r="L515" i="1"/>
  <c r="K515" i="1"/>
  <c r="J515" i="1"/>
  <c r="I515" i="1"/>
  <c r="M514" i="1"/>
  <c r="L514" i="1"/>
  <c r="K514" i="1"/>
  <c r="J514" i="1"/>
  <c r="I514" i="1"/>
  <c r="M513" i="1"/>
  <c r="L513" i="1"/>
  <c r="K513" i="1"/>
  <c r="J513" i="1"/>
  <c r="I513" i="1"/>
  <c r="M512" i="1"/>
  <c r="L512" i="1"/>
  <c r="K512" i="1"/>
  <c r="J512" i="1"/>
  <c r="I512" i="1"/>
  <c r="M511" i="1"/>
  <c r="L511" i="1"/>
  <c r="K511" i="1"/>
  <c r="J511" i="1"/>
  <c r="I511" i="1"/>
  <c r="M503" i="1"/>
  <c r="L503" i="1"/>
  <c r="K503" i="1"/>
  <c r="J503" i="1"/>
  <c r="I503" i="1"/>
  <c r="M502" i="1"/>
  <c r="L502" i="1"/>
  <c r="K502" i="1"/>
  <c r="J502" i="1"/>
  <c r="I502" i="1"/>
  <c r="M501" i="1"/>
  <c r="L501" i="1"/>
  <c r="K501" i="1"/>
  <c r="J501" i="1"/>
  <c r="I501" i="1"/>
  <c r="M500" i="1"/>
  <c r="L500" i="1"/>
  <c r="K500" i="1"/>
  <c r="J500" i="1"/>
  <c r="I500" i="1"/>
  <c r="M499" i="1"/>
  <c r="L499" i="1"/>
  <c r="K499" i="1"/>
  <c r="J499" i="1"/>
  <c r="I499" i="1"/>
  <c r="M498" i="1"/>
  <c r="L498" i="1"/>
  <c r="K498" i="1"/>
  <c r="J498" i="1"/>
  <c r="I498" i="1"/>
  <c r="M497" i="1"/>
  <c r="L497" i="1"/>
  <c r="K497" i="1"/>
  <c r="J497" i="1"/>
  <c r="I497" i="1"/>
  <c r="M496" i="1"/>
  <c r="L496" i="1"/>
  <c r="K496" i="1"/>
  <c r="J496" i="1"/>
  <c r="I496" i="1"/>
  <c r="M495" i="1"/>
  <c r="L495" i="1"/>
  <c r="K495" i="1"/>
  <c r="J495" i="1"/>
  <c r="I495" i="1"/>
  <c r="M494" i="1"/>
  <c r="L494" i="1"/>
  <c r="K494" i="1"/>
  <c r="J494" i="1"/>
  <c r="I494" i="1"/>
  <c r="M493" i="1"/>
  <c r="L493" i="1"/>
  <c r="K493" i="1"/>
  <c r="J493" i="1"/>
  <c r="I493" i="1"/>
  <c r="M492" i="1"/>
  <c r="L492" i="1"/>
  <c r="K492" i="1"/>
  <c r="J492" i="1"/>
  <c r="I492" i="1"/>
  <c r="M491" i="1"/>
  <c r="L491" i="1"/>
  <c r="K491" i="1"/>
  <c r="J491" i="1"/>
  <c r="I491" i="1"/>
  <c r="M490" i="1"/>
  <c r="L490" i="1"/>
  <c r="K490" i="1"/>
  <c r="J490" i="1"/>
  <c r="I490" i="1"/>
  <c r="M489" i="1"/>
  <c r="L489" i="1"/>
  <c r="K489" i="1"/>
  <c r="J489" i="1"/>
  <c r="I489" i="1"/>
  <c r="M488" i="1"/>
  <c r="L488" i="1"/>
  <c r="K488" i="1"/>
  <c r="J488" i="1"/>
  <c r="I488" i="1"/>
  <c r="M487" i="1"/>
  <c r="L487" i="1"/>
  <c r="K487" i="1"/>
  <c r="J487" i="1"/>
  <c r="I487" i="1"/>
  <c r="M486" i="1"/>
  <c r="L486" i="1"/>
  <c r="K486" i="1"/>
  <c r="J486" i="1"/>
  <c r="I486" i="1"/>
  <c r="M485" i="1"/>
  <c r="L485" i="1"/>
  <c r="K485" i="1"/>
  <c r="J485" i="1"/>
  <c r="I485" i="1"/>
  <c r="M484" i="1"/>
  <c r="L484" i="1"/>
  <c r="K484" i="1"/>
  <c r="J484" i="1"/>
  <c r="I484" i="1"/>
  <c r="M483" i="1"/>
  <c r="L483" i="1"/>
  <c r="K483" i="1"/>
  <c r="J483" i="1"/>
  <c r="I483" i="1"/>
  <c r="M482" i="1"/>
  <c r="L482" i="1"/>
  <c r="K482" i="1"/>
  <c r="J482" i="1"/>
  <c r="I482" i="1"/>
  <c r="M481" i="1"/>
  <c r="L481" i="1"/>
  <c r="K481" i="1"/>
  <c r="J481" i="1"/>
  <c r="I481" i="1"/>
  <c r="M480" i="1"/>
  <c r="L480" i="1"/>
  <c r="K480" i="1"/>
  <c r="J480" i="1"/>
  <c r="I480" i="1"/>
  <c r="M479" i="1"/>
  <c r="L479" i="1"/>
  <c r="K479" i="1"/>
  <c r="J479" i="1"/>
  <c r="I479" i="1"/>
  <c r="M478" i="1"/>
  <c r="L478" i="1"/>
  <c r="K478" i="1"/>
  <c r="J478" i="1"/>
  <c r="I478" i="1"/>
  <c r="M477" i="1"/>
  <c r="L477" i="1"/>
  <c r="K477" i="1"/>
  <c r="J477" i="1"/>
  <c r="I477" i="1"/>
  <c r="M476" i="1"/>
  <c r="L476" i="1"/>
  <c r="K476" i="1"/>
  <c r="J476" i="1"/>
  <c r="I476" i="1"/>
  <c r="M475" i="1"/>
  <c r="L475" i="1"/>
  <c r="K475" i="1"/>
  <c r="J475" i="1"/>
  <c r="I475" i="1"/>
  <c r="M474" i="1"/>
  <c r="L474" i="1"/>
  <c r="K474" i="1"/>
  <c r="J474" i="1"/>
  <c r="I474" i="1"/>
  <c r="M473" i="1"/>
  <c r="L473" i="1"/>
  <c r="K473" i="1"/>
  <c r="J473" i="1"/>
  <c r="I473" i="1"/>
  <c r="M472" i="1"/>
  <c r="L472" i="1"/>
  <c r="K472" i="1"/>
  <c r="J472" i="1"/>
  <c r="I472" i="1"/>
  <c r="M471" i="1"/>
  <c r="L471" i="1"/>
  <c r="K471" i="1"/>
  <c r="J471" i="1"/>
  <c r="I471" i="1"/>
  <c r="M470" i="1"/>
  <c r="L470" i="1"/>
  <c r="K470" i="1"/>
  <c r="J470" i="1"/>
  <c r="I470" i="1"/>
  <c r="M469" i="1"/>
  <c r="L469" i="1"/>
  <c r="K469" i="1"/>
  <c r="J469" i="1"/>
  <c r="I469" i="1"/>
  <c r="M468" i="1"/>
  <c r="L468" i="1"/>
  <c r="K468" i="1"/>
  <c r="J468" i="1"/>
  <c r="I468" i="1"/>
  <c r="M467" i="1"/>
  <c r="L467" i="1"/>
  <c r="K467" i="1"/>
  <c r="J467" i="1"/>
  <c r="I467" i="1"/>
  <c r="M465" i="1"/>
  <c r="L465" i="1"/>
  <c r="K465" i="1"/>
  <c r="J465" i="1"/>
  <c r="I465" i="1"/>
  <c r="M464" i="1"/>
  <c r="L464" i="1"/>
  <c r="K464" i="1"/>
  <c r="J464" i="1"/>
  <c r="I464" i="1"/>
  <c r="M463" i="1"/>
  <c r="L463" i="1"/>
  <c r="K463" i="1"/>
  <c r="J463" i="1"/>
  <c r="I463" i="1"/>
  <c r="M462" i="1"/>
  <c r="L462" i="1"/>
  <c r="K462" i="1"/>
  <c r="J462" i="1"/>
  <c r="I462" i="1"/>
  <c r="M461" i="1"/>
  <c r="L461" i="1"/>
  <c r="K461" i="1"/>
  <c r="J461" i="1"/>
  <c r="I461" i="1"/>
  <c r="M460" i="1"/>
  <c r="L460" i="1"/>
  <c r="K460" i="1"/>
  <c r="J460" i="1"/>
  <c r="I460" i="1"/>
  <c r="M458" i="1"/>
  <c r="L458" i="1"/>
  <c r="K458" i="1"/>
  <c r="J458" i="1"/>
  <c r="I458" i="1"/>
  <c r="M457" i="1"/>
  <c r="L457" i="1"/>
  <c r="K457" i="1"/>
  <c r="J457" i="1"/>
  <c r="I457" i="1"/>
  <c r="M456" i="1"/>
  <c r="L456" i="1"/>
  <c r="K456" i="1"/>
  <c r="J456" i="1"/>
  <c r="I456" i="1"/>
  <c r="M455" i="1"/>
  <c r="L455" i="1"/>
  <c r="K455" i="1"/>
  <c r="J455" i="1"/>
  <c r="I455" i="1"/>
  <c r="M454" i="1"/>
  <c r="L454" i="1"/>
  <c r="K454" i="1"/>
  <c r="J454" i="1"/>
  <c r="I454" i="1"/>
  <c r="M453" i="1"/>
  <c r="L453" i="1"/>
  <c r="K453" i="1"/>
  <c r="J453" i="1"/>
  <c r="I453" i="1"/>
  <c r="M452" i="1"/>
  <c r="L452" i="1"/>
  <c r="K452" i="1"/>
  <c r="J452" i="1"/>
  <c r="I452" i="1"/>
  <c r="M451" i="1"/>
  <c r="L451" i="1"/>
  <c r="K451" i="1"/>
  <c r="J451" i="1"/>
  <c r="I451" i="1"/>
  <c r="M450" i="1"/>
  <c r="L450" i="1"/>
  <c r="K450" i="1"/>
  <c r="J450" i="1"/>
  <c r="I450" i="1"/>
  <c r="M449" i="1"/>
  <c r="L449" i="1"/>
  <c r="K449" i="1"/>
  <c r="J449" i="1"/>
  <c r="I449" i="1"/>
  <c r="M448" i="1"/>
  <c r="L448" i="1"/>
  <c r="K448" i="1"/>
  <c r="J448" i="1"/>
  <c r="I448" i="1"/>
  <c r="M446" i="1"/>
  <c r="L446" i="1"/>
  <c r="K446" i="1"/>
  <c r="J446" i="1"/>
  <c r="I446" i="1"/>
  <c r="M445" i="1"/>
  <c r="L445" i="1"/>
  <c r="K445" i="1"/>
  <c r="J445" i="1"/>
  <c r="I445" i="1"/>
  <c r="M444" i="1"/>
  <c r="L444" i="1"/>
  <c r="K444" i="1"/>
  <c r="J444" i="1"/>
  <c r="I444" i="1"/>
  <c r="M443" i="1"/>
  <c r="L443" i="1"/>
  <c r="K443" i="1"/>
  <c r="J443" i="1"/>
  <c r="I443" i="1"/>
  <c r="M442" i="1"/>
  <c r="L442" i="1"/>
  <c r="K442" i="1"/>
  <c r="J442" i="1"/>
  <c r="I442" i="1"/>
  <c r="M441" i="1"/>
  <c r="L441" i="1"/>
  <c r="K441" i="1"/>
  <c r="J441" i="1"/>
  <c r="I441" i="1"/>
  <c r="M440" i="1"/>
  <c r="L440" i="1"/>
  <c r="K440" i="1"/>
  <c r="J440" i="1"/>
  <c r="I440" i="1"/>
  <c r="M439" i="1"/>
  <c r="L439" i="1"/>
  <c r="K439" i="1"/>
  <c r="J439" i="1"/>
  <c r="I439" i="1"/>
  <c r="M438" i="1"/>
  <c r="L438" i="1"/>
  <c r="K438" i="1"/>
  <c r="J438" i="1"/>
  <c r="I438" i="1"/>
  <c r="M437" i="1"/>
  <c r="L437" i="1"/>
  <c r="K437" i="1"/>
  <c r="J437" i="1"/>
  <c r="I437" i="1"/>
  <c r="M435" i="1"/>
  <c r="L435" i="1"/>
  <c r="K435" i="1"/>
  <c r="J435" i="1"/>
  <c r="I435" i="1"/>
  <c r="M434" i="1"/>
  <c r="L434" i="1"/>
  <c r="K434" i="1"/>
  <c r="J434" i="1"/>
  <c r="I434" i="1"/>
  <c r="M433" i="1"/>
  <c r="L433" i="1"/>
  <c r="K433" i="1"/>
  <c r="J433" i="1"/>
  <c r="I433" i="1"/>
  <c r="M432" i="1"/>
  <c r="L432" i="1"/>
  <c r="K432" i="1"/>
  <c r="J432" i="1"/>
  <c r="I432" i="1"/>
  <c r="M431" i="1"/>
  <c r="L431" i="1"/>
  <c r="K431" i="1"/>
  <c r="J431" i="1"/>
  <c r="I431" i="1"/>
  <c r="M430" i="1"/>
  <c r="L430" i="1"/>
  <c r="K430" i="1"/>
  <c r="J430" i="1"/>
  <c r="I430" i="1"/>
  <c r="M429" i="1"/>
  <c r="L429" i="1"/>
  <c r="K429" i="1"/>
  <c r="J429" i="1"/>
  <c r="I429" i="1"/>
  <c r="M428" i="1"/>
  <c r="L428" i="1"/>
  <c r="K428" i="1"/>
  <c r="J428" i="1"/>
  <c r="I428" i="1"/>
  <c r="M427" i="1"/>
  <c r="L427" i="1"/>
  <c r="K427" i="1"/>
  <c r="J427" i="1"/>
  <c r="I427" i="1"/>
  <c r="M425" i="1"/>
  <c r="L425" i="1"/>
  <c r="K425" i="1"/>
  <c r="J425" i="1"/>
  <c r="I425" i="1"/>
  <c r="M423" i="1"/>
  <c r="L423" i="1"/>
  <c r="K423" i="1"/>
  <c r="J423" i="1"/>
  <c r="I423" i="1"/>
  <c r="M421" i="1"/>
  <c r="L421" i="1"/>
  <c r="K421" i="1"/>
  <c r="J421" i="1"/>
  <c r="I421" i="1"/>
  <c r="M420" i="1"/>
  <c r="L420" i="1"/>
  <c r="K420" i="1"/>
  <c r="J420" i="1"/>
  <c r="I420" i="1"/>
  <c r="M419" i="1"/>
  <c r="L419" i="1"/>
  <c r="K419" i="1"/>
  <c r="J419" i="1"/>
  <c r="I419" i="1"/>
  <c r="M418" i="1"/>
  <c r="L418" i="1"/>
  <c r="K418" i="1"/>
  <c r="J418" i="1"/>
  <c r="I418" i="1"/>
  <c r="M417" i="1"/>
  <c r="L417" i="1"/>
  <c r="K417" i="1"/>
  <c r="J417" i="1"/>
  <c r="I417" i="1"/>
  <c r="M416" i="1"/>
  <c r="L416" i="1"/>
  <c r="K416" i="1"/>
  <c r="J416" i="1"/>
  <c r="I416" i="1"/>
  <c r="M415" i="1"/>
  <c r="L415" i="1"/>
  <c r="K415" i="1"/>
  <c r="J415" i="1"/>
  <c r="I415" i="1"/>
  <c r="M414" i="1"/>
  <c r="L414" i="1"/>
  <c r="K414" i="1"/>
  <c r="J414" i="1"/>
  <c r="I414" i="1"/>
  <c r="M413" i="1"/>
  <c r="L413" i="1"/>
  <c r="K413" i="1"/>
  <c r="J413" i="1"/>
  <c r="I413" i="1"/>
  <c r="M412" i="1"/>
  <c r="L412" i="1"/>
  <c r="K412" i="1"/>
  <c r="J412" i="1"/>
  <c r="I412" i="1"/>
  <c r="M411" i="1"/>
  <c r="L411" i="1"/>
  <c r="K411" i="1"/>
  <c r="J411" i="1"/>
  <c r="I411" i="1"/>
  <c r="M410" i="1"/>
  <c r="L410" i="1"/>
  <c r="K410" i="1"/>
  <c r="J410" i="1"/>
  <c r="I410" i="1"/>
  <c r="M409" i="1"/>
  <c r="L409" i="1"/>
  <c r="K409" i="1"/>
  <c r="J409" i="1"/>
  <c r="I409" i="1"/>
  <c r="M408" i="1"/>
  <c r="L408" i="1"/>
  <c r="K408" i="1"/>
  <c r="J408" i="1"/>
  <c r="I408" i="1"/>
  <c r="M407" i="1"/>
  <c r="L407" i="1"/>
  <c r="K407" i="1"/>
  <c r="J407" i="1"/>
  <c r="I407" i="1"/>
  <c r="M406" i="1"/>
  <c r="L406" i="1"/>
  <c r="K406" i="1"/>
  <c r="J406" i="1"/>
  <c r="I406" i="1"/>
  <c r="M405" i="1"/>
  <c r="L405" i="1"/>
  <c r="K405" i="1"/>
  <c r="J405" i="1"/>
  <c r="I405" i="1"/>
  <c r="M404" i="1"/>
  <c r="L404" i="1"/>
  <c r="K404" i="1"/>
  <c r="J404" i="1"/>
  <c r="I404" i="1"/>
  <c r="M403" i="1"/>
  <c r="L403" i="1"/>
  <c r="K403" i="1"/>
  <c r="J403" i="1"/>
  <c r="I403" i="1"/>
  <c r="M402" i="1"/>
  <c r="L402" i="1"/>
  <c r="K402" i="1"/>
  <c r="J402" i="1"/>
  <c r="I402" i="1"/>
  <c r="M401" i="1"/>
  <c r="L401" i="1"/>
  <c r="K401" i="1"/>
  <c r="J401" i="1"/>
  <c r="I401" i="1"/>
  <c r="M400" i="1"/>
  <c r="L400" i="1"/>
  <c r="K400" i="1"/>
  <c r="J400" i="1"/>
  <c r="I400" i="1"/>
  <c r="M399" i="1"/>
  <c r="L399" i="1"/>
  <c r="K399" i="1"/>
  <c r="J399" i="1"/>
  <c r="I399" i="1"/>
  <c r="M398" i="1"/>
  <c r="L398" i="1"/>
  <c r="K398" i="1"/>
  <c r="J398" i="1"/>
  <c r="I398" i="1"/>
  <c r="M397" i="1"/>
  <c r="L397" i="1"/>
  <c r="K397" i="1"/>
  <c r="J397" i="1"/>
  <c r="I397" i="1"/>
  <c r="M396" i="1"/>
  <c r="L396" i="1"/>
  <c r="K396" i="1"/>
  <c r="J396" i="1"/>
  <c r="I396" i="1"/>
  <c r="M395" i="1"/>
  <c r="L395" i="1"/>
  <c r="K395" i="1"/>
  <c r="J395" i="1"/>
  <c r="I395" i="1"/>
  <c r="M394" i="1"/>
  <c r="L394" i="1"/>
  <c r="K394" i="1"/>
  <c r="J394" i="1"/>
  <c r="I394" i="1"/>
  <c r="M393" i="1"/>
  <c r="L393" i="1"/>
  <c r="K393" i="1"/>
  <c r="J393" i="1"/>
  <c r="I393" i="1"/>
  <c r="M392" i="1"/>
  <c r="L392" i="1"/>
  <c r="K392" i="1"/>
  <c r="J392" i="1"/>
  <c r="I392" i="1"/>
  <c r="M391" i="1"/>
  <c r="L391" i="1"/>
  <c r="K391" i="1"/>
  <c r="J391" i="1"/>
  <c r="I391" i="1"/>
  <c r="M390" i="1"/>
  <c r="L390" i="1"/>
  <c r="K390" i="1"/>
  <c r="J390" i="1"/>
  <c r="I390" i="1"/>
  <c r="M388" i="1"/>
  <c r="L388" i="1"/>
  <c r="K388" i="1"/>
  <c r="J388" i="1"/>
  <c r="I388" i="1"/>
  <c r="M386" i="1"/>
  <c r="L386" i="1"/>
  <c r="K386" i="1"/>
  <c r="J386" i="1"/>
  <c r="I386" i="1"/>
  <c r="M385" i="1"/>
  <c r="L385" i="1"/>
  <c r="K385" i="1"/>
  <c r="J385" i="1"/>
  <c r="I385" i="1"/>
  <c r="M384" i="1"/>
  <c r="L384" i="1"/>
  <c r="K384" i="1"/>
  <c r="J384" i="1"/>
  <c r="I384" i="1"/>
  <c r="M383" i="1"/>
  <c r="L383" i="1"/>
  <c r="K383" i="1"/>
  <c r="J383" i="1"/>
  <c r="I383" i="1"/>
  <c r="M382" i="1"/>
  <c r="L382" i="1"/>
  <c r="K382" i="1"/>
  <c r="J382" i="1"/>
  <c r="I382" i="1"/>
  <c r="M381" i="1"/>
  <c r="L381" i="1"/>
  <c r="K381" i="1"/>
  <c r="J381" i="1"/>
  <c r="I381" i="1"/>
  <c r="M380" i="1"/>
  <c r="L380" i="1"/>
  <c r="K380" i="1"/>
  <c r="J380" i="1"/>
  <c r="I380" i="1"/>
  <c r="M379" i="1"/>
  <c r="L379" i="1"/>
  <c r="K379" i="1"/>
  <c r="J379" i="1"/>
  <c r="I379" i="1"/>
  <c r="M378" i="1"/>
  <c r="L378" i="1"/>
  <c r="K378" i="1"/>
  <c r="J378" i="1"/>
  <c r="I378" i="1"/>
  <c r="M377" i="1"/>
  <c r="L377" i="1"/>
  <c r="K377" i="1"/>
  <c r="J377" i="1"/>
  <c r="I377" i="1"/>
  <c r="M376" i="1"/>
  <c r="L376" i="1"/>
  <c r="K376" i="1"/>
  <c r="J376" i="1"/>
  <c r="I376" i="1"/>
  <c r="M375" i="1"/>
  <c r="L375" i="1"/>
  <c r="K375" i="1"/>
  <c r="J375" i="1"/>
  <c r="I375" i="1"/>
  <c r="M374" i="1"/>
  <c r="L374" i="1"/>
  <c r="K374" i="1"/>
  <c r="J374" i="1"/>
  <c r="I374" i="1"/>
  <c r="M372" i="1"/>
  <c r="L372" i="1"/>
  <c r="K372" i="1"/>
  <c r="J372" i="1"/>
  <c r="I372" i="1"/>
  <c r="M371" i="1"/>
  <c r="L371" i="1"/>
  <c r="K371" i="1"/>
  <c r="J371" i="1"/>
  <c r="I371" i="1"/>
  <c r="M370" i="1"/>
  <c r="L370" i="1"/>
  <c r="K370" i="1"/>
  <c r="J370" i="1"/>
  <c r="I370" i="1"/>
  <c r="M369" i="1"/>
  <c r="L369" i="1"/>
  <c r="K369" i="1"/>
  <c r="J369" i="1"/>
  <c r="I369" i="1"/>
  <c r="M368" i="1"/>
  <c r="L368" i="1"/>
  <c r="K368" i="1"/>
  <c r="J368" i="1"/>
  <c r="I368" i="1"/>
  <c r="M367" i="1"/>
  <c r="L367" i="1"/>
  <c r="K367" i="1"/>
  <c r="J367" i="1"/>
  <c r="I367" i="1"/>
  <c r="M366" i="1"/>
  <c r="L366" i="1"/>
  <c r="K366" i="1"/>
  <c r="J366" i="1"/>
  <c r="I366" i="1"/>
  <c r="M362" i="1"/>
  <c r="L362" i="1"/>
  <c r="K362" i="1"/>
  <c r="J362" i="1"/>
  <c r="I362" i="1"/>
  <c r="M364" i="1"/>
  <c r="L364" i="1"/>
  <c r="K364" i="1"/>
  <c r="J364" i="1"/>
  <c r="I364" i="1"/>
  <c r="M360" i="1"/>
  <c r="L360" i="1"/>
  <c r="K360" i="1"/>
  <c r="J360" i="1"/>
  <c r="I360" i="1"/>
  <c r="M359" i="1"/>
  <c r="L359" i="1"/>
  <c r="K359" i="1"/>
  <c r="J359" i="1"/>
  <c r="I359" i="1"/>
  <c r="M358" i="1"/>
  <c r="L358" i="1"/>
  <c r="K358" i="1"/>
  <c r="J358" i="1"/>
  <c r="I358" i="1"/>
  <c r="M356" i="1"/>
  <c r="L356" i="1"/>
  <c r="K356" i="1"/>
  <c r="J356" i="1"/>
  <c r="I356" i="1"/>
  <c r="M354" i="1"/>
  <c r="L354" i="1"/>
  <c r="K354" i="1"/>
  <c r="J354" i="1"/>
  <c r="I354" i="1"/>
  <c r="M353" i="1"/>
  <c r="L353" i="1"/>
  <c r="K353" i="1"/>
  <c r="J353" i="1"/>
  <c r="I353" i="1"/>
  <c r="M352" i="1"/>
  <c r="L352" i="1"/>
  <c r="K352" i="1"/>
  <c r="J352" i="1"/>
  <c r="I352" i="1"/>
  <c r="M350" i="1"/>
  <c r="L350" i="1"/>
  <c r="K350" i="1"/>
  <c r="J350" i="1"/>
  <c r="I350" i="1"/>
  <c r="M349" i="1"/>
  <c r="L349" i="1"/>
  <c r="K349" i="1"/>
  <c r="J349" i="1"/>
  <c r="I349" i="1"/>
  <c r="M347" i="1"/>
  <c r="L347" i="1"/>
  <c r="K347" i="1"/>
  <c r="J347" i="1"/>
  <c r="I347" i="1"/>
  <c r="M346" i="1"/>
  <c r="L346" i="1"/>
  <c r="K346" i="1"/>
  <c r="J346" i="1"/>
  <c r="I346" i="1"/>
  <c r="M343" i="1"/>
  <c r="L343" i="1"/>
  <c r="K343" i="1"/>
  <c r="J343" i="1"/>
  <c r="I343" i="1"/>
  <c r="M341" i="1"/>
  <c r="L341" i="1"/>
  <c r="K341" i="1"/>
  <c r="J341" i="1"/>
  <c r="I341" i="1"/>
  <c r="M340" i="1"/>
  <c r="L340" i="1"/>
  <c r="K340" i="1"/>
  <c r="J340" i="1"/>
  <c r="I340" i="1"/>
  <c r="M339" i="1"/>
  <c r="L339" i="1"/>
  <c r="K339" i="1"/>
  <c r="J339" i="1"/>
  <c r="I339" i="1"/>
  <c r="M338" i="1"/>
  <c r="L338" i="1"/>
  <c r="K338" i="1"/>
  <c r="J338" i="1"/>
  <c r="I338" i="1"/>
  <c r="M337" i="1"/>
  <c r="L337" i="1"/>
  <c r="K337" i="1"/>
  <c r="J337" i="1"/>
  <c r="I337" i="1"/>
  <c r="M336" i="1"/>
  <c r="L336" i="1"/>
  <c r="K336" i="1"/>
  <c r="J336" i="1"/>
  <c r="I336" i="1"/>
  <c r="M334" i="1"/>
  <c r="L334" i="1"/>
  <c r="K334" i="1"/>
  <c r="J334" i="1"/>
  <c r="I334" i="1"/>
  <c r="M332" i="1"/>
  <c r="L332" i="1"/>
  <c r="K332" i="1"/>
  <c r="J332" i="1"/>
  <c r="I332" i="1"/>
  <c r="M331" i="1"/>
  <c r="L331" i="1"/>
  <c r="K331" i="1"/>
  <c r="J331" i="1"/>
  <c r="I331" i="1"/>
  <c r="M330" i="1"/>
  <c r="L330" i="1"/>
  <c r="K330" i="1"/>
  <c r="J330" i="1"/>
  <c r="I330" i="1"/>
  <c r="M329" i="1"/>
  <c r="L329" i="1"/>
  <c r="K329" i="1"/>
  <c r="J329" i="1"/>
  <c r="I329" i="1"/>
  <c r="M328" i="1"/>
  <c r="L328" i="1"/>
  <c r="K328" i="1"/>
  <c r="J328" i="1"/>
  <c r="I328" i="1"/>
  <c r="M327" i="1"/>
  <c r="L327" i="1"/>
  <c r="K327" i="1"/>
  <c r="J327" i="1"/>
  <c r="I327" i="1"/>
  <c r="M326" i="1"/>
  <c r="L326" i="1"/>
  <c r="K326" i="1"/>
  <c r="J326" i="1"/>
  <c r="I326" i="1"/>
  <c r="M325" i="1"/>
  <c r="L325" i="1"/>
  <c r="K325" i="1"/>
  <c r="J325" i="1"/>
  <c r="I325" i="1"/>
  <c r="M324" i="1"/>
  <c r="L324" i="1"/>
  <c r="K324" i="1"/>
  <c r="J324" i="1"/>
  <c r="I324" i="1"/>
  <c r="M323" i="1"/>
  <c r="L323" i="1"/>
  <c r="K323" i="1"/>
  <c r="J323" i="1"/>
  <c r="I323" i="1"/>
  <c r="M322" i="1"/>
  <c r="L322" i="1"/>
  <c r="K322" i="1"/>
  <c r="J322" i="1"/>
  <c r="I322" i="1"/>
  <c r="M321" i="1"/>
  <c r="L321" i="1"/>
  <c r="K321" i="1"/>
  <c r="J321" i="1"/>
  <c r="I321" i="1"/>
  <c r="M320" i="1"/>
  <c r="L320" i="1"/>
  <c r="K320" i="1"/>
  <c r="J320" i="1"/>
  <c r="I320" i="1"/>
  <c r="M319" i="1"/>
  <c r="L319" i="1"/>
  <c r="K319" i="1"/>
  <c r="J319" i="1"/>
  <c r="I319" i="1"/>
  <c r="M318" i="1"/>
  <c r="L318" i="1"/>
  <c r="K318" i="1"/>
  <c r="J318" i="1"/>
  <c r="I318" i="1"/>
  <c r="M317" i="1"/>
  <c r="L317" i="1"/>
  <c r="K317" i="1"/>
  <c r="J317" i="1"/>
  <c r="I317" i="1"/>
  <c r="M316" i="1"/>
  <c r="L316" i="1"/>
  <c r="K316" i="1"/>
  <c r="J316" i="1"/>
  <c r="I316" i="1"/>
  <c r="M315" i="1"/>
  <c r="L315" i="1"/>
  <c r="K315" i="1"/>
  <c r="J315" i="1"/>
  <c r="I315" i="1"/>
  <c r="M314" i="1"/>
  <c r="L314" i="1"/>
  <c r="K314" i="1"/>
  <c r="J314" i="1"/>
  <c r="I314" i="1"/>
  <c r="M313" i="1"/>
  <c r="L313" i="1"/>
  <c r="K313" i="1"/>
  <c r="J313" i="1"/>
  <c r="I313" i="1"/>
  <c r="M312" i="1"/>
  <c r="L312" i="1"/>
  <c r="K312" i="1"/>
  <c r="J312" i="1"/>
  <c r="I312" i="1"/>
  <c r="M311" i="1"/>
  <c r="L311" i="1"/>
  <c r="K311" i="1"/>
  <c r="J311" i="1"/>
  <c r="I311" i="1"/>
  <c r="M310" i="1"/>
  <c r="L310" i="1"/>
  <c r="K310" i="1"/>
  <c r="J310" i="1"/>
  <c r="I310" i="1"/>
  <c r="M309" i="1"/>
  <c r="L309" i="1"/>
  <c r="K309" i="1"/>
  <c r="J309" i="1"/>
  <c r="I309" i="1"/>
  <c r="M308" i="1"/>
  <c r="L308" i="1"/>
  <c r="K308" i="1"/>
  <c r="J308" i="1"/>
  <c r="I308" i="1"/>
  <c r="M307" i="1"/>
  <c r="L307" i="1"/>
  <c r="K307" i="1"/>
  <c r="J307" i="1"/>
  <c r="I307" i="1"/>
  <c r="M306" i="1"/>
  <c r="L306" i="1"/>
  <c r="K306" i="1"/>
  <c r="J306" i="1"/>
  <c r="I306" i="1"/>
  <c r="M305" i="1"/>
  <c r="L305" i="1"/>
  <c r="K305" i="1"/>
  <c r="J305" i="1"/>
  <c r="I305" i="1"/>
  <c r="M304" i="1"/>
  <c r="L304" i="1"/>
  <c r="K304" i="1"/>
  <c r="J304" i="1"/>
  <c r="I304" i="1"/>
  <c r="M303" i="1"/>
  <c r="L303" i="1"/>
  <c r="K303" i="1"/>
  <c r="J303" i="1"/>
  <c r="I303" i="1"/>
  <c r="M302" i="1"/>
  <c r="L302" i="1"/>
  <c r="K302" i="1"/>
  <c r="J302" i="1"/>
  <c r="I302" i="1"/>
  <c r="M301" i="1"/>
  <c r="L301" i="1"/>
  <c r="K301" i="1"/>
  <c r="J301" i="1"/>
  <c r="I301" i="1"/>
  <c r="M300" i="1"/>
  <c r="L300" i="1"/>
  <c r="K300" i="1"/>
  <c r="J300" i="1"/>
  <c r="I300" i="1"/>
  <c r="M299" i="1"/>
  <c r="L299" i="1"/>
  <c r="K299" i="1"/>
  <c r="J299" i="1"/>
  <c r="I299" i="1"/>
  <c r="M298" i="1"/>
  <c r="L298" i="1"/>
  <c r="K298" i="1"/>
  <c r="J298" i="1"/>
  <c r="I298" i="1"/>
  <c r="M297" i="1"/>
  <c r="L297" i="1"/>
  <c r="K297" i="1"/>
  <c r="J297" i="1"/>
  <c r="I297" i="1"/>
  <c r="M295" i="1"/>
  <c r="L295" i="1"/>
  <c r="K295" i="1"/>
  <c r="J295" i="1"/>
  <c r="I295" i="1"/>
  <c r="M294" i="1"/>
  <c r="L294" i="1"/>
  <c r="K294" i="1"/>
  <c r="J294" i="1"/>
  <c r="I294" i="1"/>
  <c r="M293" i="1"/>
  <c r="L293" i="1"/>
  <c r="K293" i="1"/>
  <c r="J293" i="1"/>
  <c r="I293" i="1"/>
  <c r="M292" i="1"/>
  <c r="L292" i="1"/>
  <c r="K292" i="1"/>
  <c r="J292" i="1"/>
  <c r="I292" i="1"/>
  <c r="M291" i="1"/>
  <c r="L291" i="1"/>
  <c r="K291" i="1"/>
  <c r="J291" i="1"/>
  <c r="I291" i="1"/>
  <c r="M290" i="1"/>
  <c r="L290" i="1"/>
  <c r="K290" i="1"/>
  <c r="J290" i="1"/>
  <c r="I290" i="1"/>
  <c r="M289" i="1"/>
  <c r="L289" i="1"/>
  <c r="K289" i="1"/>
  <c r="J289" i="1"/>
  <c r="I289" i="1"/>
  <c r="M288" i="1"/>
  <c r="L288" i="1"/>
  <c r="K288" i="1"/>
  <c r="J288" i="1"/>
  <c r="I288" i="1"/>
  <c r="M287" i="1"/>
  <c r="L287" i="1"/>
  <c r="K287" i="1"/>
  <c r="J287" i="1"/>
  <c r="I287" i="1"/>
  <c r="M286" i="1"/>
  <c r="L286" i="1"/>
  <c r="K286" i="1"/>
  <c r="J286" i="1"/>
  <c r="I286" i="1"/>
  <c r="M52" i="1"/>
  <c r="L52" i="1"/>
  <c r="K52" i="1"/>
  <c r="J52" i="1"/>
  <c r="I52" i="1"/>
  <c r="M285" i="1"/>
  <c r="L285" i="1"/>
  <c r="K285" i="1"/>
  <c r="J285" i="1"/>
  <c r="I285" i="1"/>
  <c r="M284" i="1"/>
  <c r="L284" i="1"/>
  <c r="K284" i="1"/>
  <c r="J284" i="1"/>
  <c r="I284" i="1"/>
  <c r="M283" i="1"/>
  <c r="L283" i="1"/>
  <c r="K283" i="1"/>
  <c r="J283" i="1"/>
  <c r="I283" i="1"/>
  <c r="M282" i="1"/>
  <c r="L282" i="1"/>
  <c r="K282" i="1"/>
  <c r="J282" i="1"/>
  <c r="I282" i="1"/>
  <c r="M51" i="1"/>
  <c r="L51" i="1"/>
  <c r="K51" i="1"/>
  <c r="J51" i="1"/>
  <c r="I51" i="1"/>
  <c r="M281" i="1"/>
  <c r="L281" i="1"/>
  <c r="K281" i="1"/>
  <c r="J281" i="1"/>
  <c r="I281" i="1"/>
  <c r="M280" i="1"/>
  <c r="L280" i="1"/>
  <c r="K280" i="1"/>
  <c r="J280" i="1"/>
  <c r="I280" i="1"/>
  <c r="M50" i="1"/>
  <c r="L50" i="1"/>
  <c r="K50" i="1"/>
  <c r="J50" i="1"/>
  <c r="I50" i="1"/>
  <c r="M279" i="1"/>
  <c r="L279" i="1"/>
  <c r="K279" i="1"/>
  <c r="J279" i="1"/>
  <c r="I279" i="1"/>
  <c r="M278" i="1"/>
  <c r="L278" i="1"/>
  <c r="K278" i="1"/>
  <c r="J278" i="1"/>
  <c r="I278" i="1"/>
  <c r="M277" i="1"/>
  <c r="L277" i="1"/>
  <c r="K277" i="1"/>
  <c r="J277" i="1"/>
  <c r="I277" i="1"/>
  <c r="M276" i="1"/>
  <c r="L276" i="1"/>
  <c r="K276" i="1"/>
  <c r="J276" i="1"/>
  <c r="I276" i="1"/>
  <c r="M275" i="1"/>
  <c r="L275" i="1"/>
  <c r="K275" i="1"/>
  <c r="J275" i="1"/>
  <c r="I275" i="1"/>
  <c r="M274" i="1"/>
  <c r="L274" i="1"/>
  <c r="K274" i="1"/>
  <c r="J274" i="1"/>
  <c r="I274" i="1"/>
  <c r="M273" i="1"/>
  <c r="L273" i="1"/>
  <c r="K273" i="1"/>
  <c r="J273" i="1"/>
  <c r="I273" i="1"/>
  <c r="M272" i="1"/>
  <c r="L272" i="1"/>
  <c r="K272" i="1"/>
  <c r="J272" i="1"/>
  <c r="I272" i="1"/>
  <c r="M270" i="1"/>
  <c r="L270" i="1"/>
  <c r="K270" i="1"/>
  <c r="J270" i="1"/>
  <c r="I270" i="1"/>
  <c r="M269" i="1"/>
  <c r="L269" i="1"/>
  <c r="K269" i="1"/>
  <c r="J269" i="1"/>
  <c r="I269" i="1"/>
  <c r="M268" i="1"/>
  <c r="L268" i="1"/>
  <c r="K268" i="1"/>
  <c r="J268" i="1"/>
  <c r="I268" i="1"/>
  <c r="M267" i="1"/>
  <c r="L267" i="1"/>
  <c r="K267" i="1"/>
  <c r="J267" i="1"/>
  <c r="I267" i="1"/>
  <c r="M266" i="1"/>
  <c r="L266" i="1"/>
  <c r="K266" i="1"/>
  <c r="J266" i="1"/>
  <c r="I266" i="1"/>
  <c r="M265" i="1"/>
  <c r="L265" i="1"/>
  <c r="K265" i="1"/>
  <c r="J265" i="1"/>
  <c r="I265" i="1"/>
  <c r="M263" i="1"/>
  <c r="L263" i="1"/>
  <c r="K263" i="1"/>
  <c r="J263" i="1"/>
  <c r="I263" i="1"/>
  <c r="M262" i="1"/>
  <c r="L262" i="1"/>
  <c r="K262" i="1"/>
  <c r="J262" i="1"/>
  <c r="I262" i="1"/>
  <c r="M261" i="1"/>
  <c r="L261" i="1"/>
  <c r="K261" i="1"/>
  <c r="J261" i="1"/>
  <c r="I261" i="1"/>
  <c r="M260" i="1"/>
  <c r="L260" i="1"/>
  <c r="K260" i="1"/>
  <c r="J260" i="1"/>
  <c r="I260" i="1"/>
  <c r="M259" i="1"/>
  <c r="L259" i="1"/>
  <c r="K259" i="1"/>
  <c r="J259" i="1"/>
  <c r="I259" i="1"/>
  <c r="M258" i="1"/>
  <c r="L258" i="1"/>
  <c r="K258" i="1"/>
  <c r="J258" i="1"/>
  <c r="I258" i="1"/>
  <c r="M257" i="1"/>
  <c r="L257" i="1"/>
  <c r="K257" i="1"/>
  <c r="J257" i="1"/>
  <c r="I257" i="1"/>
  <c r="M256" i="1"/>
  <c r="L256" i="1"/>
  <c r="K256" i="1"/>
  <c r="J256" i="1"/>
  <c r="I256" i="1"/>
  <c r="M255" i="1"/>
  <c r="L255" i="1"/>
  <c r="K255" i="1"/>
  <c r="J255" i="1"/>
  <c r="I255" i="1"/>
  <c r="M254" i="1"/>
  <c r="L254" i="1"/>
  <c r="K254" i="1"/>
  <c r="J254" i="1"/>
  <c r="I254" i="1"/>
  <c r="M253" i="1"/>
  <c r="L253" i="1"/>
  <c r="K253" i="1"/>
  <c r="J253" i="1"/>
  <c r="I253" i="1"/>
  <c r="M252" i="1"/>
  <c r="L252" i="1"/>
  <c r="K252" i="1"/>
  <c r="J252" i="1"/>
  <c r="I252" i="1"/>
  <c r="M251" i="1"/>
  <c r="L251" i="1"/>
  <c r="K251" i="1"/>
  <c r="J251" i="1"/>
  <c r="I251" i="1"/>
  <c r="M250" i="1"/>
  <c r="L250" i="1"/>
  <c r="K250" i="1"/>
  <c r="J250" i="1"/>
  <c r="I250" i="1"/>
  <c r="M249" i="1"/>
  <c r="L249" i="1"/>
  <c r="K249" i="1"/>
  <c r="J249" i="1"/>
  <c r="I249" i="1"/>
  <c r="M248" i="1"/>
  <c r="L248" i="1"/>
  <c r="K248" i="1"/>
  <c r="J248" i="1"/>
  <c r="I248" i="1"/>
  <c r="M247" i="1"/>
  <c r="L247" i="1"/>
  <c r="K247" i="1"/>
  <c r="J247" i="1"/>
  <c r="I247" i="1"/>
  <c r="M246" i="1"/>
  <c r="L246" i="1"/>
  <c r="K246" i="1"/>
  <c r="J246" i="1"/>
  <c r="I246" i="1"/>
  <c r="M245" i="1"/>
  <c r="L245" i="1"/>
  <c r="K245" i="1"/>
  <c r="J245" i="1"/>
  <c r="I245" i="1"/>
  <c r="M244" i="1"/>
  <c r="L244" i="1"/>
  <c r="K244" i="1"/>
  <c r="J244" i="1"/>
  <c r="I244" i="1"/>
  <c r="M243" i="1"/>
  <c r="L243" i="1"/>
  <c r="K243" i="1"/>
  <c r="J243" i="1"/>
  <c r="I243" i="1"/>
  <c r="M242" i="1"/>
  <c r="L242" i="1"/>
  <c r="K242" i="1"/>
  <c r="J242" i="1"/>
  <c r="I242" i="1"/>
  <c r="M241" i="1"/>
  <c r="L241" i="1"/>
  <c r="K241" i="1"/>
  <c r="J241" i="1"/>
  <c r="I241" i="1"/>
  <c r="M240" i="1"/>
  <c r="L240" i="1"/>
  <c r="K240" i="1"/>
  <c r="J240" i="1"/>
  <c r="I240" i="1"/>
  <c r="M239" i="1"/>
  <c r="L239" i="1"/>
  <c r="K239" i="1"/>
  <c r="J239" i="1"/>
  <c r="I239" i="1"/>
  <c r="M238" i="1"/>
  <c r="L238" i="1"/>
  <c r="K238" i="1"/>
  <c r="J238" i="1"/>
  <c r="I238" i="1"/>
  <c r="M237" i="1"/>
  <c r="L237" i="1"/>
  <c r="K237" i="1"/>
  <c r="J237" i="1"/>
  <c r="I237" i="1"/>
  <c r="M236" i="1"/>
  <c r="L236" i="1"/>
  <c r="K236" i="1"/>
  <c r="J236" i="1"/>
  <c r="I236" i="1"/>
  <c r="M235" i="1"/>
  <c r="L235" i="1"/>
  <c r="K235" i="1"/>
  <c r="J235" i="1"/>
  <c r="I235" i="1"/>
  <c r="M234" i="1"/>
  <c r="L234" i="1"/>
  <c r="K234" i="1"/>
  <c r="J234" i="1"/>
  <c r="I234" i="1"/>
  <c r="M233" i="1"/>
  <c r="L233" i="1"/>
  <c r="K233" i="1"/>
  <c r="J233" i="1"/>
  <c r="I233" i="1"/>
  <c r="M232" i="1"/>
  <c r="L232" i="1"/>
  <c r="K232" i="1"/>
  <c r="J232" i="1"/>
  <c r="I232" i="1"/>
  <c r="M231" i="1"/>
  <c r="L231" i="1"/>
  <c r="K231" i="1"/>
  <c r="J231" i="1"/>
  <c r="I231" i="1"/>
  <c r="M230" i="1"/>
  <c r="L230" i="1"/>
  <c r="K230" i="1"/>
  <c r="J230" i="1"/>
  <c r="I230" i="1"/>
  <c r="M229" i="1"/>
  <c r="L229" i="1"/>
  <c r="K229" i="1"/>
  <c r="J229" i="1"/>
  <c r="I229" i="1"/>
  <c r="M228" i="1"/>
  <c r="L228" i="1"/>
  <c r="K228" i="1"/>
  <c r="J228" i="1"/>
  <c r="I228" i="1"/>
  <c r="M227" i="1"/>
  <c r="L227" i="1"/>
  <c r="K227" i="1"/>
  <c r="J227" i="1"/>
  <c r="I227" i="1"/>
  <c r="M226" i="1"/>
  <c r="L226" i="1"/>
  <c r="K226" i="1"/>
  <c r="J226" i="1"/>
  <c r="I226" i="1"/>
  <c r="M225" i="1"/>
  <c r="L225" i="1"/>
  <c r="K225" i="1"/>
  <c r="J225" i="1"/>
  <c r="I225" i="1"/>
  <c r="M224" i="1"/>
  <c r="L224" i="1"/>
  <c r="K224" i="1"/>
  <c r="J224" i="1"/>
  <c r="I224" i="1"/>
  <c r="M223" i="1"/>
  <c r="L223" i="1"/>
  <c r="K223" i="1"/>
  <c r="J223" i="1"/>
  <c r="I223" i="1"/>
  <c r="M222" i="1"/>
  <c r="L222" i="1"/>
  <c r="K222" i="1"/>
  <c r="J222" i="1"/>
  <c r="I222" i="1"/>
  <c r="M220" i="1"/>
  <c r="L220" i="1"/>
  <c r="K220" i="1"/>
  <c r="J220" i="1"/>
  <c r="I220" i="1"/>
  <c r="M219" i="1"/>
  <c r="L219" i="1"/>
  <c r="K219" i="1"/>
  <c r="J219" i="1"/>
  <c r="I219" i="1"/>
  <c r="M218" i="1"/>
  <c r="L218" i="1"/>
  <c r="K218" i="1"/>
  <c r="J218" i="1"/>
  <c r="I218" i="1"/>
  <c r="M217" i="1"/>
  <c r="L217" i="1"/>
  <c r="K217" i="1"/>
  <c r="J217" i="1"/>
  <c r="I217" i="1"/>
  <c r="M216" i="1"/>
  <c r="L216" i="1"/>
  <c r="K216" i="1"/>
  <c r="J216" i="1"/>
  <c r="I216" i="1"/>
  <c r="M137" i="1"/>
  <c r="L137" i="1"/>
  <c r="K137" i="1"/>
  <c r="J137" i="1"/>
  <c r="I137" i="1"/>
  <c r="M215" i="1"/>
  <c r="L215" i="1"/>
  <c r="K215" i="1"/>
  <c r="J215" i="1"/>
  <c r="I215" i="1"/>
  <c r="M214" i="1"/>
  <c r="L214" i="1"/>
  <c r="K214" i="1"/>
  <c r="J214" i="1"/>
  <c r="I214" i="1"/>
  <c r="M212" i="1"/>
  <c r="L212" i="1"/>
  <c r="K212" i="1"/>
  <c r="J212" i="1"/>
  <c r="I212" i="1"/>
  <c r="M211" i="1"/>
  <c r="L211" i="1"/>
  <c r="K211" i="1"/>
  <c r="J211" i="1"/>
  <c r="I211" i="1"/>
  <c r="M210" i="1"/>
  <c r="L210" i="1"/>
  <c r="K210" i="1"/>
  <c r="J210" i="1"/>
  <c r="I210" i="1"/>
  <c r="M209" i="1"/>
  <c r="L209" i="1"/>
  <c r="K209" i="1"/>
  <c r="J209" i="1"/>
  <c r="I209" i="1"/>
  <c r="M208" i="1"/>
  <c r="L208" i="1"/>
  <c r="K208" i="1"/>
  <c r="J208" i="1"/>
  <c r="I208" i="1"/>
  <c r="M207" i="1"/>
  <c r="L207" i="1"/>
  <c r="K207" i="1"/>
  <c r="J207" i="1"/>
  <c r="I207" i="1"/>
  <c r="M206" i="1"/>
  <c r="L206" i="1"/>
  <c r="K206" i="1"/>
  <c r="J206" i="1"/>
  <c r="I206" i="1"/>
  <c r="M205" i="1"/>
  <c r="L205" i="1"/>
  <c r="K205" i="1"/>
  <c r="J205" i="1"/>
  <c r="I205" i="1"/>
  <c r="M204" i="1"/>
  <c r="L204" i="1"/>
  <c r="K204" i="1"/>
  <c r="J204" i="1"/>
  <c r="I204" i="1"/>
  <c r="M203" i="1"/>
  <c r="L203" i="1"/>
  <c r="K203" i="1"/>
  <c r="J203" i="1"/>
  <c r="I203" i="1"/>
  <c r="M202" i="1"/>
  <c r="L202" i="1"/>
  <c r="K202" i="1"/>
  <c r="J202" i="1"/>
  <c r="I202" i="1"/>
  <c r="M201" i="1"/>
  <c r="L201" i="1"/>
  <c r="K201" i="1"/>
  <c r="J201" i="1"/>
  <c r="I201" i="1"/>
  <c r="M200" i="1"/>
  <c r="L200" i="1"/>
  <c r="K200" i="1"/>
  <c r="J200" i="1"/>
  <c r="I200" i="1"/>
  <c r="M199" i="1"/>
  <c r="L199" i="1"/>
  <c r="K199" i="1"/>
  <c r="J199" i="1"/>
  <c r="I199" i="1"/>
  <c r="M198" i="1"/>
  <c r="L198" i="1"/>
  <c r="K198" i="1"/>
  <c r="J198" i="1"/>
  <c r="I198" i="1"/>
  <c r="M197" i="1"/>
  <c r="L197" i="1"/>
  <c r="K197" i="1"/>
  <c r="J197" i="1"/>
  <c r="I197" i="1"/>
  <c r="M196" i="1"/>
  <c r="L196" i="1"/>
  <c r="K196" i="1"/>
  <c r="J196" i="1"/>
  <c r="I196" i="1"/>
  <c r="M195" i="1"/>
  <c r="L195" i="1"/>
  <c r="K195" i="1"/>
  <c r="J195" i="1"/>
  <c r="I195" i="1"/>
  <c r="M194" i="1"/>
  <c r="L194" i="1"/>
  <c r="K194" i="1"/>
  <c r="J194" i="1"/>
  <c r="I194" i="1"/>
  <c r="M193" i="1"/>
  <c r="L193" i="1"/>
  <c r="K193" i="1"/>
  <c r="J193" i="1"/>
  <c r="I193" i="1"/>
  <c r="M192" i="1"/>
  <c r="L192" i="1"/>
  <c r="K192" i="1"/>
  <c r="J192" i="1"/>
  <c r="I192" i="1"/>
  <c r="M191" i="1"/>
  <c r="L191" i="1"/>
  <c r="K191" i="1"/>
  <c r="J191" i="1"/>
  <c r="I191" i="1"/>
  <c r="M190" i="1"/>
  <c r="L190" i="1"/>
  <c r="K190" i="1"/>
  <c r="J190" i="1"/>
  <c r="I190" i="1"/>
  <c r="M189" i="1"/>
  <c r="L189" i="1"/>
  <c r="K189" i="1"/>
  <c r="J189" i="1"/>
  <c r="I189" i="1"/>
  <c r="M188" i="1"/>
  <c r="L188" i="1"/>
  <c r="K188" i="1"/>
  <c r="J188" i="1"/>
  <c r="I188" i="1"/>
  <c r="M187" i="1"/>
  <c r="L187" i="1"/>
  <c r="K187" i="1"/>
  <c r="J187" i="1"/>
  <c r="I187" i="1"/>
  <c r="M186" i="1"/>
  <c r="L186" i="1"/>
  <c r="K186" i="1"/>
  <c r="J186" i="1"/>
  <c r="I186" i="1"/>
  <c r="M185" i="1"/>
  <c r="L185" i="1"/>
  <c r="K185" i="1"/>
  <c r="J185" i="1"/>
  <c r="I185" i="1"/>
  <c r="M183" i="1"/>
  <c r="L183" i="1"/>
  <c r="K183" i="1"/>
  <c r="J183" i="1"/>
  <c r="I183" i="1"/>
  <c r="M182" i="1"/>
  <c r="L182" i="1"/>
  <c r="K182" i="1"/>
  <c r="J182" i="1"/>
  <c r="I182" i="1"/>
  <c r="M271" i="1"/>
  <c r="L271" i="1"/>
  <c r="K271" i="1"/>
  <c r="J271" i="1"/>
  <c r="I271" i="1"/>
  <c r="M80" i="1"/>
  <c r="L80" i="1"/>
  <c r="K80" i="1"/>
  <c r="J80" i="1"/>
  <c r="I80" i="1"/>
  <c r="M181" i="1"/>
  <c r="L181" i="1"/>
  <c r="K181" i="1"/>
  <c r="J181" i="1"/>
  <c r="I181" i="1"/>
  <c r="M179" i="1"/>
  <c r="L179" i="1"/>
  <c r="K179" i="1"/>
  <c r="J179" i="1"/>
  <c r="I179" i="1"/>
  <c r="M178" i="1"/>
  <c r="L178" i="1"/>
  <c r="K178" i="1"/>
  <c r="J178" i="1"/>
  <c r="I178" i="1"/>
  <c r="M177" i="1"/>
  <c r="L177" i="1"/>
  <c r="K177" i="1"/>
  <c r="J177" i="1"/>
  <c r="I177" i="1"/>
  <c r="M176" i="1"/>
  <c r="L176" i="1"/>
  <c r="K176" i="1"/>
  <c r="J176" i="1"/>
  <c r="I176" i="1"/>
  <c r="M175" i="1"/>
  <c r="L175" i="1"/>
  <c r="K175" i="1"/>
  <c r="J175" i="1"/>
  <c r="I175" i="1"/>
  <c r="M174" i="1"/>
  <c r="L174" i="1"/>
  <c r="K174" i="1"/>
  <c r="J174" i="1"/>
  <c r="I174" i="1"/>
  <c r="M173" i="1"/>
  <c r="L173" i="1"/>
  <c r="K173" i="1"/>
  <c r="J173" i="1"/>
  <c r="I173" i="1"/>
  <c r="M172" i="1"/>
  <c r="L172" i="1"/>
  <c r="K172" i="1"/>
  <c r="J172" i="1"/>
  <c r="I172" i="1"/>
  <c r="M171" i="1"/>
  <c r="L171" i="1"/>
  <c r="K171" i="1"/>
  <c r="J171" i="1"/>
  <c r="I171" i="1"/>
  <c r="M170" i="1"/>
  <c r="L170" i="1"/>
  <c r="K170" i="1"/>
  <c r="J170" i="1"/>
  <c r="I170" i="1"/>
  <c r="M169" i="1"/>
  <c r="L169" i="1"/>
  <c r="K169" i="1"/>
  <c r="J169" i="1"/>
  <c r="I169" i="1"/>
  <c r="M168" i="1"/>
  <c r="L168" i="1"/>
  <c r="K168" i="1"/>
  <c r="J168" i="1"/>
  <c r="I168" i="1"/>
  <c r="M167" i="1"/>
  <c r="L167" i="1"/>
  <c r="K167" i="1"/>
  <c r="J167" i="1"/>
  <c r="I167" i="1"/>
  <c r="M166" i="1"/>
  <c r="L166" i="1"/>
  <c r="K166" i="1"/>
  <c r="J166" i="1"/>
  <c r="I166" i="1"/>
  <c r="M165" i="1"/>
  <c r="L165" i="1"/>
  <c r="K165" i="1"/>
  <c r="J165" i="1"/>
  <c r="I165" i="1"/>
  <c r="M164" i="1"/>
  <c r="L164" i="1"/>
  <c r="K164" i="1"/>
  <c r="J164" i="1"/>
  <c r="I164" i="1"/>
  <c r="M163" i="1"/>
  <c r="L163" i="1"/>
  <c r="K163" i="1"/>
  <c r="J163" i="1"/>
  <c r="I163" i="1"/>
  <c r="M162" i="1"/>
  <c r="L162" i="1"/>
  <c r="K162" i="1"/>
  <c r="J162" i="1"/>
  <c r="I162" i="1"/>
  <c r="M161" i="1"/>
  <c r="L161" i="1"/>
  <c r="K161" i="1"/>
  <c r="J161" i="1"/>
  <c r="I161" i="1"/>
  <c r="M160" i="1"/>
  <c r="L160" i="1"/>
  <c r="K160" i="1"/>
  <c r="J160" i="1"/>
  <c r="I160" i="1"/>
  <c r="M159" i="1"/>
  <c r="L159" i="1"/>
  <c r="K159" i="1"/>
  <c r="J159" i="1"/>
  <c r="I159" i="1"/>
  <c r="M158" i="1"/>
  <c r="L158" i="1"/>
  <c r="K158" i="1"/>
  <c r="J158" i="1"/>
  <c r="I158" i="1"/>
  <c r="M157" i="1"/>
  <c r="L157" i="1"/>
  <c r="K157" i="1"/>
  <c r="J157" i="1"/>
  <c r="I157" i="1"/>
  <c r="M156" i="1"/>
  <c r="L156" i="1"/>
  <c r="K156" i="1"/>
  <c r="J156" i="1"/>
  <c r="I156" i="1"/>
  <c r="M155" i="1"/>
  <c r="L155" i="1"/>
  <c r="K155" i="1"/>
  <c r="J155" i="1"/>
  <c r="I155" i="1"/>
  <c r="M154" i="1"/>
  <c r="L154" i="1"/>
  <c r="K154" i="1"/>
  <c r="J154" i="1"/>
  <c r="I154" i="1"/>
  <c r="M153" i="1"/>
  <c r="L153" i="1"/>
  <c r="K153" i="1"/>
  <c r="J153" i="1"/>
  <c r="I153" i="1"/>
  <c r="M152" i="1"/>
  <c r="L152" i="1"/>
  <c r="K152" i="1"/>
  <c r="J152" i="1"/>
  <c r="I152" i="1"/>
  <c r="M151" i="1"/>
  <c r="L151" i="1"/>
  <c r="K151" i="1"/>
  <c r="J151" i="1"/>
  <c r="I151" i="1"/>
  <c r="M150" i="1"/>
  <c r="L150" i="1"/>
  <c r="K150" i="1"/>
  <c r="J150" i="1"/>
  <c r="I150" i="1"/>
  <c r="M149" i="1"/>
  <c r="L149" i="1"/>
  <c r="K149" i="1"/>
  <c r="J149" i="1"/>
  <c r="I149" i="1"/>
  <c r="M148" i="1"/>
  <c r="L148" i="1"/>
  <c r="K148" i="1"/>
  <c r="J148" i="1"/>
  <c r="I148" i="1"/>
  <c r="M147" i="1"/>
  <c r="L147" i="1"/>
  <c r="K147" i="1"/>
  <c r="J147" i="1"/>
  <c r="I147" i="1"/>
  <c r="M146" i="1"/>
  <c r="L146" i="1"/>
  <c r="K146" i="1"/>
  <c r="J146" i="1"/>
  <c r="I146" i="1"/>
  <c r="M145" i="1"/>
  <c r="L145" i="1"/>
  <c r="K145" i="1"/>
  <c r="J145" i="1"/>
  <c r="I145" i="1"/>
  <c r="M144" i="1"/>
  <c r="L144" i="1"/>
  <c r="K144" i="1"/>
  <c r="J144" i="1"/>
  <c r="I144" i="1"/>
  <c r="M143" i="1"/>
  <c r="L143" i="1"/>
  <c r="K143" i="1"/>
  <c r="J143" i="1"/>
  <c r="I143" i="1"/>
  <c r="M142" i="1"/>
  <c r="L142" i="1"/>
  <c r="K142" i="1"/>
  <c r="J142" i="1"/>
  <c r="I142" i="1"/>
  <c r="M140" i="1"/>
  <c r="L140" i="1"/>
  <c r="K140" i="1"/>
  <c r="J140" i="1"/>
  <c r="I140" i="1"/>
  <c r="M138" i="1"/>
  <c r="L138" i="1"/>
  <c r="K138" i="1"/>
  <c r="J138" i="1"/>
  <c r="I138" i="1"/>
  <c r="M136" i="1"/>
  <c r="L136" i="1"/>
  <c r="K136" i="1"/>
  <c r="J136" i="1"/>
  <c r="I136" i="1"/>
  <c r="M135" i="1"/>
  <c r="L135" i="1"/>
  <c r="K135" i="1"/>
  <c r="J135" i="1"/>
  <c r="I135" i="1"/>
  <c r="M134" i="1"/>
  <c r="L134" i="1"/>
  <c r="K134" i="1"/>
  <c r="J134" i="1"/>
  <c r="I134" i="1"/>
  <c r="M133" i="1"/>
  <c r="L133" i="1"/>
  <c r="K133" i="1"/>
  <c r="J133" i="1"/>
  <c r="I133" i="1"/>
  <c r="M132" i="1"/>
  <c r="L132" i="1"/>
  <c r="K132" i="1"/>
  <c r="J132" i="1"/>
  <c r="I132" i="1"/>
  <c r="M130" i="1"/>
  <c r="L130" i="1"/>
  <c r="K130" i="1"/>
  <c r="J130" i="1"/>
  <c r="I130" i="1"/>
  <c r="M129" i="1"/>
  <c r="L129" i="1"/>
  <c r="K129" i="1"/>
  <c r="J129" i="1"/>
  <c r="I129" i="1"/>
  <c r="M128" i="1"/>
  <c r="L128" i="1"/>
  <c r="K128" i="1"/>
  <c r="J128" i="1"/>
  <c r="I128" i="1"/>
  <c r="M127" i="1"/>
  <c r="L127" i="1"/>
  <c r="K127" i="1"/>
  <c r="J127" i="1"/>
  <c r="I127" i="1"/>
  <c r="M126" i="1"/>
  <c r="L126" i="1"/>
  <c r="K126" i="1"/>
  <c r="J126" i="1"/>
  <c r="I126" i="1"/>
  <c r="M125" i="1"/>
  <c r="L125" i="1"/>
  <c r="K125" i="1"/>
  <c r="J125" i="1"/>
  <c r="I125" i="1"/>
  <c r="M124" i="1"/>
  <c r="L124" i="1"/>
  <c r="K124" i="1"/>
  <c r="J124" i="1"/>
  <c r="I124" i="1"/>
  <c r="M123" i="1"/>
  <c r="L123" i="1"/>
  <c r="K123" i="1"/>
  <c r="J123" i="1"/>
  <c r="I123" i="1"/>
  <c r="M122" i="1"/>
  <c r="L122" i="1"/>
  <c r="K122" i="1"/>
  <c r="J122" i="1"/>
  <c r="I122" i="1"/>
  <c r="M121" i="1"/>
  <c r="L121" i="1"/>
  <c r="K121" i="1"/>
  <c r="J121" i="1"/>
  <c r="I121" i="1"/>
  <c r="M120" i="1"/>
  <c r="L120" i="1"/>
  <c r="K120" i="1"/>
  <c r="J120" i="1"/>
  <c r="I120" i="1"/>
  <c r="M119" i="1"/>
  <c r="L119" i="1"/>
  <c r="K119" i="1"/>
  <c r="J119" i="1"/>
  <c r="I119" i="1"/>
  <c r="M118" i="1"/>
  <c r="L118" i="1"/>
  <c r="K118" i="1"/>
  <c r="J118" i="1"/>
  <c r="I118" i="1"/>
  <c r="M117" i="1"/>
  <c r="L117" i="1"/>
  <c r="K117" i="1"/>
  <c r="J117" i="1"/>
  <c r="I117" i="1"/>
  <c r="M116" i="1"/>
  <c r="L116" i="1"/>
  <c r="K116" i="1"/>
  <c r="J116" i="1"/>
  <c r="I116" i="1"/>
  <c r="M115" i="1"/>
  <c r="L115" i="1"/>
  <c r="K115" i="1"/>
  <c r="J115" i="1"/>
  <c r="I115" i="1"/>
  <c r="M114" i="1"/>
  <c r="L114" i="1"/>
  <c r="K114" i="1"/>
  <c r="J114" i="1"/>
  <c r="I114" i="1"/>
  <c r="M113" i="1"/>
  <c r="L113" i="1"/>
  <c r="K113" i="1"/>
  <c r="J113" i="1"/>
  <c r="I113" i="1"/>
  <c r="M112" i="1"/>
  <c r="L112" i="1"/>
  <c r="K112" i="1"/>
  <c r="J112" i="1"/>
  <c r="I112" i="1"/>
  <c r="M111" i="1"/>
  <c r="L111" i="1"/>
  <c r="K111" i="1"/>
  <c r="J111" i="1"/>
  <c r="I111" i="1"/>
  <c r="M110" i="1"/>
  <c r="L110" i="1"/>
  <c r="K110" i="1"/>
  <c r="J110" i="1"/>
  <c r="I110" i="1"/>
  <c r="M109" i="1"/>
  <c r="L109" i="1"/>
  <c r="K109" i="1"/>
  <c r="J109" i="1"/>
  <c r="I109" i="1"/>
  <c r="M108" i="1"/>
  <c r="L108" i="1"/>
  <c r="K108" i="1"/>
  <c r="J108" i="1"/>
  <c r="I108" i="1"/>
  <c r="M107" i="1"/>
  <c r="L107" i="1"/>
  <c r="K107" i="1"/>
  <c r="J107" i="1"/>
  <c r="I107" i="1"/>
  <c r="M106" i="1"/>
  <c r="L106" i="1"/>
  <c r="K106" i="1"/>
  <c r="J106" i="1"/>
  <c r="I106" i="1"/>
  <c r="M105" i="1"/>
  <c r="L105" i="1"/>
  <c r="K105" i="1"/>
  <c r="J105" i="1"/>
  <c r="I105" i="1"/>
  <c r="M104" i="1"/>
  <c r="L104" i="1"/>
  <c r="K104" i="1"/>
  <c r="J104" i="1"/>
  <c r="I104" i="1"/>
  <c r="M103" i="1"/>
  <c r="L103" i="1"/>
  <c r="K103" i="1"/>
  <c r="J103" i="1"/>
  <c r="I103" i="1"/>
  <c r="M102" i="1"/>
  <c r="L102" i="1"/>
  <c r="K102" i="1"/>
  <c r="J102" i="1"/>
  <c r="I102" i="1"/>
  <c r="M100" i="1"/>
  <c r="L100" i="1"/>
  <c r="K100" i="1"/>
  <c r="J100" i="1"/>
  <c r="I100" i="1"/>
  <c r="M99" i="1"/>
  <c r="L99" i="1"/>
  <c r="K99" i="1"/>
  <c r="J99" i="1"/>
  <c r="I99" i="1"/>
  <c r="M98" i="1"/>
  <c r="L98" i="1"/>
  <c r="K98" i="1"/>
  <c r="J98" i="1"/>
  <c r="I98" i="1"/>
  <c r="M97" i="1"/>
  <c r="L97" i="1"/>
  <c r="K97" i="1"/>
  <c r="J97" i="1"/>
  <c r="I97" i="1"/>
  <c r="M96" i="1"/>
  <c r="L96" i="1"/>
  <c r="K96" i="1"/>
  <c r="J96" i="1"/>
  <c r="I96" i="1"/>
  <c r="M94" i="1"/>
  <c r="L94" i="1"/>
  <c r="K94" i="1"/>
  <c r="J94" i="1"/>
  <c r="I94" i="1"/>
  <c r="M93" i="1"/>
  <c r="L93" i="1"/>
  <c r="K93" i="1"/>
  <c r="J93" i="1"/>
  <c r="I93" i="1"/>
  <c r="M91" i="1"/>
  <c r="L91" i="1"/>
  <c r="K91" i="1"/>
  <c r="J91" i="1"/>
  <c r="I91" i="1"/>
  <c r="M90" i="1"/>
  <c r="L90" i="1"/>
  <c r="K90" i="1"/>
  <c r="J90" i="1"/>
  <c r="I90" i="1"/>
  <c r="M89" i="1"/>
  <c r="L89" i="1"/>
  <c r="K89" i="1"/>
  <c r="J89" i="1"/>
  <c r="I89" i="1"/>
  <c r="M88" i="1"/>
  <c r="L88" i="1"/>
  <c r="K88" i="1"/>
  <c r="J88" i="1"/>
  <c r="I88" i="1"/>
  <c r="M87" i="1"/>
  <c r="L87" i="1"/>
  <c r="K87" i="1"/>
  <c r="J87" i="1"/>
  <c r="I87" i="1"/>
  <c r="M85" i="1"/>
  <c r="L85" i="1"/>
  <c r="K85" i="1"/>
  <c r="J85" i="1"/>
  <c r="I85" i="1"/>
  <c r="M84" i="1"/>
  <c r="L84" i="1"/>
  <c r="K84" i="1"/>
  <c r="J84" i="1"/>
  <c r="I84" i="1"/>
  <c r="M83" i="1"/>
  <c r="L83" i="1"/>
  <c r="K83" i="1"/>
  <c r="J83" i="1"/>
  <c r="I83" i="1"/>
  <c r="M81" i="1"/>
  <c r="L81" i="1"/>
  <c r="K81" i="1"/>
  <c r="J81" i="1"/>
  <c r="I81" i="1"/>
  <c r="M79" i="1"/>
  <c r="L79" i="1"/>
  <c r="K79" i="1"/>
  <c r="J79" i="1"/>
  <c r="I79" i="1"/>
  <c r="M78" i="1"/>
  <c r="L78" i="1"/>
  <c r="K78" i="1"/>
  <c r="J78" i="1"/>
  <c r="I78" i="1"/>
  <c r="M77" i="1"/>
  <c r="L77" i="1"/>
  <c r="K77" i="1"/>
  <c r="J77" i="1"/>
  <c r="I77" i="1"/>
  <c r="M75" i="1"/>
  <c r="L75" i="1"/>
  <c r="K75" i="1"/>
  <c r="J75" i="1"/>
  <c r="I75" i="1"/>
  <c r="M141" i="1"/>
  <c r="L141" i="1"/>
  <c r="K141" i="1"/>
  <c r="J141" i="1"/>
  <c r="I141" i="1"/>
  <c r="M74" i="1"/>
  <c r="L74" i="1"/>
  <c r="K74" i="1"/>
  <c r="J74" i="1"/>
  <c r="I74" i="1"/>
  <c r="M73" i="1"/>
  <c r="L73" i="1"/>
  <c r="K73" i="1"/>
  <c r="J73" i="1"/>
  <c r="I73" i="1"/>
  <c r="M71" i="1"/>
  <c r="L71" i="1"/>
  <c r="K71" i="1"/>
  <c r="J71" i="1"/>
  <c r="I71" i="1"/>
  <c r="M69" i="1"/>
  <c r="L69" i="1"/>
  <c r="K69" i="1"/>
  <c r="J69" i="1"/>
  <c r="I69" i="1"/>
  <c r="M67" i="1"/>
  <c r="L67" i="1"/>
  <c r="K67" i="1"/>
  <c r="J67" i="1"/>
  <c r="I67" i="1"/>
  <c r="M66" i="1"/>
  <c r="L66" i="1"/>
  <c r="K66" i="1"/>
  <c r="J66" i="1"/>
  <c r="I66" i="1"/>
  <c r="M65" i="1"/>
  <c r="L65" i="1"/>
  <c r="K65" i="1"/>
  <c r="J65" i="1"/>
  <c r="I65" i="1"/>
  <c r="M64" i="1"/>
  <c r="L64" i="1"/>
  <c r="K64" i="1"/>
  <c r="J64" i="1"/>
  <c r="I64" i="1"/>
  <c r="M63" i="1"/>
  <c r="L63" i="1"/>
  <c r="K63" i="1"/>
  <c r="J63" i="1"/>
  <c r="I63" i="1"/>
  <c r="M62" i="1"/>
  <c r="L62" i="1"/>
  <c r="K62" i="1"/>
  <c r="J62" i="1"/>
  <c r="I62" i="1"/>
  <c r="M61" i="1"/>
  <c r="L61" i="1"/>
  <c r="K61" i="1"/>
  <c r="J61" i="1"/>
  <c r="I61" i="1"/>
  <c r="M60" i="1"/>
  <c r="L60" i="1"/>
  <c r="K60" i="1"/>
  <c r="J60" i="1"/>
  <c r="I60" i="1"/>
  <c r="M59" i="1"/>
  <c r="L59" i="1"/>
  <c r="K59" i="1"/>
  <c r="J59" i="1"/>
  <c r="I59" i="1"/>
  <c r="M57" i="1"/>
  <c r="L57" i="1"/>
  <c r="K57" i="1"/>
  <c r="J57" i="1"/>
  <c r="I57" i="1"/>
  <c r="M56" i="1"/>
  <c r="L56" i="1"/>
  <c r="K56" i="1"/>
  <c r="J56" i="1"/>
  <c r="I56" i="1"/>
  <c r="M55" i="1"/>
  <c r="L55" i="1"/>
  <c r="K55" i="1"/>
  <c r="J55" i="1"/>
  <c r="I55" i="1"/>
  <c r="M54" i="1"/>
  <c r="L54" i="1"/>
  <c r="K54" i="1"/>
  <c r="J54" i="1"/>
  <c r="I54" i="1"/>
  <c r="M53" i="1"/>
  <c r="L53" i="1"/>
  <c r="K53" i="1"/>
  <c r="J53" i="1"/>
  <c r="I53" i="1"/>
  <c r="M49" i="1"/>
  <c r="L49" i="1"/>
  <c r="K49" i="1"/>
  <c r="J49" i="1"/>
  <c r="I49" i="1"/>
  <c r="M48" i="1"/>
  <c r="L48" i="1"/>
  <c r="K48" i="1"/>
  <c r="J48" i="1"/>
  <c r="I48" i="1"/>
  <c r="M47" i="1"/>
  <c r="L47" i="1"/>
  <c r="K47" i="1"/>
  <c r="J47" i="1"/>
  <c r="I47" i="1"/>
  <c r="M46" i="1"/>
  <c r="L46" i="1"/>
  <c r="K46" i="1"/>
  <c r="J46" i="1"/>
  <c r="I46" i="1"/>
  <c r="M44" i="1"/>
  <c r="L44" i="1"/>
  <c r="K44" i="1"/>
  <c r="J44" i="1"/>
  <c r="I44" i="1"/>
  <c r="M43" i="1"/>
  <c r="L43" i="1"/>
  <c r="K43" i="1"/>
  <c r="J43" i="1"/>
  <c r="I43" i="1"/>
  <c r="M42" i="1"/>
  <c r="L42" i="1"/>
  <c r="K42" i="1"/>
  <c r="J42" i="1"/>
  <c r="I42" i="1"/>
  <c r="M41" i="1"/>
  <c r="L41" i="1"/>
  <c r="K41" i="1"/>
  <c r="J41" i="1"/>
  <c r="I41" i="1"/>
  <c r="M40" i="1"/>
  <c r="L40" i="1"/>
  <c r="K40" i="1"/>
  <c r="J40" i="1"/>
  <c r="I40" i="1"/>
  <c r="M39" i="1"/>
  <c r="L39" i="1"/>
  <c r="K39" i="1"/>
  <c r="J39" i="1"/>
  <c r="I39" i="1"/>
  <c r="M38" i="1"/>
  <c r="L38" i="1"/>
  <c r="K38" i="1"/>
  <c r="J38" i="1"/>
  <c r="I38" i="1"/>
  <c r="M37" i="1"/>
  <c r="L37" i="1"/>
  <c r="K37" i="1"/>
  <c r="J37" i="1"/>
  <c r="I37" i="1"/>
  <c r="M35" i="1"/>
  <c r="L35" i="1"/>
  <c r="K35" i="1"/>
  <c r="J35" i="1"/>
  <c r="I35" i="1"/>
  <c r="M34" i="1"/>
  <c r="L34" i="1"/>
  <c r="K34" i="1"/>
  <c r="J34" i="1"/>
  <c r="I34" i="1"/>
  <c r="M32" i="1"/>
  <c r="L32" i="1"/>
  <c r="K32" i="1"/>
  <c r="J32" i="1"/>
  <c r="I32" i="1"/>
  <c r="M344" i="1"/>
  <c r="L344" i="1"/>
  <c r="K344" i="1"/>
  <c r="J344" i="1"/>
  <c r="I344" i="1"/>
  <c r="M31" i="1"/>
  <c r="L31" i="1"/>
  <c r="K31" i="1"/>
  <c r="J31" i="1"/>
  <c r="I31" i="1"/>
  <c r="M30" i="1"/>
  <c r="L30" i="1"/>
  <c r="K30" i="1"/>
  <c r="J30" i="1"/>
  <c r="I30" i="1"/>
  <c r="M29" i="1"/>
  <c r="L29" i="1"/>
  <c r="K29" i="1"/>
  <c r="J29" i="1"/>
  <c r="I29" i="1"/>
  <c r="M28" i="1"/>
  <c r="L28" i="1"/>
  <c r="K28" i="1"/>
  <c r="J28" i="1"/>
  <c r="I28" i="1"/>
  <c r="M27" i="1"/>
  <c r="L27" i="1"/>
  <c r="K27" i="1"/>
  <c r="J27" i="1"/>
  <c r="I27" i="1"/>
  <c r="M26" i="1"/>
  <c r="L26" i="1"/>
  <c r="K26" i="1"/>
  <c r="J26" i="1"/>
  <c r="I26" i="1"/>
  <c r="M25" i="1"/>
  <c r="L25" i="1"/>
  <c r="K25" i="1"/>
  <c r="J25" i="1"/>
  <c r="I25" i="1"/>
  <c r="M24" i="1"/>
  <c r="L24" i="1"/>
  <c r="K24" i="1"/>
  <c r="J24" i="1"/>
  <c r="I24" i="1"/>
  <c r="M23" i="1"/>
  <c r="L23" i="1"/>
  <c r="K23" i="1"/>
  <c r="J23" i="1"/>
  <c r="I23" i="1"/>
  <c r="M22" i="1"/>
  <c r="L22" i="1"/>
  <c r="K22" i="1"/>
  <c r="J22" i="1"/>
  <c r="I22" i="1"/>
  <c r="M20" i="1"/>
  <c r="L20" i="1"/>
  <c r="K20" i="1"/>
  <c r="J20" i="1"/>
  <c r="I20" i="1"/>
  <c r="M19" i="1"/>
  <c r="L19" i="1"/>
  <c r="K19" i="1"/>
  <c r="J19" i="1"/>
  <c r="I19" i="1"/>
  <c r="J18" i="1"/>
  <c r="M18" i="1" l="1"/>
  <c r="L18" i="1"/>
  <c r="K18" i="1"/>
  <c r="I18" i="1"/>
  <c r="P514" i="1" l="1"/>
  <c r="R514" i="1" s="1"/>
  <c r="Q243" i="1"/>
  <c r="P463" i="1"/>
  <c r="R463" i="1" s="1"/>
  <c r="O79" i="1"/>
  <c r="Q514" i="1"/>
  <c r="Q79" i="1"/>
  <c r="P191" i="1"/>
  <c r="R191" i="1" s="1"/>
  <c r="P247" i="1"/>
  <c r="R247" i="1" s="1"/>
  <c r="Q191" i="1"/>
  <c r="P79" i="1"/>
  <c r="R79" i="1" s="1"/>
  <c r="Q247" i="1"/>
  <c r="O463" i="1"/>
  <c r="P243" i="1"/>
  <c r="R243" i="1" s="1"/>
  <c r="Q463" i="1"/>
  <c r="O191" i="1"/>
  <c r="O514" i="1"/>
  <c r="O247" i="1"/>
  <c r="O243" i="1"/>
  <c r="P26" i="1" l="1"/>
  <c r="R26" i="1" s="1"/>
  <c r="Q26" i="1"/>
  <c r="O26" i="1"/>
  <c r="Q332" i="1"/>
  <c r="P332" i="1"/>
  <c r="R332" i="1" s="1"/>
  <c r="O332" i="1"/>
  <c r="G593" i="1"/>
  <c r="H593" i="1"/>
  <c r="N593" i="1"/>
  <c r="P23" i="1"/>
  <c r="R23" i="1" s="1"/>
  <c r="P580" i="1" l="1"/>
  <c r="R580" i="1" s="1"/>
  <c r="P546" i="1"/>
  <c r="R546" i="1" s="1"/>
  <c r="P462" i="1"/>
  <c r="R462" i="1" s="1"/>
  <c r="Q546" i="1"/>
  <c r="O334" i="1"/>
  <c r="Q323" i="1"/>
  <c r="O546" i="1"/>
  <c r="O580" i="1"/>
  <c r="Q23" i="1"/>
  <c r="P545" i="1"/>
  <c r="R545" i="1" s="1"/>
  <c r="Q580" i="1"/>
  <c r="Q462" i="1"/>
  <c r="Q545" i="1"/>
  <c r="Q334" i="1"/>
  <c r="O513" i="1"/>
  <c r="P334" i="1"/>
  <c r="R334" i="1" s="1"/>
  <c r="P323" i="1"/>
  <c r="R323" i="1" s="1"/>
  <c r="Q513" i="1"/>
  <c r="O23" i="1"/>
  <c r="O323" i="1"/>
  <c r="O545" i="1"/>
  <c r="P513" i="1"/>
  <c r="R513" i="1" s="1"/>
  <c r="O462" i="1"/>
  <c r="Q432" i="1" l="1"/>
  <c r="P587" i="1"/>
  <c r="R587" i="1" s="1"/>
  <c r="Q298" i="1"/>
  <c r="P537" i="1"/>
  <c r="R537" i="1" s="1"/>
  <c r="P303" i="1"/>
  <c r="R303" i="1" s="1"/>
  <c r="P432" i="1"/>
  <c r="R432" i="1" s="1"/>
  <c r="P298" i="1"/>
  <c r="R298" i="1" s="1"/>
  <c r="P579" i="1"/>
  <c r="R579" i="1" s="1"/>
  <c r="P281" i="1"/>
  <c r="R281" i="1" s="1"/>
  <c r="P280" i="1"/>
  <c r="R280" i="1" s="1"/>
  <c r="P369" i="1"/>
  <c r="R369" i="1" s="1"/>
  <c r="P544" i="1"/>
  <c r="R544" i="1" s="1"/>
  <c r="Q544" i="1"/>
  <c r="Q281" i="1"/>
  <c r="P170" i="1"/>
  <c r="R170" i="1" s="1"/>
  <c r="Q369" i="1"/>
  <c r="Q587" i="1"/>
  <c r="Q280" i="1"/>
  <c r="O303" i="1"/>
  <c r="O583" i="1"/>
  <c r="O537" i="1"/>
  <c r="P30" i="1"/>
  <c r="R30" i="1" s="1"/>
  <c r="Q303" i="1"/>
  <c r="Q537" i="1"/>
  <c r="Q30" i="1"/>
  <c r="Q430" i="1"/>
  <c r="O298" i="1"/>
  <c r="O544" i="1"/>
  <c r="O587" i="1"/>
  <c r="O30" i="1"/>
  <c r="O281" i="1"/>
  <c r="O280" i="1"/>
  <c r="O584" i="1"/>
  <c r="Q584" i="1"/>
  <c r="P430" i="1"/>
  <c r="R430" i="1" s="1"/>
  <c r="O579" i="1"/>
  <c r="P27" i="1"/>
  <c r="R27" i="1" s="1"/>
  <c r="Q579" i="1"/>
  <c r="P431" i="1"/>
  <c r="R431" i="1" s="1"/>
  <c r="Q27" i="1"/>
  <c r="Q431" i="1"/>
  <c r="P583" i="1"/>
  <c r="R583" i="1" s="1"/>
  <c r="O430" i="1"/>
  <c r="P584" i="1"/>
  <c r="R584" i="1" s="1"/>
  <c r="P223" i="1"/>
  <c r="R223" i="1" s="1"/>
  <c r="Q223" i="1"/>
  <c r="Q170" i="1"/>
  <c r="Q583" i="1"/>
  <c r="O431" i="1"/>
  <c r="O223" i="1"/>
  <c r="O432" i="1"/>
  <c r="O27" i="1"/>
  <c r="O369" i="1"/>
  <c r="O170" i="1"/>
  <c r="P445" i="1" l="1"/>
  <c r="R445" i="1" s="1"/>
  <c r="O438" i="1"/>
  <c r="Q310" i="1"/>
  <c r="P310" i="1"/>
  <c r="R310" i="1" s="1"/>
  <c r="P438" i="1"/>
  <c r="R438" i="1" s="1"/>
  <c r="Q445" i="1"/>
  <c r="Q438" i="1"/>
  <c r="O445" i="1"/>
  <c r="O310" i="1"/>
  <c r="P171" i="1" l="1"/>
  <c r="R171" i="1" s="1"/>
  <c r="O77" i="1"/>
  <c r="Q22" i="1"/>
  <c r="Q77" i="1"/>
  <c r="O22" i="1"/>
  <c r="O20" i="1"/>
  <c r="Q20" i="1"/>
  <c r="P22" i="1"/>
  <c r="R22" i="1" s="1"/>
  <c r="P20" i="1"/>
  <c r="R20" i="1" s="1"/>
  <c r="P77" i="1"/>
  <c r="R77" i="1" s="1"/>
  <c r="Q171" i="1"/>
  <c r="O171" i="1"/>
  <c r="O360" i="1" l="1"/>
  <c r="Q360" i="1"/>
  <c r="P360" i="1"/>
  <c r="R360" i="1" s="1"/>
  <c r="P556" i="1" l="1"/>
  <c r="R556" i="1" s="1"/>
  <c r="P53" i="1"/>
  <c r="R53" i="1" s="1"/>
  <c r="Q556" i="1"/>
  <c r="O343" i="1"/>
  <c r="O556" i="1"/>
  <c r="P287" i="1"/>
  <c r="R287" i="1" s="1"/>
  <c r="Q287" i="1"/>
  <c r="Q343" i="1"/>
  <c r="P343" i="1"/>
  <c r="R343" i="1" s="1"/>
  <c r="P195" i="1"/>
  <c r="R195" i="1" s="1"/>
  <c r="Q195" i="1"/>
  <c r="O287" i="1"/>
  <c r="O195" i="1"/>
  <c r="O541" i="1"/>
  <c r="Q541" i="1"/>
  <c r="Q53" i="1"/>
  <c r="O53" i="1"/>
  <c r="O540" i="1"/>
  <c r="Q540" i="1"/>
  <c r="P541" i="1"/>
  <c r="R541" i="1" s="1"/>
  <c r="P540" i="1"/>
  <c r="R540" i="1" s="1"/>
  <c r="O547" i="1" l="1"/>
  <c r="Q547" i="1"/>
  <c r="P123" i="1"/>
  <c r="R123" i="1" s="1"/>
  <c r="P434" i="1"/>
  <c r="R434" i="1" s="1"/>
  <c r="O123" i="1"/>
  <c r="P547" i="1"/>
  <c r="R547" i="1" s="1"/>
  <c r="Q434" i="1"/>
  <c r="Q123" i="1"/>
  <c r="O435" i="1"/>
  <c r="O434" i="1"/>
  <c r="P435" i="1"/>
  <c r="R435" i="1" s="1"/>
  <c r="Q435" i="1"/>
  <c r="P560" i="1" l="1"/>
  <c r="R560" i="1" s="1"/>
  <c r="P557" i="1"/>
  <c r="R557" i="1" s="1"/>
  <c r="P561" i="1"/>
  <c r="R561" i="1" s="1"/>
  <c r="P286" i="1"/>
  <c r="R286" i="1" s="1"/>
  <c r="O561" i="1"/>
  <c r="O569" i="1"/>
  <c r="P566" i="1"/>
  <c r="R566" i="1" s="1"/>
  <c r="Q557" i="1"/>
  <c r="Q558" i="1"/>
  <c r="Q560" i="1"/>
  <c r="Q269" i="1"/>
  <c r="Q567" i="1"/>
  <c r="Q559" i="1"/>
  <c r="O567" i="1"/>
  <c r="Q570" i="1"/>
  <c r="O571" i="1"/>
  <c r="O568" i="1"/>
  <c r="Q571" i="1"/>
  <c r="Q572" i="1"/>
  <c r="P52" i="1"/>
  <c r="R52" i="1" s="1"/>
  <c r="O557" i="1"/>
  <c r="O560" i="1"/>
  <c r="P569" i="1"/>
  <c r="R569" i="1" s="1"/>
  <c r="P558" i="1"/>
  <c r="R558" i="1" s="1"/>
  <c r="Q566" i="1"/>
  <c r="Q568" i="1"/>
  <c r="P570" i="1"/>
  <c r="R570" i="1" s="1"/>
  <c r="P559" i="1"/>
  <c r="R559" i="1" s="1"/>
  <c r="P295" i="1"/>
  <c r="R295" i="1" s="1"/>
  <c r="P572" i="1"/>
  <c r="R572" i="1" s="1"/>
  <c r="O559" i="1"/>
  <c r="Q561" i="1"/>
  <c r="Q569" i="1"/>
  <c r="Q282" i="1"/>
  <c r="O269" i="1"/>
  <c r="Q417" i="1"/>
  <c r="O572" i="1"/>
  <c r="P567" i="1"/>
  <c r="R567" i="1" s="1"/>
  <c r="O570" i="1"/>
  <c r="P49" i="1"/>
  <c r="R49" i="1" s="1"/>
  <c r="P571" i="1"/>
  <c r="R571" i="1" s="1"/>
  <c r="O566" i="1"/>
  <c r="O558" i="1"/>
  <c r="P417" i="1"/>
  <c r="R417" i="1" s="1"/>
  <c r="P590" i="1"/>
  <c r="R590" i="1" s="1"/>
  <c r="P568" i="1"/>
  <c r="R568" i="1" s="1"/>
  <c r="O293" i="1"/>
  <c r="O295" i="1"/>
  <c r="O417" i="1"/>
  <c r="P224" i="1"/>
  <c r="R224" i="1" s="1"/>
  <c r="Q293" i="1"/>
  <c r="O224" i="1"/>
  <c r="Q295" i="1"/>
  <c r="O49" i="1"/>
  <c r="P293" i="1"/>
  <c r="R293" i="1" s="1"/>
  <c r="P269" i="1"/>
  <c r="R269" i="1" s="1"/>
  <c r="Q224" i="1"/>
  <c r="Q49" i="1"/>
  <c r="O286" i="1"/>
  <c r="Q590" i="1"/>
  <c r="O590" i="1"/>
  <c r="O282" i="1"/>
  <c r="O50" i="1"/>
  <c r="Q50" i="1"/>
  <c r="O52" i="1"/>
  <c r="Q286" i="1"/>
  <c r="O283" i="1"/>
  <c r="Q52" i="1"/>
  <c r="Q283" i="1"/>
  <c r="O51" i="1"/>
  <c r="Q51" i="1"/>
  <c r="P283" i="1"/>
  <c r="R283" i="1" s="1"/>
  <c r="P50" i="1"/>
  <c r="R50" i="1" s="1"/>
  <c r="P51" i="1"/>
  <c r="R51" i="1" s="1"/>
  <c r="P282" i="1"/>
  <c r="R282" i="1" s="1"/>
  <c r="O512" i="1"/>
  <c r="Q512" i="1"/>
  <c r="O511" i="1"/>
  <c r="Q511" i="1"/>
  <c r="P511" i="1"/>
  <c r="R511" i="1" s="1"/>
  <c r="P512" i="1"/>
  <c r="R512" i="1" s="1"/>
  <c r="Q237" i="1"/>
  <c r="P324" i="1"/>
  <c r="R324" i="1" s="1"/>
  <c r="Q327" i="1"/>
  <c r="Q324" i="1"/>
  <c r="O327" i="1"/>
  <c r="Q300" i="1"/>
  <c r="O317" i="1"/>
  <c r="P300" i="1"/>
  <c r="R300" i="1" s="1"/>
  <c r="Q331" i="1"/>
  <c r="Q317" i="1"/>
  <c r="O331" i="1"/>
  <c r="P317" i="1"/>
  <c r="R317" i="1" s="1"/>
  <c r="P327" i="1"/>
  <c r="R327" i="1" s="1"/>
  <c r="O300" i="1"/>
  <c r="O324" i="1"/>
  <c r="O252" i="1"/>
  <c r="P331" i="1"/>
  <c r="R331" i="1" s="1"/>
  <c r="O250" i="1"/>
  <c r="O246" i="1"/>
  <c r="O237" i="1"/>
  <c r="Q251" i="1"/>
  <c r="Q242" i="1"/>
  <c r="O251" i="1"/>
  <c r="O242" i="1"/>
  <c r="Q248" i="1"/>
  <c r="Q250" i="1"/>
  <c r="O248" i="1"/>
  <c r="Q246" i="1"/>
  <c r="Q252" i="1"/>
  <c r="P250" i="1"/>
  <c r="R250" i="1" s="1"/>
  <c r="P252" i="1"/>
  <c r="R252" i="1" s="1"/>
  <c r="P251" i="1"/>
  <c r="R251" i="1" s="1"/>
  <c r="P237" i="1"/>
  <c r="R237" i="1" s="1"/>
  <c r="P242" i="1"/>
  <c r="R242" i="1" s="1"/>
  <c r="P248" i="1"/>
  <c r="R248" i="1" s="1"/>
  <c r="P246" i="1"/>
  <c r="R246" i="1" s="1"/>
  <c r="P230" i="1" l="1"/>
  <c r="R230" i="1" s="1"/>
  <c r="O226" i="1"/>
  <c r="O230" i="1"/>
  <c r="Q226" i="1"/>
  <c r="Q230" i="1"/>
  <c r="P226" i="1"/>
  <c r="R226" i="1" s="1"/>
  <c r="P311" i="1" l="1"/>
  <c r="R311" i="1" s="1"/>
  <c r="P444" i="1"/>
  <c r="R444" i="1" s="1"/>
  <c r="Q311" i="1"/>
  <c r="Q444" i="1"/>
  <c r="O311" i="1"/>
  <c r="O444" i="1"/>
  <c r="P371" i="1" l="1"/>
  <c r="R371" i="1" s="1"/>
  <c r="Q371" i="1"/>
  <c r="P421" i="1"/>
  <c r="R421" i="1" s="1"/>
  <c r="O371" i="1"/>
  <c r="P122" i="1"/>
  <c r="R122" i="1" s="1"/>
  <c r="Q421" i="1"/>
  <c r="O421" i="1"/>
  <c r="Q122" i="1"/>
  <c r="O122" i="1"/>
  <c r="O29" i="1" l="1"/>
  <c r="Q29" i="1"/>
  <c r="O19" i="1"/>
  <c r="P19" i="1"/>
  <c r="R19" i="1" s="1"/>
  <c r="P37" i="1"/>
  <c r="R37" i="1" s="1"/>
  <c r="P29" i="1"/>
  <c r="R29" i="1" s="1"/>
  <c r="Q37" i="1"/>
  <c r="Q19" i="1"/>
  <c r="O37" i="1"/>
  <c r="Q390" i="1" l="1"/>
  <c r="O390" i="1"/>
  <c r="P390" i="1"/>
  <c r="R390" i="1" s="1"/>
  <c r="P419" i="1" l="1"/>
  <c r="R419" i="1" s="1"/>
  <c r="P284" i="1"/>
  <c r="R284" i="1" s="1"/>
  <c r="P31" i="1"/>
  <c r="R31" i="1" s="1"/>
  <c r="P578" i="1"/>
  <c r="R578" i="1" s="1"/>
  <c r="P543" i="1"/>
  <c r="R543" i="1" s="1"/>
  <c r="P440" i="1"/>
  <c r="R440" i="1" s="1"/>
  <c r="Q539" i="1"/>
  <c r="Q442" i="1"/>
  <c r="Q576" i="1"/>
  <c r="P563" i="1"/>
  <c r="R563" i="1" s="1"/>
  <c r="Q189" i="1"/>
  <c r="O563" i="1"/>
  <c r="Q271" i="1"/>
  <c r="Q523" i="1"/>
  <c r="O440" i="1"/>
  <c r="O189" i="1"/>
  <c r="Q418" i="1"/>
  <c r="O581" i="1"/>
  <c r="Q43" i="1"/>
  <c r="O523" i="1"/>
  <c r="Q448" i="1"/>
  <c r="O443" i="1"/>
  <c r="Q279" i="1"/>
  <c r="Q573" i="1"/>
  <c r="Q563" i="1"/>
  <c r="Q578" i="1"/>
  <c r="O418" i="1"/>
  <c r="Q562" i="1"/>
  <c r="P43" i="1"/>
  <c r="R43" i="1" s="1"/>
  <c r="Q347" i="1"/>
  <c r="O448" i="1"/>
  <c r="Q441" i="1"/>
  <c r="P279" i="1"/>
  <c r="R279" i="1" s="1"/>
  <c r="Q543" i="1"/>
  <c r="O573" i="1"/>
  <c r="Q187" i="1"/>
  <c r="P539" i="1"/>
  <c r="R539" i="1" s="1"/>
  <c r="O220" i="1"/>
  <c r="P442" i="1"/>
  <c r="R442" i="1" s="1"/>
  <c r="Q366" i="1"/>
  <c r="O562" i="1"/>
  <c r="Q276" i="1"/>
  <c r="O284" i="1"/>
  <c r="O441" i="1"/>
  <c r="O31" i="1"/>
  <c r="O190" i="1"/>
  <c r="Q419" i="1"/>
  <c r="O366" i="1"/>
  <c r="Q277" i="1"/>
  <c r="O276" i="1"/>
  <c r="Q284" i="1"/>
  <c r="Q31" i="1"/>
  <c r="Q575" i="1"/>
  <c r="P573" i="1"/>
  <c r="R573" i="1" s="1"/>
  <c r="Q190" i="1"/>
  <c r="O347" i="1"/>
  <c r="O555" i="1"/>
  <c r="O539" i="1"/>
  <c r="Q592" i="1"/>
  <c r="Q220" i="1"/>
  <c r="O442" i="1"/>
  <c r="Q290" i="1"/>
  <c r="Q555" i="1"/>
  <c r="O575" i="1"/>
  <c r="O592" i="1"/>
  <c r="P220" i="1"/>
  <c r="R220" i="1" s="1"/>
  <c r="Q440" i="1"/>
  <c r="O290" i="1"/>
  <c r="Q80" i="1"/>
  <c r="O419" i="1"/>
  <c r="O277" i="1"/>
  <c r="O187" i="1"/>
  <c r="Q581" i="1"/>
  <c r="O271" i="1"/>
  <c r="Q443" i="1"/>
  <c r="O80" i="1"/>
  <c r="O576" i="1"/>
  <c r="P347" i="1"/>
  <c r="R347" i="1" s="1"/>
  <c r="O43" i="1"/>
  <c r="O279" i="1"/>
  <c r="P189" i="1"/>
  <c r="R189" i="1" s="1"/>
  <c r="O578" i="1"/>
  <c r="P366" i="1"/>
  <c r="R366" i="1" s="1"/>
  <c r="P523" i="1"/>
  <c r="R523" i="1" s="1"/>
  <c r="O543" i="1"/>
  <c r="P576" i="1"/>
  <c r="R576" i="1" s="1"/>
  <c r="P418" i="1"/>
  <c r="R418" i="1" s="1"/>
  <c r="P592" i="1"/>
  <c r="R592" i="1" s="1"/>
  <c r="P448" i="1"/>
  <c r="R448" i="1" s="1"/>
  <c r="P290" i="1"/>
  <c r="R290" i="1" s="1"/>
  <c r="P187" i="1"/>
  <c r="R187" i="1" s="1"/>
  <c r="P277" i="1"/>
  <c r="R277" i="1" s="1"/>
  <c r="P271" i="1"/>
  <c r="R271" i="1" s="1"/>
  <c r="P80" i="1"/>
  <c r="R80" i="1" s="1"/>
  <c r="P555" i="1"/>
  <c r="R555" i="1" s="1"/>
  <c r="P562" i="1"/>
  <c r="R562" i="1" s="1"/>
  <c r="P441" i="1"/>
  <c r="R441" i="1" s="1"/>
  <c r="P190" i="1"/>
  <c r="R190" i="1" s="1"/>
  <c r="P581" i="1"/>
  <c r="R581" i="1" s="1"/>
  <c r="P276" i="1"/>
  <c r="R276" i="1" s="1"/>
  <c r="P443" i="1"/>
  <c r="R443" i="1" s="1"/>
  <c r="P575" i="1"/>
  <c r="R575" i="1" s="1"/>
  <c r="Q564" i="1" l="1"/>
  <c r="O564" i="1"/>
  <c r="P564" i="1"/>
  <c r="R564" i="1" s="1"/>
  <c r="Q565" i="1"/>
  <c r="O565" i="1"/>
  <c r="P565" i="1"/>
  <c r="R565" i="1" s="1"/>
  <c r="P292" i="1"/>
  <c r="R292" i="1" s="1"/>
  <c r="P554" i="1"/>
  <c r="R554" i="1" s="1"/>
  <c r="Q292" i="1"/>
  <c r="Q552" i="1"/>
  <c r="Q551" i="1"/>
  <c r="Q533" i="1"/>
  <c r="Q535" i="1"/>
  <c r="Q538" i="1"/>
  <c r="P535" i="1"/>
  <c r="R535" i="1" s="1"/>
  <c r="O538" i="1"/>
  <c r="Q542" i="1"/>
  <c r="Q553" i="1"/>
  <c r="O553" i="1"/>
  <c r="O542" i="1"/>
  <c r="O552" i="1"/>
  <c r="P394" i="1"/>
  <c r="R394" i="1" s="1"/>
  <c r="Q554" i="1"/>
  <c r="Q536" i="1"/>
  <c r="O551" i="1"/>
  <c r="Q340" i="1"/>
  <c r="O554" i="1"/>
  <c r="O536" i="1"/>
  <c r="P536" i="1"/>
  <c r="R536" i="1" s="1"/>
  <c r="Q532" i="1"/>
  <c r="O532" i="1"/>
  <c r="O533" i="1"/>
  <c r="Q530" i="1"/>
  <c r="P542" i="1"/>
  <c r="R542" i="1" s="1"/>
  <c r="O535" i="1"/>
  <c r="O530" i="1"/>
  <c r="P551" i="1"/>
  <c r="R551" i="1" s="1"/>
  <c r="Q529" i="1"/>
  <c r="O529" i="1"/>
  <c r="P553" i="1"/>
  <c r="R553" i="1" s="1"/>
  <c r="P538" i="1"/>
  <c r="R538" i="1" s="1"/>
  <c r="P532" i="1"/>
  <c r="R532" i="1" s="1"/>
  <c r="P552" i="1"/>
  <c r="R552" i="1" s="1"/>
  <c r="P533" i="1"/>
  <c r="R533" i="1" s="1"/>
  <c r="P529" i="1"/>
  <c r="R529" i="1" s="1"/>
  <c r="P530" i="1"/>
  <c r="R530" i="1" s="1"/>
  <c r="P446" i="1"/>
  <c r="R446" i="1" s="1"/>
  <c r="Q517" i="1"/>
  <c r="Q501" i="1"/>
  <c r="Q482" i="1"/>
  <c r="P483" i="1"/>
  <c r="R483" i="1" s="1"/>
  <c r="P476" i="1"/>
  <c r="R476" i="1" s="1"/>
  <c r="P486" i="1"/>
  <c r="R486" i="1" s="1"/>
  <c r="P480" i="1"/>
  <c r="R480" i="1" s="1"/>
  <c r="P474" i="1"/>
  <c r="R474" i="1" s="1"/>
  <c r="O291" i="1"/>
  <c r="Q412" i="1"/>
  <c r="P412" i="1"/>
  <c r="R412" i="1" s="1"/>
  <c r="O372" i="1"/>
  <c r="P339" i="1"/>
  <c r="R339" i="1" s="1"/>
  <c r="Q520" i="1"/>
  <c r="Q498" i="1"/>
  <c r="Q492" i="1"/>
  <c r="Q455" i="1"/>
  <c r="Q446" i="1"/>
  <c r="Q427" i="1"/>
  <c r="Q420" i="1"/>
  <c r="Q410" i="1"/>
  <c r="Q403" i="1"/>
  <c r="Q395" i="1"/>
  <c r="Q386" i="1"/>
  <c r="P383" i="1"/>
  <c r="R383" i="1" s="1"/>
  <c r="Q379" i="1"/>
  <c r="Q368" i="1"/>
  <c r="Q484" i="1"/>
  <c r="Q451" i="1"/>
  <c r="Q354" i="1"/>
  <c r="Q337" i="1"/>
  <c r="Q522" i="1"/>
  <c r="Q475" i="1"/>
  <c r="Q470" i="1"/>
  <c r="Q458" i="1"/>
  <c r="Q413" i="1"/>
  <c r="Q406" i="1"/>
  <c r="O403" i="1"/>
  <c r="Q398" i="1"/>
  <c r="Q391" i="1"/>
  <c r="Q382" i="1"/>
  <c r="Q375" i="1"/>
  <c r="Q374" i="1"/>
  <c r="Q358" i="1"/>
  <c r="Q364" i="1"/>
  <c r="Q464" i="1"/>
  <c r="Q515" i="1"/>
  <c r="Q499" i="1"/>
  <c r="Q474" i="1"/>
  <c r="Q352" i="1"/>
  <c r="O526" i="1"/>
  <c r="P493" i="1"/>
  <c r="R493" i="1" s="1"/>
  <c r="O491" i="1"/>
  <c r="Q339" i="1"/>
  <c r="Q479" i="1"/>
  <c r="Q350" i="1"/>
  <c r="Q525" i="1"/>
  <c r="Q497" i="1"/>
  <c r="Q490" i="1"/>
  <c r="Q478" i="1"/>
  <c r="Q473" i="1"/>
  <c r="Q465" i="1"/>
  <c r="O456" i="1"/>
  <c r="Q487" i="1"/>
  <c r="Q428" i="1"/>
  <c r="Q416" i="1"/>
  <c r="Q401" i="1"/>
  <c r="O394" i="1"/>
  <c r="Q393" i="1"/>
  <c r="Q384" i="1"/>
  <c r="Q377" i="1"/>
  <c r="Q423" i="1"/>
  <c r="Q367" i="1"/>
  <c r="O362" i="1"/>
  <c r="O289" i="1"/>
  <c r="P372" i="1"/>
  <c r="R372" i="1" s="1"/>
  <c r="Q493" i="1"/>
  <c r="Q486" i="1"/>
  <c r="Q480" i="1"/>
  <c r="O476" i="1"/>
  <c r="O401" i="1"/>
  <c r="Q396" i="1"/>
  <c r="O377" i="1"/>
  <c r="Q452" i="1"/>
  <c r="O495" i="1"/>
  <c r="O488" i="1"/>
  <c r="O483" i="1"/>
  <c r="O519" i="1"/>
  <c r="O485" i="1"/>
  <c r="Q457" i="1"/>
  <c r="Q450" i="1"/>
  <c r="Q405" i="1"/>
  <c r="Q397" i="1"/>
  <c r="Q425" i="1"/>
  <c r="Q381" i="1"/>
  <c r="Q372" i="1"/>
  <c r="P362" i="1"/>
  <c r="R362" i="1" s="1"/>
  <c r="Q353" i="1"/>
  <c r="O349" i="1"/>
  <c r="Q330" i="1"/>
  <c r="Q328" i="1"/>
  <c r="Q319" i="1"/>
  <c r="P316" i="1"/>
  <c r="R316" i="1" s="1"/>
  <c r="Q308" i="1"/>
  <c r="Q305" i="1"/>
  <c r="P499" i="1"/>
  <c r="R499" i="1" s="1"/>
  <c r="Q433" i="1"/>
  <c r="Q477" i="1"/>
  <c r="Q472" i="1"/>
  <c r="O469" i="1"/>
  <c r="Q461" i="1"/>
  <c r="Q453" i="1"/>
  <c r="O450" i="1"/>
  <c r="Q437" i="1"/>
  <c r="Q408" i="1"/>
  <c r="O425" i="1"/>
  <c r="P353" i="1"/>
  <c r="R353" i="1" s="1"/>
  <c r="Q321" i="1"/>
  <c r="P308" i="1"/>
  <c r="R308" i="1" s="1"/>
  <c r="Q309" i="1"/>
  <c r="Q288" i="1"/>
  <c r="Q414" i="1"/>
  <c r="Q392" i="1"/>
  <c r="Q341" i="1"/>
  <c r="Q528" i="1"/>
  <c r="Q503" i="1"/>
  <c r="Q291" i="1"/>
  <c r="O288" i="1"/>
  <c r="O383" i="1"/>
  <c r="Q299" i="1"/>
  <c r="Q302" i="1"/>
  <c r="Q314" i="1"/>
  <c r="Q306" i="1"/>
  <c r="Q312" i="1"/>
  <c r="O318" i="1"/>
  <c r="Q301" i="1"/>
  <c r="O316" i="1"/>
  <c r="O522" i="1"/>
  <c r="P522" i="1"/>
  <c r="R522" i="1" s="1"/>
  <c r="O517" i="1"/>
  <c r="P517" i="1"/>
  <c r="R517" i="1" s="1"/>
  <c r="O501" i="1"/>
  <c r="P501" i="1"/>
  <c r="R501" i="1" s="1"/>
  <c r="O482" i="1"/>
  <c r="P482" i="1"/>
  <c r="R482" i="1" s="1"/>
  <c r="O475" i="1"/>
  <c r="P475" i="1"/>
  <c r="R475" i="1" s="1"/>
  <c r="O470" i="1"/>
  <c r="P470" i="1"/>
  <c r="R470" i="1" s="1"/>
  <c r="O458" i="1"/>
  <c r="P458" i="1"/>
  <c r="R458" i="1" s="1"/>
  <c r="O451" i="1"/>
  <c r="P451" i="1"/>
  <c r="R451" i="1" s="1"/>
  <c r="O413" i="1"/>
  <c r="P413" i="1"/>
  <c r="R413" i="1" s="1"/>
  <c r="O406" i="1"/>
  <c r="P406" i="1"/>
  <c r="R406" i="1" s="1"/>
  <c r="O398" i="1"/>
  <c r="P398" i="1"/>
  <c r="R398" i="1" s="1"/>
  <c r="O391" i="1"/>
  <c r="P391" i="1"/>
  <c r="R391" i="1" s="1"/>
  <c r="P382" i="1"/>
  <c r="R382" i="1" s="1"/>
  <c r="O382" i="1"/>
  <c r="O375" i="1"/>
  <c r="P375" i="1"/>
  <c r="R375" i="1" s="1"/>
  <c r="O374" i="1"/>
  <c r="P374" i="1"/>
  <c r="R374" i="1" s="1"/>
  <c r="O358" i="1"/>
  <c r="P358" i="1"/>
  <c r="R358" i="1" s="1"/>
  <c r="O354" i="1"/>
  <c r="P354" i="1"/>
  <c r="R354" i="1" s="1"/>
  <c r="O525" i="1"/>
  <c r="P525" i="1"/>
  <c r="R525" i="1" s="1"/>
  <c r="O497" i="1"/>
  <c r="P497" i="1"/>
  <c r="R497" i="1" s="1"/>
  <c r="O478" i="1"/>
  <c r="P478" i="1"/>
  <c r="R478" i="1" s="1"/>
  <c r="O515" i="1"/>
  <c r="Q483" i="1"/>
  <c r="O474" i="1"/>
  <c r="O446" i="1"/>
  <c r="Q526" i="1"/>
  <c r="Q519" i="1"/>
  <c r="Q491" i="1"/>
  <c r="Q485" i="1"/>
  <c r="O471" i="1"/>
  <c r="P471" i="1"/>
  <c r="R471" i="1" s="1"/>
  <c r="Q467" i="1"/>
  <c r="O460" i="1"/>
  <c r="P460" i="1"/>
  <c r="R460" i="1" s="1"/>
  <c r="Q454" i="1"/>
  <c r="O452" i="1"/>
  <c r="P452" i="1"/>
  <c r="R452" i="1" s="1"/>
  <c r="P433" i="1"/>
  <c r="R433" i="1" s="1"/>
  <c r="O399" i="1"/>
  <c r="Q385" i="1"/>
  <c r="O490" i="1"/>
  <c r="P490" i="1"/>
  <c r="R490" i="1" s="1"/>
  <c r="O464" i="1"/>
  <c r="O499" i="1"/>
  <c r="Q495" i="1"/>
  <c r="O486" i="1"/>
  <c r="P526" i="1"/>
  <c r="R526" i="1" s="1"/>
  <c r="Q521" i="1"/>
  <c r="P519" i="1"/>
  <c r="R519" i="1" s="1"/>
  <c r="Q516" i="1"/>
  <c r="Q500" i="1"/>
  <c r="Q494" i="1"/>
  <c r="P491" i="1"/>
  <c r="R491" i="1" s="1"/>
  <c r="P485" i="1"/>
  <c r="R485" i="1" s="1"/>
  <c r="Q481" i="1"/>
  <c r="Q469" i="1"/>
  <c r="O467" i="1"/>
  <c r="P467" i="1"/>
  <c r="R467" i="1" s="1"/>
  <c r="O454" i="1"/>
  <c r="P454" i="1"/>
  <c r="R454" i="1" s="1"/>
  <c r="P488" i="1"/>
  <c r="R488" i="1" s="1"/>
  <c r="O473" i="1"/>
  <c r="P473" i="1"/>
  <c r="R473" i="1" s="1"/>
  <c r="O493" i="1"/>
  <c r="Q488" i="1"/>
  <c r="O480" i="1"/>
  <c r="Q476" i="1"/>
  <c r="Q471" i="1"/>
  <c r="O521" i="1"/>
  <c r="P521" i="1"/>
  <c r="R521" i="1" s="1"/>
  <c r="Q518" i="1"/>
  <c r="O516" i="1"/>
  <c r="P516" i="1"/>
  <c r="R516" i="1" s="1"/>
  <c r="Q502" i="1"/>
  <c r="O500" i="1"/>
  <c r="P500" i="1"/>
  <c r="R500" i="1" s="1"/>
  <c r="Q496" i="1"/>
  <c r="O494" i="1"/>
  <c r="P494" i="1"/>
  <c r="R494" i="1" s="1"/>
  <c r="Q489" i="1"/>
  <c r="O481" i="1"/>
  <c r="P481" i="1"/>
  <c r="R481" i="1" s="1"/>
  <c r="O457" i="1"/>
  <c r="P457" i="1"/>
  <c r="R457" i="1" s="1"/>
  <c r="P515" i="1"/>
  <c r="R515" i="1" s="1"/>
  <c r="P403" i="1"/>
  <c r="R403" i="1" s="1"/>
  <c r="O518" i="1"/>
  <c r="P518" i="1"/>
  <c r="R518" i="1" s="1"/>
  <c r="O502" i="1"/>
  <c r="P502" i="1"/>
  <c r="R502" i="1" s="1"/>
  <c r="O496" i="1"/>
  <c r="P496" i="1"/>
  <c r="R496" i="1" s="1"/>
  <c r="O489" i="1"/>
  <c r="P489" i="1"/>
  <c r="R489" i="1" s="1"/>
  <c r="O477" i="1"/>
  <c r="P477" i="1"/>
  <c r="R477" i="1" s="1"/>
  <c r="O472" i="1"/>
  <c r="P472" i="1"/>
  <c r="R472" i="1" s="1"/>
  <c r="O461" i="1"/>
  <c r="P461" i="1"/>
  <c r="R461" i="1" s="1"/>
  <c r="O453" i="1"/>
  <c r="P453" i="1"/>
  <c r="R453" i="1" s="1"/>
  <c r="O437" i="1"/>
  <c r="P437" i="1"/>
  <c r="R437" i="1" s="1"/>
  <c r="O415" i="1"/>
  <c r="P415" i="1"/>
  <c r="R415" i="1" s="1"/>
  <c r="O408" i="1"/>
  <c r="P408" i="1"/>
  <c r="R408" i="1" s="1"/>
  <c r="O400" i="1"/>
  <c r="P400" i="1"/>
  <c r="R400" i="1" s="1"/>
  <c r="O376" i="1"/>
  <c r="P376" i="1"/>
  <c r="R376" i="1" s="1"/>
  <c r="O388" i="1"/>
  <c r="P388" i="1"/>
  <c r="R388" i="1" s="1"/>
  <c r="O356" i="1"/>
  <c r="P356" i="1"/>
  <c r="R356" i="1" s="1"/>
  <c r="O321" i="1"/>
  <c r="P321" i="1"/>
  <c r="R321" i="1" s="1"/>
  <c r="O315" i="1"/>
  <c r="P315" i="1"/>
  <c r="R315" i="1" s="1"/>
  <c r="O309" i="1"/>
  <c r="P309" i="1"/>
  <c r="R309" i="1" s="1"/>
  <c r="P495" i="1"/>
  <c r="R495" i="1" s="1"/>
  <c r="P469" i="1"/>
  <c r="R469" i="1" s="1"/>
  <c r="O484" i="1"/>
  <c r="P484" i="1"/>
  <c r="R484" i="1" s="1"/>
  <c r="O528" i="1"/>
  <c r="P528" i="1"/>
  <c r="R528" i="1" s="1"/>
  <c r="O520" i="1"/>
  <c r="P520" i="1"/>
  <c r="R520" i="1" s="1"/>
  <c r="O503" i="1"/>
  <c r="P503" i="1"/>
  <c r="R503" i="1" s="1"/>
  <c r="O498" i="1"/>
  <c r="P498" i="1"/>
  <c r="R498" i="1" s="1"/>
  <c r="O492" i="1"/>
  <c r="P492" i="1"/>
  <c r="R492" i="1" s="1"/>
  <c r="O479" i="1"/>
  <c r="P479" i="1"/>
  <c r="R479" i="1" s="1"/>
  <c r="O455" i="1"/>
  <c r="P455" i="1"/>
  <c r="R455" i="1" s="1"/>
  <c r="O427" i="1"/>
  <c r="P427" i="1"/>
  <c r="R427" i="1" s="1"/>
  <c r="O420" i="1"/>
  <c r="P420" i="1"/>
  <c r="R420" i="1" s="1"/>
  <c r="O410" i="1"/>
  <c r="P410" i="1"/>
  <c r="R410" i="1" s="1"/>
  <c r="O395" i="1"/>
  <c r="P395" i="1"/>
  <c r="R395" i="1" s="1"/>
  <c r="O386" i="1"/>
  <c r="P386" i="1"/>
  <c r="R386" i="1" s="1"/>
  <c r="O379" i="1"/>
  <c r="P379" i="1"/>
  <c r="R379" i="1" s="1"/>
  <c r="P368" i="1"/>
  <c r="R368" i="1" s="1"/>
  <c r="O368" i="1"/>
  <c r="O364" i="1"/>
  <c r="P364" i="1"/>
  <c r="R364" i="1" s="1"/>
  <c r="O350" i="1"/>
  <c r="P350" i="1"/>
  <c r="R350" i="1" s="1"/>
  <c r="O337" i="1"/>
  <c r="P337" i="1"/>
  <c r="R337" i="1" s="1"/>
  <c r="O302" i="1"/>
  <c r="P302" i="1"/>
  <c r="R302" i="1" s="1"/>
  <c r="O312" i="1"/>
  <c r="P312" i="1"/>
  <c r="R312" i="1" s="1"/>
  <c r="O299" i="1"/>
  <c r="P299" i="1"/>
  <c r="R299" i="1" s="1"/>
  <c r="P464" i="1"/>
  <c r="R464" i="1" s="1"/>
  <c r="Q346" i="1"/>
  <c r="O340" i="1"/>
  <c r="P340" i="1"/>
  <c r="R340" i="1" s="1"/>
  <c r="Q329" i="1"/>
  <c r="Q322" i="1"/>
  <c r="O314" i="1"/>
  <c r="P314" i="1"/>
  <c r="R314" i="1" s="1"/>
  <c r="O306" i="1"/>
  <c r="Q297" i="1"/>
  <c r="P401" i="1"/>
  <c r="R401" i="1" s="1"/>
  <c r="O322" i="1"/>
  <c r="Q468" i="1"/>
  <c r="O465" i="1"/>
  <c r="P465" i="1"/>
  <c r="R465" i="1" s="1"/>
  <c r="Q456" i="1"/>
  <c r="Q449" i="1"/>
  <c r="O487" i="1"/>
  <c r="P487" i="1"/>
  <c r="R487" i="1" s="1"/>
  <c r="Q429" i="1"/>
  <c r="O428" i="1"/>
  <c r="P428" i="1"/>
  <c r="R428" i="1" s="1"/>
  <c r="O416" i="1"/>
  <c r="P416" i="1"/>
  <c r="R416" i="1" s="1"/>
  <c r="Q411" i="1"/>
  <c r="Q404" i="1"/>
  <c r="O393" i="1"/>
  <c r="P393" i="1"/>
  <c r="R393" i="1" s="1"/>
  <c r="O384" i="1"/>
  <c r="P384" i="1"/>
  <c r="R384" i="1" s="1"/>
  <c r="Q380" i="1"/>
  <c r="O423" i="1"/>
  <c r="P423" i="1"/>
  <c r="R423" i="1" s="1"/>
  <c r="Q370" i="1"/>
  <c r="O367" i="1"/>
  <c r="P367" i="1"/>
  <c r="R367" i="1" s="1"/>
  <c r="O346" i="1"/>
  <c r="P346" i="1"/>
  <c r="R346" i="1" s="1"/>
  <c r="Q338" i="1"/>
  <c r="O329" i="1"/>
  <c r="P329" i="1"/>
  <c r="R329" i="1" s="1"/>
  <c r="Q326" i="1"/>
  <c r="P322" i="1"/>
  <c r="R322" i="1" s="1"/>
  <c r="Q318" i="1"/>
  <c r="Q313" i="1"/>
  <c r="O297" i="1"/>
  <c r="P297" i="1"/>
  <c r="R297" i="1" s="1"/>
  <c r="Q267" i="1"/>
  <c r="P306" i="1"/>
  <c r="R306" i="1" s="1"/>
  <c r="O468" i="1"/>
  <c r="P468" i="1"/>
  <c r="R468" i="1" s="1"/>
  <c r="Q460" i="1"/>
  <c r="P456" i="1"/>
  <c r="R456" i="1" s="1"/>
  <c r="O449" i="1"/>
  <c r="P449" i="1"/>
  <c r="R449" i="1" s="1"/>
  <c r="Q155" i="1"/>
  <c r="O429" i="1"/>
  <c r="P429" i="1"/>
  <c r="R429" i="1" s="1"/>
  <c r="O411" i="1"/>
  <c r="P411" i="1"/>
  <c r="R411" i="1" s="1"/>
  <c r="Q407" i="1"/>
  <c r="O404" i="1"/>
  <c r="P404" i="1"/>
  <c r="R404" i="1" s="1"/>
  <c r="Q399" i="1"/>
  <c r="O396" i="1"/>
  <c r="O380" i="1"/>
  <c r="P380" i="1"/>
  <c r="R380" i="1" s="1"/>
  <c r="O370" i="1"/>
  <c r="P370" i="1"/>
  <c r="R370" i="1" s="1"/>
  <c r="Q359" i="1"/>
  <c r="O352" i="1"/>
  <c r="P352" i="1"/>
  <c r="R352" i="1" s="1"/>
  <c r="O338" i="1"/>
  <c r="P338" i="1"/>
  <c r="R338" i="1" s="1"/>
  <c r="O326" i="1"/>
  <c r="P326" i="1"/>
  <c r="R326" i="1" s="1"/>
  <c r="Q320" i="1"/>
  <c r="O313" i="1"/>
  <c r="P313" i="1"/>
  <c r="R313" i="1" s="1"/>
  <c r="Q307" i="1"/>
  <c r="Q294" i="1"/>
  <c r="P267" i="1"/>
  <c r="R267" i="1" s="1"/>
  <c r="P425" i="1"/>
  <c r="R425" i="1" s="1"/>
  <c r="O353" i="1"/>
  <c r="O155" i="1"/>
  <c r="P155" i="1"/>
  <c r="R155" i="1" s="1"/>
  <c r="O433" i="1"/>
  <c r="Q185" i="1"/>
  <c r="O414" i="1"/>
  <c r="P414" i="1"/>
  <c r="R414" i="1" s="1"/>
  <c r="Q409" i="1"/>
  <c r="O407" i="1"/>
  <c r="P407" i="1"/>
  <c r="R407" i="1" s="1"/>
  <c r="Q402" i="1"/>
  <c r="P399" i="1"/>
  <c r="R399" i="1" s="1"/>
  <c r="Q394" i="1"/>
  <c r="O392" i="1"/>
  <c r="P392" i="1"/>
  <c r="R392" i="1" s="1"/>
  <c r="Q378" i="1"/>
  <c r="O359" i="1"/>
  <c r="P359" i="1"/>
  <c r="R359" i="1" s="1"/>
  <c r="Q362" i="1"/>
  <c r="Q349" i="1"/>
  <c r="O341" i="1"/>
  <c r="P341" i="1"/>
  <c r="R341" i="1" s="1"/>
  <c r="Q336" i="1"/>
  <c r="Q325" i="1"/>
  <c r="O320" i="1"/>
  <c r="P320" i="1"/>
  <c r="R320" i="1" s="1"/>
  <c r="Q316" i="1"/>
  <c r="O301" i="1"/>
  <c r="P301" i="1"/>
  <c r="R301" i="1" s="1"/>
  <c r="Q46" i="1"/>
  <c r="O307" i="1"/>
  <c r="P307" i="1"/>
  <c r="R307" i="1" s="1"/>
  <c r="Q304" i="1"/>
  <c r="O294" i="1"/>
  <c r="Q289" i="1"/>
  <c r="O185" i="1"/>
  <c r="P185" i="1"/>
  <c r="R185" i="1" s="1"/>
  <c r="O409" i="1"/>
  <c r="P409" i="1"/>
  <c r="R409" i="1" s="1"/>
  <c r="O402" i="1"/>
  <c r="P402" i="1"/>
  <c r="R402" i="1" s="1"/>
  <c r="O385" i="1"/>
  <c r="O378" i="1"/>
  <c r="P378" i="1"/>
  <c r="R378" i="1" s="1"/>
  <c r="O336" i="1"/>
  <c r="P336" i="1"/>
  <c r="R336" i="1" s="1"/>
  <c r="O325" i="1"/>
  <c r="P325" i="1"/>
  <c r="R325" i="1" s="1"/>
  <c r="O46" i="1"/>
  <c r="P46" i="1"/>
  <c r="R46" i="1" s="1"/>
  <c r="P304" i="1"/>
  <c r="R304" i="1" s="1"/>
  <c r="P289" i="1"/>
  <c r="R289" i="1" s="1"/>
  <c r="P450" i="1"/>
  <c r="R450" i="1" s="1"/>
  <c r="P377" i="1"/>
  <c r="R377" i="1" s="1"/>
  <c r="P349" i="1"/>
  <c r="R349" i="1" s="1"/>
  <c r="P318" i="1"/>
  <c r="R318" i="1" s="1"/>
  <c r="O304" i="1"/>
  <c r="Q415" i="1"/>
  <c r="O412" i="1"/>
  <c r="O405" i="1"/>
  <c r="P405" i="1"/>
  <c r="R405" i="1" s="1"/>
  <c r="Q400" i="1"/>
  <c r="O397" i="1"/>
  <c r="P397" i="1"/>
  <c r="R397" i="1" s="1"/>
  <c r="Q383" i="1"/>
  <c r="O381" i="1"/>
  <c r="P381" i="1"/>
  <c r="R381" i="1" s="1"/>
  <c r="Q376" i="1"/>
  <c r="Q388" i="1"/>
  <c r="Q356" i="1"/>
  <c r="O339" i="1"/>
  <c r="O330" i="1"/>
  <c r="P330" i="1"/>
  <c r="R330" i="1" s="1"/>
  <c r="O328" i="1"/>
  <c r="O319" i="1"/>
  <c r="P319" i="1"/>
  <c r="R319" i="1" s="1"/>
  <c r="Q315" i="1"/>
  <c r="O308" i="1"/>
  <c r="O305" i="1"/>
  <c r="P305" i="1"/>
  <c r="R305" i="1" s="1"/>
  <c r="P396" i="1"/>
  <c r="R396" i="1" s="1"/>
  <c r="P385" i="1"/>
  <c r="R385" i="1" s="1"/>
  <c r="P328" i="1"/>
  <c r="R328" i="1" s="1"/>
  <c r="O292" i="1"/>
  <c r="O267" i="1"/>
  <c r="P291" i="1"/>
  <c r="R291" i="1" s="1"/>
  <c r="P294" i="1"/>
  <c r="R294" i="1" s="1"/>
  <c r="P288" i="1"/>
  <c r="R288" i="1" s="1"/>
  <c r="P64" i="1" l="1"/>
  <c r="R64" i="1" s="1"/>
  <c r="P40" i="1"/>
  <c r="R40" i="1" s="1"/>
  <c r="P124" i="1"/>
  <c r="R124" i="1" s="1"/>
  <c r="P34" i="1"/>
  <c r="R34" i="1" s="1"/>
  <c r="Q211" i="1"/>
  <c r="Q207" i="1"/>
  <c r="P205" i="1"/>
  <c r="R205" i="1" s="1"/>
  <c r="Q254" i="1"/>
  <c r="Q202" i="1"/>
  <c r="Q176" i="1"/>
  <c r="P268" i="1"/>
  <c r="R268" i="1" s="1"/>
  <c r="P254" i="1"/>
  <c r="R254" i="1" s="1"/>
  <c r="P274" i="1"/>
  <c r="R274" i="1" s="1"/>
  <c r="P261" i="1"/>
  <c r="R261" i="1" s="1"/>
  <c r="P196" i="1"/>
  <c r="R196" i="1" s="1"/>
  <c r="P285" i="1"/>
  <c r="R285" i="1" s="1"/>
  <c r="O258" i="1"/>
  <c r="P255" i="1"/>
  <c r="R255" i="1" s="1"/>
  <c r="Q111" i="1"/>
  <c r="Q262" i="1"/>
  <c r="Q66" i="1"/>
  <c r="Q64" i="1"/>
  <c r="Q71" i="1"/>
  <c r="Q47" i="1"/>
  <c r="Q272" i="1"/>
  <c r="Q256" i="1"/>
  <c r="O249" i="1"/>
  <c r="Q209" i="1"/>
  <c r="Q200" i="1"/>
  <c r="Q188" i="1"/>
  <c r="Q227" i="1"/>
  <c r="Q165" i="1"/>
  <c r="Q158" i="1"/>
  <c r="Q153" i="1"/>
  <c r="Q148" i="1"/>
  <c r="Q146" i="1"/>
  <c r="Q126" i="1"/>
  <c r="Q116" i="1"/>
  <c r="Q108" i="1"/>
  <c r="Q102" i="1"/>
  <c r="Q143" i="1"/>
  <c r="Q89" i="1"/>
  <c r="O239" i="1"/>
  <c r="Q235" i="1"/>
  <c r="Q222" i="1"/>
  <c r="Q217" i="1"/>
  <c r="P140" i="1"/>
  <c r="R140" i="1" s="1"/>
  <c r="P234" i="1"/>
  <c r="R234" i="1" s="1"/>
  <c r="P94" i="1"/>
  <c r="R94" i="1" s="1"/>
  <c r="P183" i="1"/>
  <c r="R183" i="1" s="1"/>
  <c r="Q54" i="1"/>
  <c r="P161" i="1"/>
  <c r="R161" i="1" s="1"/>
  <c r="P78" i="1"/>
  <c r="R78" i="1" s="1"/>
  <c r="Q183" i="1"/>
  <c r="O56" i="1"/>
  <c r="P38" i="1"/>
  <c r="R38" i="1" s="1"/>
  <c r="Q74" i="1"/>
  <c r="O87" i="1"/>
  <c r="P48" i="1"/>
  <c r="R48" i="1" s="1"/>
  <c r="O278" i="1"/>
  <c r="O199" i="1"/>
  <c r="Q160" i="1"/>
  <c r="Q173" i="1"/>
  <c r="Q167" i="1"/>
  <c r="Q24" i="1"/>
  <c r="P227" i="1"/>
  <c r="R227" i="1" s="1"/>
  <c r="P71" i="1"/>
  <c r="R71" i="1" s="1"/>
  <c r="Q44" i="1"/>
  <c r="Q273" i="1"/>
  <c r="Q259" i="1"/>
  <c r="Q234" i="1"/>
  <c r="Q233" i="1"/>
  <c r="Q219" i="1"/>
  <c r="Q212" i="1"/>
  <c r="Q203" i="1"/>
  <c r="Q549" i="1"/>
  <c r="Q161" i="1"/>
  <c r="O159" i="1"/>
  <c r="Q150" i="1"/>
  <c r="O147" i="1"/>
  <c r="Q140" i="1"/>
  <c r="O136" i="1"/>
  <c r="Q129" i="1"/>
  <c r="Q119" i="1"/>
  <c r="O114" i="1"/>
  <c r="Q78" i="1"/>
  <c r="O103" i="1"/>
  <c r="Q94" i="1"/>
  <c r="Q83" i="1"/>
  <c r="Q67" i="1"/>
  <c r="Q60" i="1"/>
  <c r="Q55" i="1"/>
  <c r="O47" i="1"/>
  <c r="Q42" i="1"/>
  <c r="O24" i="1"/>
  <c r="Q210" i="1"/>
  <c r="P147" i="1"/>
  <c r="R147" i="1" s="1"/>
  <c r="P114" i="1"/>
  <c r="R114" i="1" s="1"/>
  <c r="O106" i="1"/>
  <c r="O98" i="1"/>
  <c r="O93" i="1"/>
  <c r="O85" i="1"/>
  <c r="Q285" i="1"/>
  <c r="Q265" i="1"/>
  <c r="Q138" i="1"/>
  <c r="Q128" i="1"/>
  <c r="Q118" i="1"/>
  <c r="Q239" i="1"/>
  <c r="O268" i="1"/>
  <c r="O209" i="1"/>
  <c r="P209" i="1"/>
  <c r="R209" i="1" s="1"/>
  <c r="P200" i="1"/>
  <c r="R200" i="1" s="1"/>
  <c r="O200" i="1"/>
  <c r="P188" i="1"/>
  <c r="R188" i="1" s="1"/>
  <c r="O188" i="1"/>
  <c r="O165" i="1"/>
  <c r="P165" i="1"/>
  <c r="R165" i="1" s="1"/>
  <c r="O158" i="1"/>
  <c r="P158" i="1"/>
  <c r="R158" i="1" s="1"/>
  <c r="O153" i="1"/>
  <c r="P153" i="1"/>
  <c r="R153" i="1" s="1"/>
  <c r="O148" i="1"/>
  <c r="P148" i="1"/>
  <c r="R148" i="1" s="1"/>
  <c r="O146" i="1"/>
  <c r="P146" i="1"/>
  <c r="R146" i="1" s="1"/>
  <c r="O126" i="1"/>
  <c r="P126" i="1"/>
  <c r="R126" i="1" s="1"/>
  <c r="O116" i="1"/>
  <c r="P116" i="1"/>
  <c r="R116" i="1" s="1"/>
  <c r="O108" i="1"/>
  <c r="P108" i="1"/>
  <c r="R108" i="1" s="1"/>
  <c r="O102" i="1"/>
  <c r="P102" i="1"/>
  <c r="R102" i="1" s="1"/>
  <c r="O143" i="1"/>
  <c r="P143" i="1"/>
  <c r="R143" i="1" s="1"/>
  <c r="O89" i="1"/>
  <c r="P89" i="1"/>
  <c r="R89" i="1" s="1"/>
  <c r="O74" i="1"/>
  <c r="P74" i="1"/>
  <c r="R74" i="1" s="1"/>
  <c r="P249" i="1"/>
  <c r="R249" i="1" s="1"/>
  <c r="O234" i="1"/>
  <c r="O273" i="1"/>
  <c r="P273" i="1"/>
  <c r="R273" i="1" s="1"/>
  <c r="O212" i="1"/>
  <c r="P212" i="1"/>
  <c r="R212" i="1" s="1"/>
  <c r="O260" i="1"/>
  <c r="P260" i="1"/>
  <c r="R260" i="1" s="1"/>
  <c r="Q241" i="1"/>
  <c r="O156" i="1"/>
  <c r="O257" i="1"/>
  <c r="P257" i="1"/>
  <c r="R257" i="1" s="1"/>
  <c r="Q228" i="1"/>
  <c r="Q236" i="1"/>
  <c r="Q245" i="1"/>
  <c r="P241" i="1"/>
  <c r="R241" i="1" s="1"/>
  <c r="O241" i="1"/>
  <c r="Q231" i="1"/>
  <c r="O218" i="1"/>
  <c r="P218" i="1"/>
  <c r="R218" i="1" s="1"/>
  <c r="O210" i="1"/>
  <c r="P210" i="1"/>
  <c r="R210" i="1" s="1"/>
  <c r="Q204" i="1"/>
  <c r="O201" i="1"/>
  <c r="P201" i="1"/>
  <c r="R201" i="1" s="1"/>
  <c r="Q198" i="1"/>
  <c r="Q192" i="1"/>
  <c r="O182" i="1"/>
  <c r="P182" i="1"/>
  <c r="R182" i="1" s="1"/>
  <c r="O154" i="1"/>
  <c r="O127" i="1"/>
  <c r="O109" i="1"/>
  <c r="O90" i="1"/>
  <c r="O25" i="1"/>
  <c r="O255" i="1"/>
  <c r="O272" i="1"/>
  <c r="P272" i="1"/>
  <c r="R272" i="1" s="1"/>
  <c r="O222" i="1"/>
  <c r="P222" i="1"/>
  <c r="R222" i="1" s="1"/>
  <c r="Q263" i="1"/>
  <c r="O233" i="1"/>
  <c r="P233" i="1"/>
  <c r="R233" i="1" s="1"/>
  <c r="Q266" i="1"/>
  <c r="Q257" i="1"/>
  <c r="O137" i="1"/>
  <c r="O145" i="1"/>
  <c r="O266" i="1"/>
  <c r="P266" i="1"/>
  <c r="R266" i="1" s="1"/>
  <c r="O244" i="1"/>
  <c r="P244" i="1"/>
  <c r="R244" i="1" s="1"/>
  <c r="O285" i="1"/>
  <c r="Q278" i="1"/>
  <c r="O265" i="1"/>
  <c r="P265" i="1"/>
  <c r="R265" i="1" s="1"/>
  <c r="O228" i="1"/>
  <c r="P228" i="1"/>
  <c r="R228" i="1" s="1"/>
  <c r="O236" i="1"/>
  <c r="P236" i="1"/>
  <c r="R236" i="1" s="1"/>
  <c r="Q238" i="1"/>
  <c r="P245" i="1"/>
  <c r="R245" i="1" s="1"/>
  <c r="O245" i="1"/>
  <c r="Q100" i="1"/>
  <c r="P231" i="1"/>
  <c r="R231" i="1" s="1"/>
  <c r="O231" i="1"/>
  <c r="Q216" i="1"/>
  <c r="Q270" i="1"/>
  <c r="Q205" i="1"/>
  <c r="Q199" i="1"/>
  <c r="Q194" i="1"/>
  <c r="P278" i="1"/>
  <c r="R278" i="1" s="1"/>
  <c r="O261" i="1"/>
  <c r="P199" i="1"/>
  <c r="R199" i="1" s="1"/>
  <c r="O235" i="1"/>
  <c r="P235" i="1"/>
  <c r="R235" i="1" s="1"/>
  <c r="Q260" i="1"/>
  <c r="O219" i="1"/>
  <c r="P219" i="1"/>
  <c r="R219" i="1" s="1"/>
  <c r="O203" i="1"/>
  <c r="P203" i="1"/>
  <c r="R203" i="1" s="1"/>
  <c r="Q244" i="1"/>
  <c r="O240" i="1"/>
  <c r="P240" i="1"/>
  <c r="R240" i="1" s="1"/>
  <c r="Q218" i="1"/>
  <c r="O134" i="1"/>
  <c r="O124" i="1"/>
  <c r="Q268" i="1"/>
  <c r="Q253" i="1"/>
  <c r="P100" i="1"/>
  <c r="R100" i="1" s="1"/>
  <c r="O100" i="1"/>
  <c r="P216" i="1"/>
  <c r="R216" i="1" s="1"/>
  <c r="O216" i="1"/>
  <c r="P270" i="1"/>
  <c r="O270" i="1"/>
  <c r="O205" i="1"/>
  <c r="O196" i="1"/>
  <c r="P256" i="1"/>
  <c r="R256" i="1" s="1"/>
  <c r="O256" i="1"/>
  <c r="O217" i="1"/>
  <c r="P217" i="1"/>
  <c r="R217" i="1" s="1"/>
  <c r="Q275" i="1"/>
  <c r="O259" i="1"/>
  <c r="P259" i="1"/>
  <c r="R259" i="1" s="1"/>
  <c r="Q240" i="1"/>
  <c r="Q137" i="1"/>
  <c r="O227" i="1"/>
  <c r="O275" i="1"/>
  <c r="P275" i="1"/>
  <c r="R275" i="1" s="1"/>
  <c r="O263" i="1"/>
  <c r="P263" i="1"/>
  <c r="R263" i="1" s="1"/>
  <c r="Q258" i="1"/>
  <c r="O262" i="1"/>
  <c r="P262" i="1"/>
  <c r="R262" i="1" s="1"/>
  <c r="O238" i="1"/>
  <c r="P238" i="1"/>
  <c r="R238" i="1" s="1"/>
  <c r="Q274" i="1"/>
  <c r="Q261" i="1"/>
  <c r="Q255" i="1"/>
  <c r="O254" i="1"/>
  <c r="Q249" i="1"/>
  <c r="Q229" i="1"/>
  <c r="O253" i="1"/>
  <c r="P253" i="1"/>
  <c r="R253" i="1" s="1"/>
  <c r="Q232" i="1"/>
  <c r="Q215" i="1"/>
  <c r="P211" i="1"/>
  <c r="R211" i="1" s="1"/>
  <c r="O211" i="1"/>
  <c r="O202" i="1"/>
  <c r="Q179" i="1"/>
  <c r="O274" i="1"/>
  <c r="P258" i="1"/>
  <c r="R258" i="1" s="1"/>
  <c r="O229" i="1"/>
  <c r="P229" i="1"/>
  <c r="R229" i="1" s="1"/>
  <c r="O232" i="1"/>
  <c r="P232" i="1"/>
  <c r="R232" i="1" s="1"/>
  <c r="O215" i="1"/>
  <c r="P215" i="1"/>
  <c r="R215" i="1" s="1"/>
  <c r="O208" i="1"/>
  <c r="P208" i="1"/>
  <c r="R208" i="1" s="1"/>
  <c r="P206" i="1"/>
  <c r="R206" i="1" s="1"/>
  <c r="O206" i="1"/>
  <c r="O179" i="1"/>
  <c r="P179" i="1"/>
  <c r="R179" i="1" s="1"/>
  <c r="O173" i="1"/>
  <c r="P173" i="1"/>
  <c r="R173" i="1" s="1"/>
  <c r="O167" i="1"/>
  <c r="P167" i="1"/>
  <c r="R167" i="1" s="1"/>
  <c r="O152" i="1"/>
  <c r="P152" i="1"/>
  <c r="R152" i="1" s="1"/>
  <c r="O186" i="1"/>
  <c r="P186" i="1"/>
  <c r="R186" i="1" s="1"/>
  <c r="O144" i="1"/>
  <c r="P144" i="1"/>
  <c r="R144" i="1" s="1"/>
  <c r="O132" i="1"/>
  <c r="P132" i="1"/>
  <c r="R132" i="1" s="1"/>
  <c r="O121" i="1"/>
  <c r="P121" i="1"/>
  <c r="R121" i="1" s="1"/>
  <c r="O113" i="1"/>
  <c r="P113" i="1"/>
  <c r="R113" i="1" s="1"/>
  <c r="O133" i="1"/>
  <c r="P133" i="1"/>
  <c r="R133" i="1" s="1"/>
  <c r="O96" i="1"/>
  <c r="P96" i="1"/>
  <c r="R96" i="1" s="1"/>
  <c r="O84" i="1"/>
  <c r="P84" i="1"/>
  <c r="R84" i="1" s="1"/>
  <c r="O59" i="1"/>
  <c r="P59" i="1"/>
  <c r="R59" i="1" s="1"/>
  <c r="O40" i="1"/>
  <c r="O439" i="1"/>
  <c r="P439" i="1"/>
  <c r="R439" i="1" s="1"/>
  <c r="P239" i="1"/>
  <c r="R239" i="1" s="1"/>
  <c r="Q208" i="1"/>
  <c r="P207" i="1"/>
  <c r="R207" i="1" s="1"/>
  <c r="O207" i="1"/>
  <c r="Q206" i="1"/>
  <c r="Q196" i="1"/>
  <c r="O183" i="1"/>
  <c r="O176" i="1"/>
  <c r="P176" i="1"/>
  <c r="R176" i="1" s="1"/>
  <c r="O160" i="1"/>
  <c r="P160" i="1"/>
  <c r="R160" i="1" s="1"/>
  <c r="Q152" i="1"/>
  <c r="Q186" i="1"/>
  <c r="Q144" i="1"/>
  <c r="O138" i="1"/>
  <c r="P138" i="1"/>
  <c r="R138" i="1" s="1"/>
  <c r="Q132" i="1"/>
  <c r="O128" i="1"/>
  <c r="P128" i="1"/>
  <c r="R128" i="1" s="1"/>
  <c r="Q121" i="1"/>
  <c r="O118" i="1"/>
  <c r="P118" i="1"/>
  <c r="R118" i="1" s="1"/>
  <c r="Q113" i="1"/>
  <c r="O110" i="1"/>
  <c r="P110" i="1"/>
  <c r="R110" i="1" s="1"/>
  <c r="O104" i="1"/>
  <c r="P104" i="1"/>
  <c r="R104" i="1" s="1"/>
  <c r="Q133" i="1"/>
  <c r="Q96" i="1"/>
  <c r="O91" i="1"/>
  <c r="P91" i="1"/>
  <c r="R91" i="1" s="1"/>
  <c r="O88" i="1"/>
  <c r="P88" i="1"/>
  <c r="R88" i="1" s="1"/>
  <c r="Q84" i="1"/>
  <c r="O75" i="1"/>
  <c r="P75" i="1"/>
  <c r="R75" i="1" s="1"/>
  <c r="O66" i="1"/>
  <c r="O64" i="1"/>
  <c r="Q59" i="1"/>
  <c r="O105" i="1"/>
  <c r="O71" i="1"/>
  <c r="Q56" i="1"/>
  <c r="P54" i="1"/>
  <c r="R54" i="1" s="1"/>
  <c r="Q439" i="1"/>
  <c r="O34" i="1"/>
  <c r="Q197" i="1"/>
  <c r="Q193" i="1"/>
  <c r="P549" i="1"/>
  <c r="R549" i="1" s="1"/>
  <c r="O549" i="1"/>
  <c r="Q174" i="1"/>
  <c r="Q168" i="1"/>
  <c r="Q163" i="1"/>
  <c r="O161" i="1"/>
  <c r="Q156" i="1"/>
  <c r="O150" i="1"/>
  <c r="Q147" i="1"/>
  <c r="Q145" i="1"/>
  <c r="O140" i="1"/>
  <c r="Q134" i="1"/>
  <c r="O129" i="1"/>
  <c r="Q124" i="1"/>
  <c r="O119" i="1"/>
  <c r="Q114" i="1"/>
  <c r="O111" i="1"/>
  <c r="Q106" i="1"/>
  <c r="O78" i="1"/>
  <c r="Q98" i="1"/>
  <c r="Q93" i="1"/>
  <c r="O94" i="1"/>
  <c r="Q85" i="1"/>
  <c r="O83" i="1"/>
  <c r="O67" i="1"/>
  <c r="Q62" i="1"/>
  <c r="O60" i="1"/>
  <c r="Q57" i="1"/>
  <c r="O55" i="1"/>
  <c r="O42" i="1"/>
  <c r="O41" i="1"/>
  <c r="Q38" i="1"/>
  <c r="Q344" i="1"/>
  <c r="P111" i="1"/>
  <c r="R111" i="1" s="1"/>
  <c r="Q201" i="1"/>
  <c r="O197" i="1"/>
  <c r="P197" i="1"/>
  <c r="R197" i="1" s="1"/>
  <c r="O193" i="1"/>
  <c r="P193" i="1"/>
  <c r="R193" i="1" s="1"/>
  <c r="Q182" i="1"/>
  <c r="Q175" i="1"/>
  <c r="P174" i="1"/>
  <c r="R174" i="1" s="1"/>
  <c r="O174" i="1"/>
  <c r="P168" i="1"/>
  <c r="R168" i="1" s="1"/>
  <c r="O168" i="1"/>
  <c r="P163" i="1"/>
  <c r="R163" i="1" s="1"/>
  <c r="Q159" i="1"/>
  <c r="Q154" i="1"/>
  <c r="Q149" i="1"/>
  <c r="Q136" i="1"/>
  <c r="Q127" i="1"/>
  <c r="Q117" i="1"/>
  <c r="Q109" i="1"/>
  <c r="Q103" i="1"/>
  <c r="Q90" i="1"/>
  <c r="Q87" i="1"/>
  <c r="Q25" i="1"/>
  <c r="Q141" i="1"/>
  <c r="Q65" i="1"/>
  <c r="O62" i="1"/>
  <c r="Q69" i="1"/>
  <c r="O57" i="1"/>
  <c r="Q41" i="1"/>
  <c r="O38" i="1"/>
  <c r="Q32" i="1"/>
  <c r="P344" i="1"/>
  <c r="R344" i="1" s="1"/>
  <c r="O344" i="1"/>
  <c r="Q28" i="1"/>
  <c r="P156" i="1"/>
  <c r="R156" i="1" s="1"/>
  <c r="P134" i="1"/>
  <c r="R134" i="1" s="1"/>
  <c r="P98" i="1"/>
  <c r="R98" i="1" s="1"/>
  <c r="P85" i="1"/>
  <c r="R85" i="1" s="1"/>
  <c r="Q177" i="1"/>
  <c r="O175" i="1"/>
  <c r="P175" i="1"/>
  <c r="R175" i="1" s="1"/>
  <c r="Q172" i="1"/>
  <c r="Q166" i="1"/>
  <c r="Q162" i="1"/>
  <c r="P159" i="1"/>
  <c r="R159" i="1" s="1"/>
  <c r="P154" i="1"/>
  <c r="R154" i="1" s="1"/>
  <c r="Q151" i="1"/>
  <c r="P149" i="1"/>
  <c r="R149" i="1" s="1"/>
  <c r="Q142" i="1"/>
  <c r="P136" i="1"/>
  <c r="R136" i="1" s="1"/>
  <c r="Q130" i="1"/>
  <c r="P127" i="1"/>
  <c r="R127" i="1" s="1"/>
  <c r="Q120" i="1"/>
  <c r="P117" i="1"/>
  <c r="R117" i="1" s="1"/>
  <c r="Q112" i="1"/>
  <c r="P109" i="1"/>
  <c r="R109" i="1" s="1"/>
  <c r="Q97" i="1"/>
  <c r="P103" i="1"/>
  <c r="R103" i="1" s="1"/>
  <c r="P90" i="1"/>
  <c r="R90" i="1" s="1"/>
  <c r="P87" i="1"/>
  <c r="R87" i="1" s="1"/>
  <c r="P25" i="1"/>
  <c r="R25" i="1" s="1"/>
  <c r="P141" i="1"/>
  <c r="R141" i="1" s="1"/>
  <c r="O65" i="1"/>
  <c r="Q61" i="1"/>
  <c r="O69" i="1"/>
  <c r="Q48" i="1"/>
  <c r="P41" i="1"/>
  <c r="R41" i="1" s="1"/>
  <c r="Q35" i="1"/>
  <c r="O32" i="1"/>
  <c r="Q225" i="1"/>
  <c r="O28" i="1"/>
  <c r="P150" i="1"/>
  <c r="R150" i="1" s="1"/>
  <c r="P119" i="1"/>
  <c r="R119" i="1" s="1"/>
  <c r="O204" i="1"/>
  <c r="P204" i="1"/>
  <c r="R204" i="1" s="1"/>
  <c r="O198" i="1"/>
  <c r="P198" i="1"/>
  <c r="R198" i="1" s="1"/>
  <c r="O192" i="1"/>
  <c r="P192" i="1"/>
  <c r="R192" i="1" s="1"/>
  <c r="Q178" i="1"/>
  <c r="O177" i="1"/>
  <c r="P177" i="1"/>
  <c r="R177" i="1" s="1"/>
  <c r="O172" i="1"/>
  <c r="P172" i="1"/>
  <c r="R172" i="1" s="1"/>
  <c r="Q169" i="1"/>
  <c r="O166" i="1"/>
  <c r="P166" i="1"/>
  <c r="R166" i="1" s="1"/>
  <c r="Q164" i="1"/>
  <c r="O162" i="1"/>
  <c r="P162" i="1"/>
  <c r="R162" i="1" s="1"/>
  <c r="Q157" i="1"/>
  <c r="P151" i="1"/>
  <c r="R151" i="1" s="1"/>
  <c r="O151" i="1"/>
  <c r="P142" i="1"/>
  <c r="R142" i="1" s="1"/>
  <c r="O142" i="1"/>
  <c r="Q135" i="1"/>
  <c r="P130" i="1"/>
  <c r="R130" i="1" s="1"/>
  <c r="O130" i="1"/>
  <c r="Q125" i="1"/>
  <c r="P120" i="1"/>
  <c r="R120" i="1" s="1"/>
  <c r="O120" i="1"/>
  <c r="Q115" i="1"/>
  <c r="P112" i="1"/>
  <c r="R112" i="1" s="1"/>
  <c r="O112" i="1"/>
  <c r="Q107" i="1"/>
  <c r="P97" i="1"/>
  <c r="R97" i="1" s="1"/>
  <c r="O97" i="1"/>
  <c r="Q181" i="1"/>
  <c r="Q99" i="1"/>
  <c r="Q81" i="1"/>
  <c r="Q73" i="1"/>
  <c r="Q63" i="1"/>
  <c r="O61" i="1"/>
  <c r="O44" i="1"/>
  <c r="Q39" i="1"/>
  <c r="O35" i="1"/>
  <c r="Q214" i="1"/>
  <c r="O225" i="1"/>
  <c r="P202" i="1"/>
  <c r="R202" i="1" s="1"/>
  <c r="O163" i="1"/>
  <c r="O149" i="1"/>
  <c r="P145" i="1"/>
  <c r="R145" i="1" s="1"/>
  <c r="O117" i="1"/>
  <c r="P106" i="1"/>
  <c r="R106" i="1" s="1"/>
  <c r="P93" i="1"/>
  <c r="O141" i="1"/>
  <c r="O194" i="1"/>
  <c r="O178" i="1"/>
  <c r="P178" i="1"/>
  <c r="R178" i="1" s="1"/>
  <c r="O169" i="1"/>
  <c r="P169" i="1"/>
  <c r="R169" i="1" s="1"/>
  <c r="O164" i="1"/>
  <c r="P164" i="1"/>
  <c r="R164" i="1" s="1"/>
  <c r="O157" i="1"/>
  <c r="P157" i="1"/>
  <c r="R157" i="1" s="1"/>
  <c r="O135" i="1"/>
  <c r="P135" i="1"/>
  <c r="R135" i="1" s="1"/>
  <c r="O125" i="1"/>
  <c r="P125" i="1"/>
  <c r="R125" i="1" s="1"/>
  <c r="O115" i="1"/>
  <c r="P115" i="1"/>
  <c r="R115" i="1" s="1"/>
  <c r="Q110" i="1"/>
  <c r="O107" i="1"/>
  <c r="P107" i="1"/>
  <c r="R107" i="1" s="1"/>
  <c r="Q104" i="1"/>
  <c r="O181" i="1"/>
  <c r="P181" i="1"/>
  <c r="R181" i="1" s="1"/>
  <c r="Q91" i="1"/>
  <c r="Q88" i="1"/>
  <c r="O99" i="1"/>
  <c r="P99" i="1"/>
  <c r="R99" i="1" s="1"/>
  <c r="O81" i="1"/>
  <c r="P81" i="1"/>
  <c r="R81" i="1" s="1"/>
  <c r="Q75" i="1"/>
  <c r="O73" i="1"/>
  <c r="P73" i="1"/>
  <c r="R73" i="1" s="1"/>
  <c r="O63" i="1"/>
  <c r="Q105" i="1"/>
  <c r="O39" i="1"/>
  <c r="P39" i="1"/>
  <c r="R39" i="1" s="1"/>
  <c r="Q34" i="1"/>
  <c r="O214" i="1"/>
  <c r="P137" i="1"/>
  <c r="R137" i="1" s="1"/>
  <c r="P194" i="1"/>
  <c r="R194" i="1" s="1"/>
  <c r="P129" i="1"/>
  <c r="R129" i="1" s="1"/>
  <c r="P83" i="1"/>
  <c r="R83" i="1" s="1"/>
  <c r="P66" i="1"/>
  <c r="R66" i="1" s="1"/>
  <c r="P105" i="1"/>
  <c r="R105" i="1" s="1"/>
  <c r="P63" i="1"/>
  <c r="R63" i="1" s="1"/>
  <c r="P61" i="1"/>
  <c r="R61" i="1" s="1"/>
  <c r="P65" i="1"/>
  <c r="R65" i="1" s="1"/>
  <c r="P69" i="1"/>
  <c r="R69" i="1" s="1"/>
  <c r="P62" i="1"/>
  <c r="R62" i="1" s="1"/>
  <c r="P67" i="1"/>
  <c r="R67" i="1" s="1"/>
  <c r="P60" i="1"/>
  <c r="R60" i="1" s="1"/>
  <c r="O54" i="1"/>
  <c r="O48" i="1"/>
  <c r="P57" i="1"/>
  <c r="R57" i="1" s="1"/>
  <c r="P55" i="1"/>
  <c r="R55" i="1" s="1"/>
  <c r="P47" i="1"/>
  <c r="R47" i="1" s="1"/>
  <c r="P56" i="1"/>
  <c r="R56" i="1" s="1"/>
  <c r="P44" i="1"/>
  <c r="R44" i="1" s="1"/>
  <c r="P42" i="1"/>
  <c r="R42" i="1" s="1"/>
  <c r="Q40" i="1"/>
  <c r="P35" i="1"/>
  <c r="R35" i="1" s="1"/>
  <c r="P24" i="1"/>
  <c r="P214" i="1"/>
  <c r="R214" i="1" s="1"/>
  <c r="P225" i="1"/>
  <c r="R225" i="1" s="1"/>
  <c r="P32" i="1"/>
  <c r="R32" i="1" s="1"/>
  <c r="P28" i="1"/>
  <c r="R28" i="1" s="1"/>
  <c r="I593" i="1"/>
  <c r="M593" i="1"/>
  <c r="R270" i="1" l="1"/>
  <c r="R93" i="1"/>
  <c r="R24" i="1"/>
  <c r="L593" i="1"/>
  <c r="J593" i="1"/>
  <c r="K593" i="1"/>
  <c r="Q18" i="1" l="1"/>
  <c r="Q593" i="1" s="1"/>
  <c r="O18" i="1"/>
  <c r="O593" i="1" s="1"/>
  <c r="P18" i="1"/>
  <c r="P593" i="1" s="1"/>
  <c r="R18" i="1" l="1"/>
  <c r="R593" i="1" s="1"/>
</calcChain>
</file>

<file path=xl/sharedStrings.xml><?xml version="1.0" encoding="utf-8"?>
<sst xmlns="http://schemas.openxmlformats.org/spreadsheetml/2006/main" count="2170" uniqueCount="690">
  <si>
    <t>Total Retenciones y Aportes</t>
  </si>
  <si>
    <t>Estatus</t>
  </si>
  <si>
    <t>Seguro de Pensión (9.97%)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</si>
  <si>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</si>
  <si>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</si>
  <si>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</si>
  <si>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</si>
  <si>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</si>
  <si>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</si>
  <si>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</si>
  <si>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</si>
  <si>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</si>
  <si>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</si>
  <si>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Dirección Ejecutiva</t>
  </si>
  <si>
    <t>Seguro de Vida</t>
  </si>
  <si>
    <t>Riesgos Laborales
(1.15%)</t>
  </si>
  <si>
    <t>Registro
Dependientes
Adicionales</t>
  </si>
  <si>
    <t>Deducción
Empleado</t>
  </si>
  <si>
    <t>Cecilio Antonio Rodriguez Montas</t>
  </si>
  <si>
    <t>Director Ejecutivo</t>
  </si>
  <si>
    <t>Fijo</t>
  </si>
  <si>
    <t>Luis Javier Jimenez Veloz</t>
  </si>
  <si>
    <t>Sub Director (A)</t>
  </si>
  <si>
    <t>Digna Maria Mendez Novas</t>
  </si>
  <si>
    <t>Coordinador Administrativo De</t>
  </si>
  <si>
    <t>Wanda Jimenez Luis</t>
  </si>
  <si>
    <t>Supervisor</t>
  </si>
  <si>
    <t>Asistente</t>
  </si>
  <si>
    <t>Eduardo Ramirez Ramirez</t>
  </si>
  <si>
    <t>Chofer</t>
  </si>
  <si>
    <t>Auxiliar Administrativo II</t>
  </si>
  <si>
    <t>Sarah Nicole Polanco Ferrer</t>
  </si>
  <si>
    <t>Auxiliar Administrativo I</t>
  </si>
  <si>
    <t>Stefany Valdez Garcia</t>
  </si>
  <si>
    <t>Secretaria</t>
  </si>
  <si>
    <t>Auxiliar</t>
  </si>
  <si>
    <t>Thomas Brazoban Herrera</t>
  </si>
  <si>
    <t>Camarero</t>
  </si>
  <si>
    <t>Xandry Vicioso Ramos</t>
  </si>
  <si>
    <t>Abogado</t>
  </si>
  <si>
    <t>Emir Medrano Elizo</t>
  </si>
  <si>
    <t>Departamento de Comunicaciones</t>
  </si>
  <si>
    <t>Delvis Medrano Luciano</t>
  </si>
  <si>
    <t>Analista De Medios Digitales</t>
  </si>
  <si>
    <t>Magnolia Valdez Familia</t>
  </si>
  <si>
    <t>Periodista</t>
  </si>
  <si>
    <t>Grey Divina Cuevas Geronimo</t>
  </si>
  <si>
    <t>Tecnico</t>
  </si>
  <si>
    <t>Tirso Ubri Cabrera</t>
  </si>
  <si>
    <t>Tecn. En Electronica</t>
  </si>
  <si>
    <t>Hector Eufemio Pichardo Nuñez</t>
  </si>
  <si>
    <t>Fotografo</t>
  </si>
  <si>
    <t>Humberto Manuel Cuevas De La Nuez</t>
  </si>
  <si>
    <t>Camarografo</t>
  </si>
  <si>
    <t>Margarita Rosa Sanchez Acevedo</t>
  </si>
  <si>
    <t>División de Protocolo y Eventos</t>
  </si>
  <si>
    <t>Elizabeth Del Carmen Lantigua Perez</t>
  </si>
  <si>
    <t>Auxiliar De Eventos</t>
  </si>
  <si>
    <t>Bethania Concepcion Columna</t>
  </si>
  <si>
    <t>Jannelle Edita Tavarez De Betances</t>
  </si>
  <si>
    <t>Julio Francisco Valdes Cross</t>
  </si>
  <si>
    <t>Dario Perez Perez</t>
  </si>
  <si>
    <t>Maximo Guzman Rodriguez</t>
  </si>
  <si>
    <t>Encargado</t>
  </si>
  <si>
    <t>Departamento de Fiscalización Y Control</t>
  </si>
  <si>
    <t>Paula Elvira Ruiz Estrella</t>
  </si>
  <si>
    <t>Rosanna Jimenez Hernandez</t>
  </si>
  <si>
    <t>Stalin Antonio Brito Arias</t>
  </si>
  <si>
    <t>Analista Financiero</t>
  </si>
  <si>
    <t>Felix Maria Vilchez Grullon</t>
  </si>
  <si>
    <t>Analista De Fiscalizacion Y Control</t>
  </si>
  <si>
    <t>Keidi Dineyi Mesa Martinez</t>
  </si>
  <si>
    <t>Libet Johanny Ramirez Zarzuela</t>
  </si>
  <si>
    <t>Carlos Antonio Cruz</t>
  </si>
  <si>
    <t>Luis Eduardo Nolasco</t>
  </si>
  <si>
    <t>Miguel Antonio Mera De Jesus</t>
  </si>
  <si>
    <t>Jady Altagracia Rodriguez Franco</t>
  </si>
  <si>
    <t>Elsa Maria Mora Parra</t>
  </si>
  <si>
    <t>Diana Karina Perdomo De La Cruz</t>
  </si>
  <si>
    <t>División de Control Financiero</t>
  </si>
  <si>
    <t>División de Fiscalización de Transferencia a Centros Educativos</t>
  </si>
  <si>
    <t>Encargado (A)</t>
  </si>
  <si>
    <t>Departamento Jurídico</t>
  </si>
  <si>
    <t>Ramon Antonio Beltre Dominici</t>
  </si>
  <si>
    <t>Manuela Cipion Vicente</t>
  </si>
  <si>
    <t>Anyelina Esther Figuereo De Polanco</t>
  </si>
  <si>
    <t>Auxiliar De Contabilidad</t>
  </si>
  <si>
    <t>Wesly Isabel Montero Santana</t>
  </si>
  <si>
    <t>Departamento de Recursos Humanos</t>
  </si>
  <si>
    <t>Analista De Recursos Humanos</t>
  </si>
  <si>
    <t>Fior Daliza Jones Castro</t>
  </si>
  <si>
    <t>Tania Rivera Santos</t>
  </si>
  <si>
    <t>Coordinador Adm</t>
  </si>
  <si>
    <t>Sección de Reclutamiento y Selección de Personal</t>
  </si>
  <si>
    <t>Carlos Cesar Lazzaro Salcie</t>
  </si>
  <si>
    <t>Nathiel Torres Vilchez</t>
  </si>
  <si>
    <t>Coral Isabel Duran Parra</t>
  </si>
  <si>
    <t>Sección de Registro, Control y Nómina de Personal</t>
  </si>
  <si>
    <t>Teofila Encarnacion Quevedo</t>
  </si>
  <si>
    <t>Rodssebel Michael Acevedo Mojica</t>
  </si>
  <si>
    <t>Maigualida Masiel Mena Medina</t>
  </si>
  <si>
    <t>Auxiliar De Recursos Humanos</t>
  </si>
  <si>
    <t>Wirjin Daniel Sanchez Amancio</t>
  </si>
  <si>
    <t>Angie Nicole Parra Rodriguez</t>
  </si>
  <si>
    <t>Gennis Abreu Rosario</t>
  </si>
  <si>
    <t>Yolaida Reynoso Reyes</t>
  </si>
  <si>
    <t>Analista De Capacitacion Y De</t>
  </si>
  <si>
    <t>División de Capacitación y Desarrollo</t>
  </si>
  <si>
    <t>Dirección Administrativa Y Financiera</t>
  </si>
  <si>
    <t>Rafael Encarnacion Quezada</t>
  </si>
  <si>
    <t>Contador</t>
  </si>
  <si>
    <t>Jacqueline Hurtado Rincon</t>
  </si>
  <si>
    <t>Elizabeth Rodriguez</t>
  </si>
  <si>
    <t>Departamento de Financiero</t>
  </si>
  <si>
    <t>Elena Altagracia Ovalle Chavez</t>
  </si>
  <si>
    <t>Joanel Alexander George Castillo</t>
  </si>
  <si>
    <t>Maria Dolores Del Pilar Lantigua Va</t>
  </si>
  <si>
    <t>Francisco Alberto Salcedo Perez</t>
  </si>
  <si>
    <t>Yshelle Melissa Peña Paulino</t>
  </si>
  <si>
    <t>Clarissa Alexandra Guerrero Nuñez</t>
  </si>
  <si>
    <t>Altagracia Carolina De Los Santos S</t>
  </si>
  <si>
    <t>Carlos Alfredo Burgos Tejada</t>
  </si>
  <si>
    <t>Francisco Daniel Rafael Alcala</t>
  </si>
  <si>
    <t>Vixania Edermira Garcia Castro</t>
  </si>
  <si>
    <t>Neidy Annery Arias Cuevas</t>
  </si>
  <si>
    <t>Shiliam Ivonne Roustand Calcaño</t>
  </si>
  <si>
    <t>Otto Roberto De Los Santos Figuereo</t>
  </si>
  <si>
    <t>Marinelva Altagracia Ureña Santiago</t>
  </si>
  <si>
    <t>Luis Alberto Flores Abreu</t>
  </si>
  <si>
    <t>Julio Angel Henriquez Diaz</t>
  </si>
  <si>
    <t>Juana Maria Jimenez Mejia</t>
  </si>
  <si>
    <t>Flavia Zabala Morillo</t>
  </si>
  <si>
    <t>Estefania Perez Mora</t>
  </si>
  <si>
    <t>Esmeralda Ramon De Heredia</t>
  </si>
  <si>
    <t>Rauil Eduardo Polanco Pinales</t>
  </si>
  <si>
    <t>Jesus David Alejo Reinoso</t>
  </si>
  <si>
    <t>Luis Adalberto Rodriguez Lora</t>
  </si>
  <si>
    <t>Omar Arias Fernandez</t>
  </si>
  <si>
    <t>Bienvenido Peña</t>
  </si>
  <si>
    <t>Ronald Brito Contreras</t>
  </si>
  <si>
    <t>Richard Alexander Vallejo Garcia</t>
  </si>
  <si>
    <t>Oliver Roman Cleto</t>
  </si>
  <si>
    <t>Deyvi Encarnacion Fortuna</t>
  </si>
  <si>
    <t>División de Tesorería</t>
  </si>
  <si>
    <t>Jose Manuel Espinal Capellan</t>
  </si>
  <si>
    <t>Suheily Isabel Morillo Perez</t>
  </si>
  <si>
    <t>Jacinto Rafael Martinez Mata</t>
  </si>
  <si>
    <t>Auxiliar De Tesoreria</t>
  </si>
  <si>
    <t>Emely Rosarine Polanco Navarro</t>
  </si>
  <si>
    <t>Massiel Krystal Ramirez Mateo</t>
  </si>
  <si>
    <t>División de Contabilidad</t>
  </si>
  <si>
    <t>Teodosio avila Guerrero</t>
  </si>
  <si>
    <t>Juan Carlos Desena De La Cruz</t>
  </si>
  <si>
    <t>Encargado Secc</t>
  </si>
  <si>
    <t>Antonia Luisa Brito Ramirez</t>
  </si>
  <si>
    <t>Abdon Ismael Suarez De Los Santos</t>
  </si>
  <si>
    <t>Altagracia Marte De La Rosa De Garc</t>
  </si>
  <si>
    <t>Anyolina Amaro Castro</t>
  </si>
  <si>
    <t>Jacqueline Comas Castillo</t>
  </si>
  <si>
    <t>Jendris Taveras Rosario</t>
  </si>
  <si>
    <t>Lisset Perez</t>
  </si>
  <si>
    <t>Manuel Antonio Batista Feliz</t>
  </si>
  <si>
    <t>Manuel De Jesus Paulino Santiago</t>
  </si>
  <si>
    <t>Maria Dolores Katiuska Linares Jime</t>
  </si>
  <si>
    <t>Ondy Elizarda Nova De Vasquez</t>
  </si>
  <si>
    <t>Reynaldo Maria Araujo Morban</t>
  </si>
  <si>
    <t>Aura Alfonsina Cuevas Abreu</t>
  </si>
  <si>
    <t>Laura Patricia Faña Cabral</t>
  </si>
  <si>
    <t>Melania Raquel Mella</t>
  </si>
  <si>
    <t>Wanda Walkiria Donator Javier</t>
  </si>
  <si>
    <t>Yaneurys Waleska Ferrand Casso</t>
  </si>
  <si>
    <t>Yesenia Made</t>
  </si>
  <si>
    <t>Melissa Carolina Tiburcio Perez</t>
  </si>
  <si>
    <t>Maria Cristina Araujo Morales</t>
  </si>
  <si>
    <t>Lisbeth Vallejo</t>
  </si>
  <si>
    <t>Juan Sanchez De Los Santos</t>
  </si>
  <si>
    <t>Blanca Isabel Heredia Gomez</t>
  </si>
  <si>
    <t>Yeison Martinez Diaz</t>
  </si>
  <si>
    <t>Alexandra Garcia Tolentino</t>
  </si>
  <si>
    <t>Auxiiar De Contabilidad</t>
  </si>
  <si>
    <t>Ana Nicole Roa Polanco</t>
  </si>
  <si>
    <t>Sonia Antigua Ferrer</t>
  </si>
  <si>
    <t>Norberto Antonio Tejada Castillo</t>
  </si>
  <si>
    <t>Alexis Fermin Cordero Evangelista</t>
  </si>
  <si>
    <t>Digitador</t>
  </si>
  <si>
    <t>Ayudante</t>
  </si>
  <si>
    <t>Angel David Montero Encarnacion</t>
  </si>
  <si>
    <t>Carmen Jaquez Amador</t>
  </si>
  <si>
    <t>Frankely Ureña Lachapelle</t>
  </si>
  <si>
    <t>Claricania Maria Jimenez Mena</t>
  </si>
  <si>
    <t>Mensajero Interno</t>
  </si>
  <si>
    <t>Marilandy Meran Soler</t>
  </si>
  <si>
    <t>Departamento Administrativo</t>
  </si>
  <si>
    <t>Katty Anabel Alcantara Montas</t>
  </si>
  <si>
    <t>Asistente Adm.</t>
  </si>
  <si>
    <t>Alejandra De La Nieve Peña Pascal</t>
  </si>
  <si>
    <t>Angel Rufino Victoriano Duran</t>
  </si>
  <si>
    <t>Auxiliar De Inventario Fijo</t>
  </si>
  <si>
    <t>Yudelka Alexandra Marte Mendez</t>
  </si>
  <si>
    <t>Sección de Almacén Y Suministro</t>
  </si>
  <si>
    <t>Manuel Enrique Caceres de Jesus</t>
  </si>
  <si>
    <t>Amarilis Del C De Jesus Castelle En</t>
  </si>
  <si>
    <t>Indhira Tavera Cabral</t>
  </si>
  <si>
    <t>Felipe Carvajal</t>
  </si>
  <si>
    <t>Jose Peña Caceres</t>
  </si>
  <si>
    <t>Auxiliar De Almacen Y Suminis</t>
  </si>
  <si>
    <t>Yenny Batista Alcantara</t>
  </si>
  <si>
    <t>Denia Maria Freites Reyes</t>
  </si>
  <si>
    <t>Genoveva Miguelina Zabala</t>
  </si>
  <si>
    <t>Bethania Isidra De Los Santos Rodri</t>
  </si>
  <si>
    <t>Darlin Enmanuel Figuereo Castro</t>
  </si>
  <si>
    <t>Federico Mañon Ramirez</t>
  </si>
  <si>
    <t>Miguel Angel Riva Mercedes</t>
  </si>
  <si>
    <t>Rafael Isidro Mendez</t>
  </si>
  <si>
    <t>Carlos Lopez De La Cruz</t>
  </si>
  <si>
    <t>Chofer III</t>
  </si>
  <si>
    <t>Roman Rosario Guerrero</t>
  </si>
  <si>
    <t>Chofer II</t>
  </si>
  <si>
    <t>Juan Alberto Feliz Perez</t>
  </si>
  <si>
    <t>Chofer I</t>
  </si>
  <si>
    <t>Empacador</t>
  </si>
  <si>
    <t>Gregorio Vidal Acevedo</t>
  </si>
  <si>
    <t>Juan Jose Moya Veloz</t>
  </si>
  <si>
    <t>Licedes Altagracia Martinez Muñoz</t>
  </si>
  <si>
    <t>Miriam Mercedes Peña Castillo</t>
  </si>
  <si>
    <t>Santiago Antonio Gonzalez Placencia</t>
  </si>
  <si>
    <t>Amantina Terrero Sena</t>
  </si>
  <si>
    <t>Conserje</t>
  </si>
  <si>
    <t>Bartolina Muñoz Martinez</t>
  </si>
  <si>
    <t>Sección de Correspondencia</t>
  </si>
  <si>
    <t>Wadis Maurelis Perez Franco</t>
  </si>
  <si>
    <t>Brigida Marina Pimentel De Henrique</t>
  </si>
  <si>
    <t>Jose Alberto Acevedo Acevedo</t>
  </si>
  <si>
    <t>Maria Margarita Guirado Rondon</t>
  </si>
  <si>
    <t xml:space="preserve">Sussie Argentina Mejia Pimentel De </t>
  </si>
  <si>
    <t>Archivista</t>
  </si>
  <si>
    <t>Laureano Hernandez</t>
  </si>
  <si>
    <t>Mensajero Externo</t>
  </si>
  <si>
    <t>División de Transportación</t>
  </si>
  <si>
    <t>Victor Manuel Mendez Perez</t>
  </si>
  <si>
    <t>Andres Reynoso</t>
  </si>
  <si>
    <t>Martin Antonio Galan</t>
  </si>
  <si>
    <t>Auding Stalin De Leon Ferreras</t>
  </si>
  <si>
    <t>Christopher Gonzalez Tavarez</t>
  </si>
  <si>
    <t>Jose Antonio De La Cruz De La Cruz</t>
  </si>
  <si>
    <t>Saul Bautista Figuereo</t>
  </si>
  <si>
    <t>Angel Pircilio Lugo Matos</t>
  </si>
  <si>
    <t>Leonardo Asencio Roman</t>
  </si>
  <si>
    <t>Felix Manuel De La Rosa Abreu</t>
  </si>
  <si>
    <t>Franklyn De La Cruz Familia</t>
  </si>
  <si>
    <t>Edwin Henriquez Bueno</t>
  </si>
  <si>
    <t>Cesar Sanchez</t>
  </si>
  <si>
    <t>Delvi Rafael Tavarez Hernandez</t>
  </si>
  <si>
    <t>Francisco Alberto Samboy Vidal</t>
  </si>
  <si>
    <t>Junior Herminio Montero Medina</t>
  </si>
  <si>
    <t>Mario Javier Nuñez Pichardo</t>
  </si>
  <si>
    <t>William Argenis Santos Rodriguez</t>
  </si>
  <si>
    <t>Vicente Manuel Martinez</t>
  </si>
  <si>
    <t>Rafael Antonio Duran</t>
  </si>
  <si>
    <t>Gilber Santos Almonte</t>
  </si>
  <si>
    <t>Milciades De Olio Santana</t>
  </si>
  <si>
    <t>Adan Pascual Acosta Lazala</t>
  </si>
  <si>
    <t>Ambiosis Aristides Peña Jaquez</t>
  </si>
  <si>
    <t>Claudio Meran Familia</t>
  </si>
  <si>
    <t>Franyer Herrera Garcia</t>
  </si>
  <si>
    <t>Miguel Daniel Rodriguez Solano</t>
  </si>
  <si>
    <t>Ricardo Jimenez Alcantara</t>
  </si>
  <si>
    <t>División de Servicios Generales</t>
  </si>
  <si>
    <t>Yomaira Montas Amador</t>
  </si>
  <si>
    <t>Manuel Antonio Coca Ferreira</t>
  </si>
  <si>
    <t>Ebanista</t>
  </si>
  <si>
    <t>Juan Esteban De Leon</t>
  </si>
  <si>
    <t>Elbin Esteniel Segura</t>
  </si>
  <si>
    <t>Electricista</t>
  </si>
  <si>
    <t>Miguel Antonio Luciano Rodriguez Go</t>
  </si>
  <si>
    <t>Roberto Jesus Sosa Reyes</t>
  </si>
  <si>
    <t>Yeica Paola Peralta Jimenez</t>
  </si>
  <si>
    <t>Elsi Lujan Baez Vandepool</t>
  </si>
  <si>
    <t>Recepcionista</t>
  </si>
  <si>
    <t>Elizabeth Quevedo Lopez</t>
  </si>
  <si>
    <t>Danilsa Margarita Vargas Castillo</t>
  </si>
  <si>
    <t>Ana Hilda Abreu De Morel</t>
  </si>
  <si>
    <t>Gisselle Alcantara Vicente</t>
  </si>
  <si>
    <t>Roberto Antonio Nuñez Deschamps</t>
  </si>
  <si>
    <t>Jose Antonio Solis Mendez</t>
  </si>
  <si>
    <t>Conserje I</t>
  </si>
  <si>
    <t>Jairo Manuel Ramirez Morillo</t>
  </si>
  <si>
    <t>Ascensorista</t>
  </si>
  <si>
    <t>Sección de Mayordomía</t>
  </si>
  <si>
    <t>Deisi Altagracia Aquino</t>
  </si>
  <si>
    <t>Supervisor Mayordomia</t>
  </si>
  <si>
    <t>Estel Alicia Rodriguez Perez</t>
  </si>
  <si>
    <t>Fermin Mejia Holguin</t>
  </si>
  <si>
    <t>Maria Luisa Tavarez</t>
  </si>
  <si>
    <t>Rosa Idalia Adames Polanco</t>
  </si>
  <si>
    <t>Ruben Dario Brens Martinez</t>
  </si>
  <si>
    <t>Ana Cristina Vasquez De Montero</t>
  </si>
  <si>
    <t>Anllilis Maciel Montaño Reyes</t>
  </si>
  <si>
    <t>Antonia Maria De Los Reyes</t>
  </si>
  <si>
    <t>Beatriz Fernandez Hernandez</t>
  </si>
  <si>
    <t>Carlos Alberto Medina</t>
  </si>
  <si>
    <t>Carolina Altagracia Peralta Cruz</t>
  </si>
  <si>
    <t>Eralminia Zabala Zabala</t>
  </si>
  <si>
    <t>Eunice Made</t>
  </si>
  <si>
    <t>Fernanda Santana Perez</t>
  </si>
  <si>
    <t>Keyla Noemi Chalas Chalas</t>
  </si>
  <si>
    <t>Leonalda Cesarina Alcantara Alcanta</t>
  </si>
  <si>
    <t>Lina Mercedes Rosario Martinez</t>
  </si>
  <si>
    <t>Maria Estela Cuevas Matos</t>
  </si>
  <si>
    <t>Maria Lucia Escarraman Grullon</t>
  </si>
  <si>
    <t>Maribel Taveras Alvarez</t>
  </si>
  <si>
    <t>Melida Cristina Guerrero Sanchez</t>
  </si>
  <si>
    <t>Rosalia Lugo Vasquez</t>
  </si>
  <si>
    <t>Wendy Maria De La Cruz Palmiro</t>
  </si>
  <si>
    <t>Yaniry De Los Santos Guzman</t>
  </si>
  <si>
    <t>Yarisa Perez Soler</t>
  </si>
  <si>
    <t>División de Compras</t>
  </si>
  <si>
    <t>Emelda Edita Pascual Gil</t>
  </si>
  <si>
    <t>Maryuris Jordalis Calcagno Mateo</t>
  </si>
  <si>
    <t>Sergio Keury Quevedo Peña</t>
  </si>
  <si>
    <t>Tecnico Analista de Compras y Contrataciones</t>
  </si>
  <si>
    <t>Cristhian Jesus Peguero</t>
  </si>
  <si>
    <t>Esmirnalee Santana Ortega</t>
  </si>
  <si>
    <t>Steward Miguel Guilamo</t>
  </si>
  <si>
    <t>División de Licitaciones</t>
  </si>
  <si>
    <t>Dirección de Planificación Y Desarrollo</t>
  </si>
  <si>
    <t>Benjamin Elias Tejeda Guerrero</t>
  </si>
  <si>
    <t xml:space="preserve">Analista De Planes Programas </t>
  </si>
  <si>
    <t>Junior Antonio Laureano Amaro</t>
  </si>
  <si>
    <t>Analista de Presupuesto</t>
  </si>
  <si>
    <t>Departamento Formulación Monitoreo Y Evaluación de PPP</t>
  </si>
  <si>
    <t>Departamento de Desarrollo Institucional Y Gestión de Calidad</t>
  </si>
  <si>
    <t>Nellys Yolanda Castillo Tejeda</t>
  </si>
  <si>
    <t>Analista de Desarrollo Organizacional</t>
  </si>
  <si>
    <t>Andry Adelso Garcia Ayala</t>
  </si>
  <si>
    <t>Inspector De Aseguramiento De</t>
  </si>
  <si>
    <t>Diogenes Alejandro Casado Julbe</t>
  </si>
  <si>
    <t>Analista de Procesos</t>
  </si>
  <si>
    <t>Departamento de Cooperación Internacional</t>
  </si>
  <si>
    <t>Juliana Almanzar Javier De Antigua</t>
  </si>
  <si>
    <t>Manuel Oscar Brito Mendoza</t>
  </si>
  <si>
    <t>Rami Ramirez Saint Hilaire</t>
  </si>
  <si>
    <t>Jose Antonio Garrido Rodriguez</t>
  </si>
  <si>
    <t>Administrador De Red</t>
  </si>
  <si>
    <t>Jean Carlos Baez Frias</t>
  </si>
  <si>
    <t>División de Desarrollo e Implementación de Sistema</t>
  </si>
  <si>
    <t>División de Administración del Sistema TIC</t>
  </si>
  <si>
    <t>Dirección de Alimentación y Nutrición</t>
  </si>
  <si>
    <t>Edilio Miguel Luciano Brito</t>
  </si>
  <si>
    <t>Filandia Larimar Fernandez</t>
  </si>
  <si>
    <t>Karla Ivelisse Llano Peña</t>
  </si>
  <si>
    <t>Jose Vicente Feliz</t>
  </si>
  <si>
    <t>Departamento Aseguramiento de la Calidad de los Alimentos</t>
  </si>
  <si>
    <t>Luz Josefina Felipe Garcia</t>
  </si>
  <si>
    <t>Zaida Eladia Soto Read</t>
  </si>
  <si>
    <t>Jose Ramon Ozuna Martinez</t>
  </si>
  <si>
    <t>Felix Antonio Acosta Marte</t>
  </si>
  <si>
    <t>Coordinador (A) Regional De N</t>
  </si>
  <si>
    <t>Melania Rafael Medina</t>
  </si>
  <si>
    <t>Santa Martinez Medrano</t>
  </si>
  <si>
    <t>Lenny Peña Feliz</t>
  </si>
  <si>
    <t>Omar Antonio De Jesus Henriquez</t>
  </si>
  <si>
    <t>Victor Mauricio Labour Lara</t>
  </si>
  <si>
    <t>Katherine Figueroa De Jesus</t>
  </si>
  <si>
    <t>Jessica Nairoby Jimenez Montero</t>
  </si>
  <si>
    <t>Reyna Isabel Mirabal Rosario</t>
  </si>
  <si>
    <t>Jose Guarino Contreras Mora</t>
  </si>
  <si>
    <t>Carlos Wellington Cabral Cabral</t>
  </si>
  <si>
    <t>Leidy Adalgisa De Jesus De Abad</t>
  </si>
  <si>
    <t>División de Análisis de Productos</t>
  </si>
  <si>
    <t>Departamento de Nutrición</t>
  </si>
  <si>
    <t>Framen Diaz Reyes</t>
  </si>
  <si>
    <t>Ramon Alberto Polanco Valdez</t>
  </si>
  <si>
    <t>Ana Indhira Zabala Alcantara</t>
  </si>
  <si>
    <t>Kendra Milagros Mieses Consepcion</t>
  </si>
  <si>
    <t>Coord Sist Vigilancia Aliment</t>
  </si>
  <si>
    <t>Barnert Gustavo Polanco Flores</t>
  </si>
  <si>
    <t>Tecnico De Alimentacion Escol</t>
  </si>
  <si>
    <t>Cindry Deltina Diaz Reyes</t>
  </si>
  <si>
    <t>Eblin Gissel Tejeda Fernandez</t>
  </si>
  <si>
    <t>Emmanuel De Jesus Martinez Espinal</t>
  </si>
  <si>
    <t>Evelise Rosario Veras</t>
  </si>
  <si>
    <t>Grecia Denisse Arias Vidal</t>
  </si>
  <si>
    <t>Jaisy Malenny Moreta Medina</t>
  </si>
  <si>
    <t>Jarvis Jonatan Mota Lopez</t>
  </si>
  <si>
    <t>Jelissa Fiorely Mejia De Oleo</t>
  </si>
  <si>
    <t>Maria Cristina De La Cruz Sanchez</t>
  </si>
  <si>
    <t>Minerva Margarita Mejia Mejia</t>
  </si>
  <si>
    <t>Rina Ysabel Batista Liranzo</t>
  </si>
  <si>
    <t>Mariel Guerrero Gonzalez</t>
  </si>
  <si>
    <t>Marleny Perez Garcia</t>
  </si>
  <si>
    <t>Wilton De La Cruz Luna</t>
  </si>
  <si>
    <t>Wendy Paredes De La Cruz</t>
  </si>
  <si>
    <t>Antropometra</t>
  </si>
  <si>
    <t>Enoemma Marivi Cruz Hernandez</t>
  </si>
  <si>
    <t>Lucia Esther Vasquez Castillo</t>
  </si>
  <si>
    <t>Analista De Nutricion Escolar</t>
  </si>
  <si>
    <t>Zara Elizabeth De Los Santos Feliz</t>
  </si>
  <si>
    <t>Ana Lidia Acosta De Rodríguez</t>
  </si>
  <si>
    <t>Georgina Aracelis Rodriguez Jimenez</t>
  </si>
  <si>
    <t>Juana Dionicia Geronimo Guzman</t>
  </si>
  <si>
    <t>Dismerda Ramirez Ruiz</t>
  </si>
  <si>
    <t>Eliezer Benito Rodriguez Espinosa</t>
  </si>
  <si>
    <t>Sup. Desayuno Escolar</t>
  </si>
  <si>
    <t>Lidia Gerardino</t>
  </si>
  <si>
    <t>Sección de Desarrollo de Productos</t>
  </si>
  <si>
    <t>División de Vigilancia Alimentaria Y Nutricional</t>
  </si>
  <si>
    <t>Ingris Patricia De Paula Lara</t>
  </si>
  <si>
    <t>Departamento de Gestión Alimentaria</t>
  </si>
  <si>
    <t>Analista De Seg Al Servicio D</t>
  </si>
  <si>
    <t>Americo Salvador Mendez Bautista</t>
  </si>
  <si>
    <t>Aneudis Marino Pena Vizcaino</t>
  </si>
  <si>
    <t>Vivian Altagracia Sanchez Acevedo</t>
  </si>
  <si>
    <t>Altagracia Carolina Peralta Dominic</t>
  </si>
  <si>
    <t xml:space="preserve">Tecnico De Oper. Programa De </t>
  </si>
  <si>
    <t>Tecnico De Servicios Sociales</t>
  </si>
  <si>
    <t>Narciso Miguel Angel Morillo Méndez</t>
  </si>
  <si>
    <t>Windring Depradel Valerio Lora</t>
  </si>
  <si>
    <t>Departamento Gestión de Salud Escolar</t>
  </si>
  <si>
    <t>Anderson Antonio Abreu Vidal</t>
  </si>
  <si>
    <t>Tecnico De Compras</t>
  </si>
  <si>
    <t>Paola Karina Abreu Gomez</t>
  </si>
  <si>
    <t>Odontologo Escolar</t>
  </si>
  <si>
    <t>Isabel Castillo Bello</t>
  </si>
  <si>
    <t>División de Salud Visual</t>
  </si>
  <si>
    <t>Wendy Celeste De Castro De Leonardo</t>
  </si>
  <si>
    <t>Supervisor De Optometria</t>
  </si>
  <si>
    <t>Joanel Ivanhoe Valdez Perez</t>
  </si>
  <si>
    <t>Medico Escolar</t>
  </si>
  <si>
    <t>Pragida De Los Santos Ramirez</t>
  </si>
  <si>
    <t>Optometra</t>
  </si>
  <si>
    <t>Altagracia Lopez Reynoso</t>
  </si>
  <si>
    <t>Ismelda Patricia Mezon Infante</t>
  </si>
  <si>
    <t>Mercedes Toribio Frias</t>
  </si>
  <si>
    <t>Julia Montero Pinedas</t>
  </si>
  <si>
    <t>Tania Maria Diaz Luna</t>
  </si>
  <si>
    <t>Yosandry Pimentel Guzman</t>
  </si>
  <si>
    <t>Carlos Vladimir Carmona Zarzuela</t>
  </si>
  <si>
    <t>Tecnico Optico/Tecnico</t>
  </si>
  <si>
    <t>División de Salud Bucal</t>
  </si>
  <si>
    <t>Jennifer Alexandra Quiroz Perez</t>
  </si>
  <si>
    <t>Aida Ofelia Polanco Pena</t>
  </si>
  <si>
    <t>Odontologo Supervisor</t>
  </si>
  <si>
    <t>Yelida Teresa Dotel Casado</t>
  </si>
  <si>
    <t>Wendy Rossina Perez Cuello</t>
  </si>
  <si>
    <t>Patricia Lucia Paredes Rodriguez</t>
  </si>
  <si>
    <t>Ada Eva Vidal De Arias</t>
  </si>
  <si>
    <t>Bianelva Amparo Hernandez Mejia</t>
  </si>
  <si>
    <t>Carmen Georgina Medina De Ariyama</t>
  </si>
  <si>
    <t>Dioris Mariluz Gonzalez Casado</t>
  </si>
  <si>
    <t>Eladia Jose</t>
  </si>
  <si>
    <t>Isis Beatriz Almonte Vargas</t>
  </si>
  <si>
    <t>Jeannery Quisqueya Caceres Caceres</t>
  </si>
  <si>
    <t>Karla Elupina Franco Santos</t>
  </si>
  <si>
    <t>Leonsia Berihuete Rosario</t>
  </si>
  <si>
    <t>Luisa Solano Martin</t>
  </si>
  <si>
    <t>Marlenne Hernandez Jimenez</t>
  </si>
  <si>
    <t>Mayra Pimentel Fabian</t>
  </si>
  <si>
    <t>Melissa Anyelin Brea Peguero</t>
  </si>
  <si>
    <t>Miguelina Antonia Santana Pena</t>
  </si>
  <si>
    <t>Miguelina Yaquelin Camilo Acevedo D</t>
  </si>
  <si>
    <t>Miledi Rosario Paredes De Rosario</t>
  </si>
  <si>
    <t>Natali Del Rosario Bueno Lora</t>
  </si>
  <si>
    <t>Ondina Denisse Santos Nunez</t>
  </si>
  <si>
    <t>Rita Maribel Brito Rodriguez</t>
  </si>
  <si>
    <t>Rosy Nadeida Garcia Camilo</t>
  </si>
  <si>
    <t>Ruth Delania Sosa Calderon</t>
  </si>
  <si>
    <t>Ruthbania Antonia Jimenez Gonzalez</t>
  </si>
  <si>
    <t>Santa Jacquelin Diaz Villar</t>
  </si>
  <si>
    <t xml:space="preserve">Saralina Del Corazon De Jesus Soto </t>
  </si>
  <si>
    <t>Silvia Margarita Romero Vicente</t>
  </si>
  <si>
    <t>Yahaira Altagracia Herrera Reynoso</t>
  </si>
  <si>
    <t>Yamilis Fiordaliza Vidal Francisco</t>
  </si>
  <si>
    <t>Yesenia Margarita Eduardo Marmolejo</t>
  </si>
  <si>
    <t>Yudelka Altagracia Martes Mateo</t>
  </si>
  <si>
    <t>Albania Beato Brisman</t>
  </si>
  <si>
    <t>Gricelidis Zoraida Garcia Ogando</t>
  </si>
  <si>
    <t>Mariela Duran Herrera</t>
  </si>
  <si>
    <t>Hugo David Cruz Lizardo</t>
  </si>
  <si>
    <t>Ligia Amanda Guerrero Aquino</t>
  </si>
  <si>
    <t>Altagracia Mireya Mejia Pujols</t>
  </si>
  <si>
    <t>Gloria Maslova Katiuska Bello Leon</t>
  </si>
  <si>
    <t>Johanna Calderon Castillo</t>
  </si>
  <si>
    <t>Solanger Josefina Batista Veloz</t>
  </si>
  <si>
    <t>Adel Vargas Jorge</t>
  </si>
  <si>
    <t>Dominga Terrero</t>
  </si>
  <si>
    <t>Maria Lourdes Beriguete Rodriguez</t>
  </si>
  <si>
    <t>Eduin Del Jesus Nuñez</t>
  </si>
  <si>
    <t>Tecnico De Equipos Dentales</t>
  </si>
  <si>
    <t>Daira Miguelina Heredia Figuereo De</t>
  </si>
  <si>
    <t>División de Salud Auditiva</t>
  </si>
  <si>
    <t>Argelido Elias Muñoz Arvelo</t>
  </si>
  <si>
    <t>Merys Beriguete Montero</t>
  </si>
  <si>
    <t>Tecnico Audiologo/Tecnico</t>
  </si>
  <si>
    <t>División de Epidemiología E Investigación</t>
  </si>
  <si>
    <t>Enrique Mateo Peña</t>
  </si>
  <si>
    <t>Juan Luis Rossi Gonzalez</t>
  </si>
  <si>
    <t>Heronisa Esther Reyes De La Cruz</t>
  </si>
  <si>
    <t>Sección de Trabajo Social</t>
  </si>
  <si>
    <t>Sixto Reyes De Leon</t>
  </si>
  <si>
    <t>Pedro Luis Rodriguez Ramirez</t>
  </si>
  <si>
    <t>Departamento de Servicios Estudiantiles</t>
  </si>
  <si>
    <t>Yudelka Josefina Tobal Castillo</t>
  </si>
  <si>
    <t>Ana Mercedes Contin Cuevas</t>
  </si>
  <si>
    <t>Creiddy Esmeralda Peña Torres</t>
  </si>
  <si>
    <t>Johanna Dafina Lopez Rojas</t>
  </si>
  <si>
    <t>Francisco Alberto Blanco</t>
  </si>
  <si>
    <t>Manuel Geremia Ramirez Ureña</t>
  </si>
  <si>
    <t>Yasmin Ynmaculada Regalado Barrient</t>
  </si>
  <si>
    <t>Braulia Yokaty De La Rosa Del Rosar</t>
  </si>
  <si>
    <t>Austria Mercedes Diaz De Cabrera</t>
  </si>
  <si>
    <t>Rheymo Alexander Beltre Cuevas</t>
  </si>
  <si>
    <t>Vigilante</t>
  </si>
  <si>
    <t>Arelis Del Carmen Silverio</t>
  </si>
  <si>
    <t>Pablo Sena Medina</t>
  </si>
  <si>
    <t>Ramon Emilio Collante Bejaran</t>
  </si>
  <si>
    <t>Luz Maria Cruz Hernandez</t>
  </si>
  <si>
    <t>Nelsy Victoria Campusano Brito</t>
  </si>
  <si>
    <t>Miriam Annetty Castillo Santana</t>
  </si>
  <si>
    <t>Elmy Lucia De Oleo Quezada</t>
  </si>
  <si>
    <t>Jose Enrique Mota Martinez</t>
  </si>
  <si>
    <t>Gerardo Gonzalez</t>
  </si>
  <si>
    <t>Santo Federico Manzanillo Moreno</t>
  </si>
  <si>
    <t>Ayudante De Mantenimiento</t>
  </si>
  <si>
    <t>Maria Ester Encarnacion De Oleo</t>
  </si>
  <si>
    <t>Melvin Benjamin De La Cruz Zabala</t>
  </si>
  <si>
    <t>Sayira Solesmil Jimenez Javier</t>
  </si>
  <si>
    <t>Pamela Franchesca Rodriguez Medina</t>
  </si>
  <si>
    <t>Rafael Danilo Ruiz Peña</t>
  </si>
  <si>
    <t>Claudia Ivette Thomas Pellerano</t>
  </si>
  <si>
    <t>Oftalmologo</t>
  </si>
  <si>
    <t>Clara Elena Araujo</t>
  </si>
  <si>
    <t>Edelin Andreina Medina Veloz</t>
  </si>
  <si>
    <t>Yennifer Garcia De Farias</t>
  </si>
  <si>
    <t>Anna Carolyn De Leon Ogando</t>
  </si>
  <si>
    <t>Mayelin Steel Perez Perez</t>
  </si>
  <si>
    <t>Sahoni Carolina Baez Gomez</t>
  </si>
  <si>
    <t>Ana Sugey Lantigua Hernandez</t>
  </si>
  <si>
    <t>Marianny Graciela Soto Cintron</t>
  </si>
  <si>
    <t>Vianny Angelica Gonzalez Bremon</t>
  </si>
  <si>
    <t>Anabel De Oleo Montero</t>
  </si>
  <si>
    <t>Paola Gisell Grullon Peralta</t>
  </si>
  <si>
    <t>Ashley Gisselle Reyes Romano</t>
  </si>
  <si>
    <t>Rosmary Ysabel Martinez Vasquez</t>
  </si>
  <si>
    <t>Nereida Antonia De Leon Sanchez</t>
  </si>
  <si>
    <t>Hector Fodil Rosa Mercedes</t>
  </si>
  <si>
    <t>Alberto Daniel Estrella Soto</t>
  </si>
  <si>
    <t>Cesar Antonio Paula Florentino</t>
  </si>
  <si>
    <t>Benjasmin De La Cruz Del Rosario</t>
  </si>
  <si>
    <t>Jose Ramon Camilo Hernandez</t>
  </si>
  <si>
    <t>Supervisor De Almacen</t>
  </si>
  <si>
    <t>Arismendis De Jesus Guzman De La Cr</t>
  </si>
  <si>
    <t>Francisco Ramirez Frias</t>
  </si>
  <si>
    <t>Luis Miguel Ramirez Mosquea</t>
  </si>
  <si>
    <t>Sueldo Bruto 
en RD$</t>
  </si>
  <si>
    <t>ISR 
Ley 11-92</t>
  </si>
  <si>
    <t>Sueldo Neto 
en RD$</t>
  </si>
  <si>
    <t>Seguridad Social (Ley No.87-01)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</si>
  <si>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2.1.1.1.01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</si>
  <si>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Elisabet Vargas Fernandez</t>
  </si>
  <si>
    <t>Andres Tavarez Alvarez</t>
  </si>
  <si>
    <t>Totales en RD$</t>
  </si>
  <si>
    <t>Oficina de Acceso a la Información Pública</t>
  </si>
  <si>
    <t>Departamento de Tecnología de la Información Y Comunicación</t>
  </si>
  <si>
    <t>Secretaria Ejecutiva</t>
  </si>
  <si>
    <t>Eleuterio Rocha Perez</t>
  </si>
  <si>
    <t>Vicente Barrera Santos</t>
  </si>
  <si>
    <t>División de Apoyo Estudiantil</t>
  </si>
  <si>
    <t>Regional Santiago</t>
  </si>
  <si>
    <t>Regional Nordeste</t>
  </si>
  <si>
    <t>Regional Monte Plata</t>
  </si>
  <si>
    <t>Regional San Juan</t>
  </si>
  <si>
    <t>Luis Hermogenes Alcantara Ruiz</t>
  </si>
  <si>
    <t>Miguel Angel Amador</t>
  </si>
  <si>
    <t>Mario Beltre Guillermo</t>
  </si>
  <si>
    <t>Radhames De Jesus Bernard Vargas</t>
  </si>
  <si>
    <t>Jose Confesor Cedeño Vicioso</t>
  </si>
  <si>
    <t>Miguel Alfredo Gomez Alonzo</t>
  </si>
  <si>
    <t>Dijomi Basilio Reyes Jimenez</t>
  </si>
  <si>
    <t>Yennirys Familia Rosario</t>
  </si>
  <si>
    <t>Rosa Angelica Montero Montero</t>
  </si>
  <si>
    <t>Lurque Estel Olibero Feliz</t>
  </si>
  <si>
    <t>Geanny Josefina Valenzuela</t>
  </si>
  <si>
    <t>Marianela Vicioso Arias</t>
  </si>
  <si>
    <t>Cristina Germania Caba Jimenez</t>
  </si>
  <si>
    <t>Jose Alexis Cruz Garcia</t>
  </si>
  <si>
    <t>Carmin Elizabeth Cuevas Vasquez</t>
  </si>
  <si>
    <t>Angela Minyetty Castillo</t>
  </si>
  <si>
    <t>Sharina Peña Bernavel</t>
  </si>
  <si>
    <t>Estefani Yrelva Sanchez Solano</t>
  </si>
  <si>
    <t>Adalgisa Taveras Mercedes</t>
  </si>
  <si>
    <t>Yulisa Montero Montero</t>
  </si>
  <si>
    <t>Wilfredo Gerineldo Peguero De Los A</t>
  </si>
  <si>
    <t>Agustin Rodriguez Ruiz</t>
  </si>
  <si>
    <t>Widmer Eleuterio Marte Nuesi</t>
  </si>
  <si>
    <t>Jasier Emilio Florentino Diaz</t>
  </si>
  <si>
    <t>Mary Orquidea Rosario Florencio</t>
  </si>
  <si>
    <t>Manuel De Jesus Ulloa Henriquez</t>
  </si>
  <si>
    <t>Juan Bautista Reinoso Vargas</t>
  </si>
  <si>
    <t>Nestor Jose Torres Torres</t>
  </si>
  <si>
    <t>Regional Azua</t>
  </si>
  <si>
    <t>Miguelina Salas</t>
  </si>
  <si>
    <t>Santo Angeles Santos Abreu</t>
  </si>
  <si>
    <t>Supervisor De Transportacion</t>
  </si>
  <si>
    <t>Jose Manuel De Jesus Encarnacion</t>
  </si>
  <si>
    <t>Doroteo Saturnino Mata Rodriguez</t>
  </si>
  <si>
    <t>Amin Saddan Alix Fermin</t>
  </si>
  <si>
    <t>Angel Luis Acosta Duran</t>
  </si>
  <si>
    <t>Anthony Diaz Reyes</t>
  </si>
  <si>
    <t>Jose Augusto Peña Reyes</t>
  </si>
  <si>
    <t>Julio Cesar Fortuna Ramos</t>
  </si>
  <si>
    <t>Miguel Luna Bautista</t>
  </si>
  <si>
    <t>Pedro Jose Mendez Damian</t>
  </si>
  <si>
    <t>Johnny Alberto Leclerc Franco</t>
  </si>
  <si>
    <t>Deisy Andrea Sanchez Espinosa</t>
  </si>
  <si>
    <t>Rubileisy Cidra</t>
  </si>
  <si>
    <t>Maria Magdalena Hichez Evangelista</t>
  </si>
  <si>
    <t>Maria Estefani Vargas</t>
  </si>
  <si>
    <t>Ubencio De Oleo Montero</t>
  </si>
  <si>
    <t>Lianna Del Rosario Rodriguez</t>
  </si>
  <si>
    <t>Alexis Santos Sanchez</t>
  </si>
  <si>
    <t>Katherine Cristina Polanco Perez</t>
  </si>
  <si>
    <t>Luis Enrique Mendieta Ramirez</t>
  </si>
  <si>
    <t>Mayelin Veloz Gerardo</t>
  </si>
  <si>
    <t>Jesus Jobanny Medina Segura</t>
  </si>
  <si>
    <t>Auxiliar de Eventos</t>
  </si>
  <si>
    <t>Janil Del Carmen Medina Rosario</t>
  </si>
  <si>
    <t>Rosmery Antonia Hilario Lora</t>
  </si>
  <si>
    <t>Virgilio De Jesus Quiñones Holguin</t>
  </si>
  <si>
    <t>Yovanny Francisco Ortega Abad</t>
  </si>
  <si>
    <t>Asesor</t>
  </si>
  <si>
    <t>Género</t>
  </si>
  <si>
    <t>Masculino</t>
  </si>
  <si>
    <t>Femenino</t>
  </si>
  <si>
    <t>Jose Antonio Severino Castro</t>
  </si>
  <si>
    <t>Ana Mercedes Diaz Mejia</t>
  </si>
  <si>
    <t>Jenifer Meraly Suero Tejada De Nica</t>
  </si>
  <si>
    <t>Mecanico Automotriz</t>
  </si>
  <si>
    <t>Vicente Almonte Santos</t>
  </si>
  <si>
    <t>Genesis Carolina Morillo Castillo</t>
  </si>
  <si>
    <t>Greisy Catiuska Santana Baez</t>
  </si>
  <si>
    <t>Argenis Tomas Berroa Hernandez</t>
  </si>
  <si>
    <t>Romilio Fulcar Encarnacion</t>
  </si>
  <si>
    <t>Obdulio Emilio Aristy Luciano</t>
  </si>
  <si>
    <t>Raudy Alexander Jimenez Rondon</t>
  </si>
  <si>
    <t>Luis Cecilio Marte Soto</t>
  </si>
  <si>
    <t>Pablo De La Cruz</t>
  </si>
  <si>
    <t>Santa Claribert Hernandez Batista</t>
  </si>
  <si>
    <t>Juan Francisco Olivares Paulino</t>
  </si>
  <si>
    <t>Ruddy Rafael Antonio Diaz Peguero</t>
  </si>
  <si>
    <t>Robert Bienvenido V. Medrano Gonzal</t>
  </si>
  <si>
    <t>Jose Enrique Evangelista Diaz</t>
  </si>
  <si>
    <t>Jahn Jorge Quiñones Lopez</t>
  </si>
  <si>
    <t>Rafael Leonel Veras Perez</t>
  </si>
  <si>
    <t>Ana Maria Garcia Paniagua</t>
  </si>
  <si>
    <t>Gustavo Adolfo De Peña Ubiera</t>
  </si>
  <si>
    <t>Regional Bani</t>
  </si>
  <si>
    <t>Auxiliar de Protocolo y Evento</t>
  </si>
  <si>
    <t>Yanet Lamarche Pineda</t>
  </si>
  <si>
    <t>Johan Manuel Roa</t>
  </si>
  <si>
    <t>Jan Manuel Fernandez Castro</t>
  </si>
  <si>
    <t>Leidy Massiel Mendez Florentino</t>
  </si>
  <si>
    <t>Maria Soledad Nicolas</t>
  </si>
  <si>
    <t>Andres Miguel Baldera Jimenez</t>
  </si>
  <si>
    <t>Jelizabeth Pilier Feliciano</t>
  </si>
  <si>
    <t>Mayeling Estefany Tiburcio Rosario</t>
  </si>
  <si>
    <t>Departamento de Compras y Contrataciones</t>
  </si>
  <si>
    <t>Maria Eugenia Polanco</t>
  </si>
  <si>
    <t>Ada Virginia Soto Robles</t>
  </si>
  <si>
    <t>Cristina Fernandez Santos</t>
  </si>
  <si>
    <t>Jose Fernando Martinez Paredes</t>
  </si>
  <si>
    <t>Marcelino Rivera Valera</t>
  </si>
  <si>
    <t>Tarzira Solangel Cordero Tejeda</t>
  </si>
  <si>
    <t>Jose Luis Espino Diaz</t>
  </si>
  <si>
    <t>Cindy Jafreisy Arias Cuevas</t>
  </si>
  <si>
    <t>Wenddy Yohelina Rodriguez Jimenez</t>
  </si>
  <si>
    <t>Maria De La Cruz Velez de Cruz</t>
  </si>
  <si>
    <t>Pablo Fulcar</t>
  </si>
  <si>
    <t>Zolaida Alvino Paulino De Paulino</t>
  </si>
  <si>
    <t>Miguel Angel Mateo Torres</t>
  </si>
  <si>
    <t>Ana Victoria Vidal Ruiz</t>
  </si>
  <si>
    <t>Elizabeth Adelaida Nuñez Torres</t>
  </si>
  <si>
    <t>Liz Shalom Carrasco De La Cruz</t>
  </si>
  <si>
    <t>Fredilia Samboy Polanco</t>
  </si>
  <si>
    <t>Eugenia Carolina Reyes Diaz</t>
  </si>
  <si>
    <t>Karen Joanka Andujar Ureña</t>
  </si>
  <si>
    <t>Gireidy Andreina Sosa Santana</t>
  </si>
  <si>
    <t>Steven Danilo Hernandez Lara</t>
  </si>
  <si>
    <t>Providencia Baez Franco</t>
  </si>
  <si>
    <t>Nómina Administrativa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</si>
</sst>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6"/>
      <name val="Calibri"/>
      <family val="2"/>
      <scheme val="minor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sz val="10"/>
      <color rgb="FFFF0000"/>
      <name val="Malgun Gothic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164" fontId="21" fillId="2" borderId="0" xfId="0" applyNumberFormat="1" applyFont="1" applyFill="1" applyBorder="1" applyAlignment="1">
      <alignment horizontal="center" vertical="center"/>
    </xf>
    <xf numFmtId="43" fontId="0" fillId="2" borderId="0" xfId="0" applyNumberFormat="1" applyFill="1"/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4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0" fontId="30" fillId="2" borderId="0" xfId="1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vertical="top"/>
    </xf>
    <xf numFmtId="0" fontId="24" fillId="36" borderId="12" xfId="0" applyFont="1" applyFill="1" applyBorder="1" applyAlignment="1">
      <alignment horizontal="center" vertical="center" wrapText="1"/>
    </xf>
    <xf numFmtId="43" fontId="22" fillId="34" borderId="13" xfId="45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vertical="center"/>
    </xf>
    <xf numFmtId="0" fontId="25" fillId="37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4" fillId="2" borderId="1" xfId="0" applyFont="1" applyFill="1" applyBorder="1" applyAlignment="1">
      <alignment vertical="center"/>
    </xf>
    <xf numFmtId="0" fontId="34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5" fillId="0" borderId="0" xfId="0" applyFont="1" applyFill="1" applyAlignment="1">
      <alignment vertical="center"/>
    </xf>
    <xf numFmtId="4" fontId="34" fillId="2" borderId="1" xfId="0" applyNumberFormat="1" applyFont="1" applyFill="1" applyBorder="1" applyAlignment="1">
      <alignment horizontal="center" vertical="center"/>
    </xf>
    <xf numFmtId="4" fontId="34" fillId="2" borderId="13" xfId="0" applyNumberFormat="1" applyFont="1" applyFill="1" applyBorder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2" fillId="37" borderId="14" xfId="0" applyFont="1" applyFill="1" applyBorder="1" applyAlignment="1"/>
    <xf numFmtId="0" fontId="32" fillId="37" borderId="15" xfId="0" applyFont="1" applyFill="1" applyBorder="1" applyAlignment="1"/>
    <xf numFmtId="0" fontId="32" fillId="37" borderId="16" xfId="0" applyFont="1" applyFill="1" applyBorder="1" applyAlignment="1"/>
    <xf numFmtId="0" fontId="34" fillId="2" borderId="13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2" fillId="37" borderId="15" xfId="0" applyFont="1" applyFill="1" applyBorder="1" applyAlignment="1">
      <alignment horizontal="center"/>
    </xf>
    <xf numFmtId="0" fontId="32" fillId="37" borderId="16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vertical="center"/>
    </xf>
    <xf numFmtId="0" fontId="34" fillId="0" borderId="13" xfId="0" applyFont="1" applyFill="1" applyBorder="1" applyAlignment="1">
      <alignment horizontal="center" vertical="center"/>
    </xf>
    <xf numFmtId="4" fontId="34" fillId="0" borderId="1" xfId="0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vertical="center"/>
    </xf>
    <xf numFmtId="0" fontId="37" fillId="2" borderId="1" xfId="0" applyFont="1" applyFill="1" applyBorder="1" applyAlignment="1">
      <alignment vertical="center"/>
    </xf>
    <xf numFmtId="0" fontId="34" fillId="2" borderId="17" xfId="0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32" fillId="2" borderId="17" xfId="0" applyFont="1" applyFill="1" applyBorder="1" applyAlignment="1">
      <alignment horizontal="right" vertical="center"/>
    </xf>
    <xf numFmtId="0" fontId="32" fillId="2" borderId="18" xfId="0" applyFont="1" applyFill="1" applyBorder="1" applyAlignment="1">
      <alignment horizontal="right" vertical="center"/>
    </xf>
    <xf numFmtId="0" fontId="27" fillId="2" borderId="0" xfId="0" applyFont="1" applyFill="1" applyBorder="1" applyAlignment="1">
      <alignment horizontal="center" vertical="center"/>
    </xf>
    <xf numFmtId="0" fontId="22" fillId="34" borderId="1" xfId="0" applyFont="1" applyFill="1" applyBorder="1" applyAlignment="1">
      <alignment horizontal="center" vertical="center"/>
    </xf>
    <xf numFmtId="0" fontId="22" fillId="34" borderId="1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3" fillId="35" borderId="1" xfId="0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" xfId="0" applyFont="1" applyFill="1" applyBorder="1" applyAlignment="1">
      <alignment horizontal="center" vertical="center"/>
    </xf>
    <xf numFmtId="4" fontId="22" fillId="34" borderId="1" xfId="0" applyNumberFormat="1" applyFont="1" applyFill="1" applyBorder="1" applyAlignment="1">
      <alignment horizontal="center" vertical="center" wrapText="1"/>
    </xf>
    <xf numFmtId="4" fontId="22" fillId="34" borderId="12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/>
    </xf>
    <xf numFmtId="0" fontId="28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/>
    </xf>
    <xf numFmtId="0" fontId="25" fillId="2" borderId="0" xfId="1" applyFont="1" applyFill="1" applyBorder="1" applyAlignment="1">
      <alignment horizontal="center" vertical="top"/>
    </xf>
    <xf numFmtId="0" fontId="25" fillId="2" borderId="11" xfId="1" applyFont="1" applyFill="1" applyBorder="1" applyAlignment="1">
      <alignment horizontal="center" vertical="center"/>
    </xf>
    <xf numFmtId="0" fontId="22" fillId="34" borderId="12" xfId="0" applyFont="1" applyFill="1" applyBorder="1" applyAlignment="1">
      <alignment horizontal="center" vertic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5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972077</xdr:colOff>
      <xdr:row>69</xdr:row>
      <xdr:rowOff>220136</xdr:rowOff>
    </xdr:from>
    <xdr:to>
      <xdr:col>17</xdr:col>
      <xdr:colOff>1369075</xdr:colOff>
      <xdr:row>92</xdr:row>
      <xdr:rowOff>305861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4AE88A01-99A5-4F41-AAD7-9065D859E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545577" y="20527436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12</xdr:col>
      <xdr:colOff>981603</xdr:colOff>
      <xdr:row>147</xdr:row>
      <xdr:rowOff>220138</xdr:rowOff>
    </xdr:from>
    <xdr:to>
      <xdr:col>17</xdr:col>
      <xdr:colOff>1378601</xdr:colOff>
      <xdr:row>170</xdr:row>
      <xdr:rowOff>305863</xdr:rowOff>
    </xdr:to>
    <xdr:pic>
      <xdr:nvPicPr>
        <xdr:cNvPr id="7" name="Imagen 23">
          <a:extLst>
            <a:ext uri="{FF2B5EF4-FFF2-40B4-BE49-F238E27FC236}">
              <a16:creationId xmlns:a16="http://schemas.microsoft.com/office/drawing/2014/main" xmlns="" id="{4AE88A01-99A5-4F41-AAD7-9065D859E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555103" y="44416138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12</xdr:col>
      <xdr:colOff>994835</xdr:colOff>
      <xdr:row>182</xdr:row>
      <xdr:rowOff>220134</xdr:rowOff>
    </xdr:from>
    <xdr:to>
      <xdr:col>18</xdr:col>
      <xdr:colOff>10708</xdr:colOff>
      <xdr:row>205</xdr:row>
      <xdr:rowOff>305859</xdr:rowOff>
    </xdr:to>
    <xdr:pic>
      <xdr:nvPicPr>
        <xdr:cNvPr id="9" name="Imagen 23">
          <a:extLst>
            <a:ext uri="{FF2B5EF4-FFF2-40B4-BE49-F238E27FC236}">
              <a16:creationId xmlns:a16="http://schemas.microsoft.com/office/drawing/2014/main" xmlns="" id="{4AE88A01-99A5-4F41-AAD7-9065D859E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568335" y="56360484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12</xdr:col>
      <xdr:colOff>984250</xdr:colOff>
      <xdr:row>218</xdr:row>
      <xdr:rowOff>219075</xdr:rowOff>
    </xdr:from>
    <xdr:to>
      <xdr:col>18</xdr:col>
      <xdr:colOff>123</xdr:colOff>
      <xdr:row>241</xdr:row>
      <xdr:rowOff>304800</xdr:rowOff>
    </xdr:to>
    <xdr:pic>
      <xdr:nvPicPr>
        <xdr:cNvPr id="11" name="Imagen 23">
          <a:extLst>
            <a:ext uri="{FF2B5EF4-FFF2-40B4-BE49-F238E27FC236}">
              <a16:creationId xmlns:a16="http://schemas.microsoft.com/office/drawing/2014/main" xmlns="" id="{4AE88A01-99A5-4F41-AAD7-9065D859E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557750" y="6830377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12</xdr:col>
      <xdr:colOff>986896</xdr:colOff>
      <xdr:row>480</xdr:row>
      <xdr:rowOff>220174</xdr:rowOff>
    </xdr:from>
    <xdr:to>
      <xdr:col>18</xdr:col>
      <xdr:colOff>2769</xdr:colOff>
      <xdr:row>503</xdr:row>
      <xdr:rowOff>305899</xdr:rowOff>
    </xdr:to>
    <xdr:pic>
      <xdr:nvPicPr>
        <xdr:cNvPr id="17" name="Imagen 23">
          <a:extLst>
            <a:ext uri="{FF2B5EF4-FFF2-40B4-BE49-F238E27FC236}">
              <a16:creationId xmlns:a16="http://schemas.microsoft.com/office/drawing/2014/main" xmlns="" id="{4AE88A01-99A5-4F41-AAD7-9065D859E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560396" y="151915324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12</xdr:col>
      <xdr:colOff>1005945</xdr:colOff>
      <xdr:row>597</xdr:row>
      <xdr:rowOff>0</xdr:rowOff>
    </xdr:from>
    <xdr:to>
      <xdr:col>18</xdr:col>
      <xdr:colOff>21818</xdr:colOff>
      <xdr:row>620</xdr:row>
      <xdr:rowOff>85725</xdr:rowOff>
    </xdr:to>
    <xdr:pic>
      <xdr:nvPicPr>
        <xdr:cNvPr id="20" name="Imagen 23">
          <a:extLst>
            <a:ext uri="{FF2B5EF4-FFF2-40B4-BE49-F238E27FC236}">
              <a16:creationId xmlns:a16="http://schemas.microsoft.com/office/drawing/2014/main" xmlns="" id="{4AE88A01-99A5-4F41-AAD7-9065D859E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579445" y="1890903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12</xdr:col>
      <xdr:colOff>978959</xdr:colOff>
      <xdr:row>563</xdr:row>
      <xdr:rowOff>220139</xdr:rowOff>
    </xdr:from>
    <xdr:to>
      <xdr:col>17</xdr:col>
      <xdr:colOff>1375957</xdr:colOff>
      <xdr:row>586</xdr:row>
      <xdr:rowOff>305864</xdr:rowOff>
    </xdr:to>
    <xdr:pic>
      <xdr:nvPicPr>
        <xdr:cNvPr id="21" name="Imagen 23">
          <a:extLst>
            <a:ext uri="{FF2B5EF4-FFF2-40B4-BE49-F238E27FC236}">
              <a16:creationId xmlns:a16="http://schemas.microsoft.com/office/drawing/2014/main" xmlns="" id="{4AE88A01-99A5-4F41-AAD7-9065D859E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552459" y="175803989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0</xdr:row>
      <xdr:rowOff>95250</xdr:rowOff>
    </xdr:from>
    <xdr:to>
      <xdr:col>10</xdr:col>
      <xdr:colOff>1219200</xdr:colOff>
      <xdr:row>9</xdr:row>
      <xdr:rowOff>26400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8825" y="95250"/>
          <a:ext cx="5334000" cy="21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983191</xdr:colOff>
      <xdr:row>441</xdr:row>
      <xdr:rowOff>220145</xdr:rowOff>
    </xdr:from>
    <xdr:to>
      <xdr:col>17</xdr:col>
      <xdr:colOff>1380189</xdr:colOff>
      <xdr:row>464</xdr:row>
      <xdr:rowOff>305870</xdr:rowOff>
    </xdr:to>
    <xdr:pic>
      <xdr:nvPicPr>
        <xdr:cNvPr id="26" name="Imagen 23">
          <a:extLst>
            <a:ext uri="{FF2B5EF4-FFF2-40B4-BE49-F238E27FC236}">
              <a16:creationId xmlns:a16="http://schemas.microsoft.com/office/drawing/2014/main" xmlns="" id="{4AE88A01-99A5-4F41-AAD7-9065D859E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556691" y="13997094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12</xdr:col>
      <xdr:colOff>971550</xdr:colOff>
      <xdr:row>30</xdr:row>
      <xdr:rowOff>219075</xdr:rowOff>
    </xdr:from>
    <xdr:to>
      <xdr:col>17</xdr:col>
      <xdr:colOff>1368548</xdr:colOff>
      <xdr:row>53</xdr:row>
      <xdr:rowOff>304800</xdr:rowOff>
    </xdr:to>
    <xdr:pic>
      <xdr:nvPicPr>
        <xdr:cNvPr id="28" name="Imagen 23">
          <a:extLst>
            <a:ext uri="{FF2B5EF4-FFF2-40B4-BE49-F238E27FC236}">
              <a16:creationId xmlns:a16="http://schemas.microsoft.com/office/drawing/2014/main" xmlns="" id="{4AE88A01-99A5-4F41-AAD7-9065D859E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545050" y="85820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12</xdr:col>
      <xdr:colOff>971550</xdr:colOff>
      <xdr:row>107</xdr:row>
      <xdr:rowOff>219075</xdr:rowOff>
    </xdr:from>
    <xdr:to>
      <xdr:col>17</xdr:col>
      <xdr:colOff>1368548</xdr:colOff>
      <xdr:row>130</xdr:row>
      <xdr:rowOff>304800</xdr:rowOff>
    </xdr:to>
    <xdr:pic>
      <xdr:nvPicPr>
        <xdr:cNvPr id="29" name="Imagen 23">
          <a:extLst>
            <a:ext uri="{FF2B5EF4-FFF2-40B4-BE49-F238E27FC236}">
              <a16:creationId xmlns:a16="http://schemas.microsoft.com/office/drawing/2014/main" xmlns="" id="{4AE88A01-99A5-4F41-AAD7-9065D859E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545050" y="324707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12</xdr:col>
      <xdr:colOff>971550</xdr:colOff>
      <xdr:row>290</xdr:row>
      <xdr:rowOff>219075</xdr:rowOff>
    </xdr:from>
    <xdr:to>
      <xdr:col>17</xdr:col>
      <xdr:colOff>1368548</xdr:colOff>
      <xdr:row>314</xdr:row>
      <xdr:rowOff>0</xdr:rowOff>
    </xdr:to>
    <xdr:pic>
      <xdr:nvPicPr>
        <xdr:cNvPr id="30" name="Imagen 23">
          <a:extLst>
            <a:ext uri="{FF2B5EF4-FFF2-40B4-BE49-F238E27FC236}">
              <a16:creationId xmlns:a16="http://schemas.microsoft.com/office/drawing/2014/main" xmlns="" id="{4AE88A01-99A5-4F41-AAD7-9065D859E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545050" y="9219247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12</xdr:col>
      <xdr:colOff>981075</xdr:colOff>
      <xdr:row>525</xdr:row>
      <xdr:rowOff>219075</xdr:rowOff>
    </xdr:from>
    <xdr:to>
      <xdr:col>17</xdr:col>
      <xdr:colOff>1378073</xdr:colOff>
      <xdr:row>548</xdr:row>
      <xdr:rowOff>304800</xdr:rowOff>
    </xdr:to>
    <xdr:pic>
      <xdr:nvPicPr>
        <xdr:cNvPr id="33" name="Imagen 23">
          <a:extLst>
            <a:ext uri="{FF2B5EF4-FFF2-40B4-BE49-F238E27FC236}">
              <a16:creationId xmlns:a16="http://schemas.microsoft.com/office/drawing/2014/main" xmlns="" id="{4AE88A01-99A5-4F41-AAD7-9065D859E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554575" y="16385857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12</xdr:col>
      <xdr:colOff>971550</xdr:colOff>
      <xdr:row>404</xdr:row>
      <xdr:rowOff>219075</xdr:rowOff>
    </xdr:from>
    <xdr:to>
      <xdr:col>17</xdr:col>
      <xdr:colOff>1368548</xdr:colOff>
      <xdr:row>427</xdr:row>
      <xdr:rowOff>304800</xdr:rowOff>
    </xdr:to>
    <xdr:pic>
      <xdr:nvPicPr>
        <xdr:cNvPr id="34" name="Imagen 23">
          <a:extLst>
            <a:ext uri="{FF2B5EF4-FFF2-40B4-BE49-F238E27FC236}">
              <a16:creationId xmlns:a16="http://schemas.microsoft.com/office/drawing/2014/main" xmlns="" id="{4AE88A01-99A5-4F41-AAD7-9065D859E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545050" y="1280255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12</xdr:col>
      <xdr:colOff>981075</xdr:colOff>
      <xdr:row>328</xdr:row>
      <xdr:rowOff>219075</xdr:rowOff>
    </xdr:from>
    <xdr:to>
      <xdr:col>17</xdr:col>
      <xdr:colOff>1378073</xdr:colOff>
      <xdr:row>351</xdr:row>
      <xdr:rowOff>304800</xdr:rowOff>
    </xdr:to>
    <xdr:pic>
      <xdr:nvPicPr>
        <xdr:cNvPr id="19" name="Imagen 23">
          <a:extLst>
            <a:ext uri="{FF2B5EF4-FFF2-40B4-BE49-F238E27FC236}">
              <a16:creationId xmlns:a16="http://schemas.microsoft.com/office/drawing/2014/main" xmlns="" id="{4AE88A01-99A5-4F41-AAD7-9065D859E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554575" y="1041368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12</xdr:col>
      <xdr:colOff>981075</xdr:colOff>
      <xdr:row>255</xdr:row>
      <xdr:rowOff>219075</xdr:rowOff>
    </xdr:from>
    <xdr:to>
      <xdr:col>17</xdr:col>
      <xdr:colOff>1378073</xdr:colOff>
      <xdr:row>278</xdr:row>
      <xdr:rowOff>304800</xdr:rowOff>
    </xdr:to>
    <xdr:pic>
      <xdr:nvPicPr>
        <xdr:cNvPr id="22" name="Imagen 23">
          <a:extLst>
            <a:ext uri="{FF2B5EF4-FFF2-40B4-BE49-F238E27FC236}">
              <a16:creationId xmlns:a16="http://schemas.microsoft.com/office/drawing/2014/main" xmlns="" id="{4AE88A01-99A5-4F41-AAD7-9065D859E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554575" y="802481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12</xdr:col>
      <xdr:colOff>981075</xdr:colOff>
      <xdr:row>366</xdr:row>
      <xdr:rowOff>219075</xdr:rowOff>
    </xdr:from>
    <xdr:to>
      <xdr:col>17</xdr:col>
      <xdr:colOff>1378073</xdr:colOff>
      <xdr:row>389</xdr:row>
      <xdr:rowOff>304800</xdr:rowOff>
    </xdr:to>
    <xdr:pic>
      <xdr:nvPicPr>
        <xdr:cNvPr id="25" name="Imagen 23">
          <a:extLst>
            <a:ext uri="{FF2B5EF4-FFF2-40B4-BE49-F238E27FC236}">
              <a16:creationId xmlns:a16="http://schemas.microsoft.com/office/drawing/2014/main" xmlns="" id="{4AE88A01-99A5-4F41-AAD7-9065D859E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554575" y="116081175"/>
          <a:ext cx="7302623" cy="731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640"/>
  <sheetViews>
    <sheetView tabSelected="1" view="pageBreakPreview" zoomScaleNormal="100" zoomScaleSheetLayoutView="100" workbookViewId="0">
      <selection activeCell="A10" sqref="A10:R10"/>
    </sheetView>
  </sheetViews>
  <sheetFormatPr defaultColWidth="9.140625" defaultRowHeight="15" x14ac:dyDescent="0.25"/>
  <cols>
    <col min="1" max="1" width="5.7109375" style="6" customWidth="1"/>
    <col min="2" max="2" width="40.7109375" style="2" customWidth="1"/>
    <col min="3" max="3" width="35.7109375" style="2" customWidth="1"/>
    <col min="4" max="5" width="10.7109375" style="6" customWidth="1"/>
    <col min="6" max="6" width="20.7109375" style="3" customWidth="1"/>
    <col min="7" max="10" width="20.7109375" style="2" customWidth="1"/>
    <col min="11" max="11" width="20.7109375" style="4" customWidth="1"/>
    <col min="12" max="18" width="20.7109375" style="2" customWidth="1"/>
    <col min="19" max="16384" width="9.140625" style="2"/>
  </cols>
  <sheetData>
    <row r="1" spans="1:18" s="11" customFormat="1" ht="20.100000000000001" customHeight="1" x14ac:dyDescent="0.25">
      <c r="A1" s="10"/>
      <c r="D1" s="10"/>
      <c r="E1" s="10"/>
      <c r="F1" s="12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s="11" customFormat="1" ht="20.100000000000001" customHeight="1" x14ac:dyDescent="0.25">
      <c r="A2" s="10"/>
      <c r="D2" s="10"/>
      <c r="E2" s="10"/>
      <c r="F2" s="12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s="11" customFormat="1" ht="20.100000000000001" customHeight="1" x14ac:dyDescent="0.25">
      <c r="A3" s="10"/>
      <c r="D3" s="10"/>
      <c r="E3" s="10"/>
      <c r="F3" s="12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s="11" customFormat="1" ht="20.100000000000001" customHeight="1" x14ac:dyDescent="0.25">
      <c r="A4" s="10"/>
      <c r="D4" s="10"/>
      <c r="E4" s="10"/>
      <c r="F4" s="1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s="11" customFormat="1" ht="20.100000000000001" customHeight="1" x14ac:dyDescent="0.25">
      <c r="A5" s="10"/>
      <c r="D5" s="10"/>
      <c r="E5" s="10"/>
      <c r="F5" s="1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s="13" customFormat="1" ht="20.100000000000001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1:18" s="13" customFormat="1" ht="20.100000000000001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18" s="13" customFormat="1" ht="20.100000000000001" customHeight="1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18" s="13" customFormat="1" ht="20.100000000000001" customHeight="1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</row>
    <row r="10" spans="1:18" s="13" customFormat="1" ht="20.100000000000001" customHeight="1" x14ac:dyDescent="0.35">
      <c r="A10" s="58" t="s">
        <v>689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1:18" s="13" customFormat="1" ht="20.100000000000001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s="15" customFormat="1" ht="20.100000000000001" customHeight="1" x14ac:dyDescent="0.25">
      <c r="A12" s="59" t="s">
        <v>558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</row>
    <row r="13" spans="1:18" s="13" customFormat="1" ht="20.100000000000001" customHeight="1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1:18" s="1" customFormat="1" ht="20.100000000000001" customHeight="1" x14ac:dyDescent="0.2">
      <c r="A14" s="49" t="s">
        <v>8</v>
      </c>
      <c r="B14" s="49" t="s">
        <v>12</v>
      </c>
      <c r="C14" s="49" t="s">
        <v>10</v>
      </c>
      <c r="D14" s="49" t="s">
        <v>1</v>
      </c>
      <c r="E14" s="48" t="s">
        <v>631</v>
      </c>
      <c r="F14" s="54" t="s">
        <v>554</v>
      </c>
      <c r="G14" s="49" t="s">
        <v>555</v>
      </c>
      <c r="H14" s="49" t="s">
        <v>14</v>
      </c>
      <c r="I14" s="48" t="s">
        <v>557</v>
      </c>
      <c r="J14" s="48"/>
      <c r="K14" s="48"/>
      <c r="L14" s="48"/>
      <c r="M14" s="48"/>
      <c r="N14" s="48"/>
      <c r="O14" s="48"/>
      <c r="P14" s="48" t="s">
        <v>0</v>
      </c>
      <c r="Q14" s="48"/>
      <c r="R14" s="49" t="s">
        <v>556</v>
      </c>
    </row>
    <row r="15" spans="1:18" s="1" customFormat="1" ht="20.100000000000001" customHeight="1" x14ac:dyDescent="0.2">
      <c r="A15" s="49"/>
      <c r="B15" s="49"/>
      <c r="C15" s="49"/>
      <c r="D15" s="49"/>
      <c r="E15" s="48"/>
      <c r="F15" s="54"/>
      <c r="G15" s="49"/>
      <c r="H15" s="49"/>
      <c r="I15" s="51" t="s">
        <v>2</v>
      </c>
      <c r="J15" s="51"/>
      <c r="K15" s="51" t="s">
        <v>15</v>
      </c>
      <c r="L15" s="53" t="s">
        <v>11</v>
      </c>
      <c r="M15" s="53"/>
      <c r="N15" s="51" t="s">
        <v>16</v>
      </c>
      <c r="O15" s="51" t="s">
        <v>9</v>
      </c>
      <c r="P15" s="51" t="s">
        <v>17</v>
      </c>
      <c r="Q15" s="51" t="s">
        <v>3</v>
      </c>
      <c r="R15" s="49"/>
    </row>
    <row r="16" spans="1:18" s="1" customFormat="1" ht="20.100000000000001" customHeight="1" x14ac:dyDescent="0.2">
      <c r="A16" s="50"/>
      <c r="B16" s="50"/>
      <c r="C16" s="50"/>
      <c r="D16" s="50"/>
      <c r="E16" s="61"/>
      <c r="F16" s="55"/>
      <c r="G16" s="50"/>
      <c r="H16" s="50"/>
      <c r="I16" s="16" t="s">
        <v>4</v>
      </c>
      <c r="J16" s="16" t="s">
        <v>5</v>
      </c>
      <c r="K16" s="52"/>
      <c r="L16" s="16" t="s">
        <v>6</v>
      </c>
      <c r="M16" s="16" t="s">
        <v>7</v>
      </c>
      <c r="N16" s="52"/>
      <c r="O16" s="52"/>
      <c r="P16" s="52"/>
      <c r="Q16" s="52"/>
      <c r="R16" s="50"/>
    </row>
    <row r="17" spans="1:18" s="11" customFormat="1" ht="24.95" customHeight="1" x14ac:dyDescent="0.3">
      <c r="A17" s="28" t="s">
        <v>13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30"/>
    </row>
    <row r="18" spans="1:18" s="11" customFormat="1" ht="24.95" customHeight="1" x14ac:dyDescent="0.25">
      <c r="A18" s="31">
        <v>1</v>
      </c>
      <c r="B18" s="32" t="s">
        <v>18</v>
      </c>
      <c r="C18" s="33" t="s">
        <v>19</v>
      </c>
      <c r="D18" s="31" t="s">
        <v>20</v>
      </c>
      <c r="E18" s="31" t="s">
        <v>632</v>
      </c>
      <c r="F18" s="26">
        <v>290000</v>
      </c>
      <c r="G18" s="26">
        <v>57816.52</v>
      </c>
      <c r="H18" s="26">
        <v>25</v>
      </c>
      <c r="I18" s="26">
        <f>IF(F18&gt;290000,290000*2.87%,F18*2.87%)</f>
        <v>8323</v>
      </c>
      <c r="J18" s="26">
        <f>IF(F18&gt;290000,290000*7.1%,F18*7.1%)</f>
        <v>20590</v>
      </c>
      <c r="K18" s="26">
        <f>IF(F18&gt;62400,62400*1.15%,F18*1.15%)</f>
        <v>717.6</v>
      </c>
      <c r="L18" s="26">
        <f>IF(F18&gt;156000,156000*3.04%,F18*3.04%)</f>
        <v>4742.3999999999996</v>
      </c>
      <c r="M18" s="26">
        <f>IF(F18&gt;156000,156000*7.09%,F18*7.09%)</f>
        <v>11060.4</v>
      </c>
      <c r="N18" s="26">
        <v>0</v>
      </c>
      <c r="O18" s="26">
        <f>SUM(I18:N18)</f>
        <v>45433.4</v>
      </c>
      <c r="P18" s="26">
        <f>SUM(G18,H18,I18,L18,N18)</f>
        <v>70906.92</v>
      </c>
      <c r="Q18" s="26">
        <f>+J18+K18+M18</f>
        <v>32368</v>
      </c>
      <c r="R18" s="26">
        <f>+F18-P18</f>
        <v>219093.08</v>
      </c>
    </row>
    <row r="19" spans="1:18" s="11" customFormat="1" ht="24.95" customHeight="1" x14ac:dyDescent="0.25">
      <c r="A19" s="31">
        <v>2</v>
      </c>
      <c r="B19" s="18" t="s">
        <v>545</v>
      </c>
      <c r="C19" s="21" t="s">
        <v>22</v>
      </c>
      <c r="D19" s="22" t="s">
        <v>20</v>
      </c>
      <c r="E19" s="31" t="s">
        <v>632</v>
      </c>
      <c r="F19" s="25">
        <v>200000</v>
      </c>
      <c r="G19" s="25">
        <v>35962.269999999997</v>
      </c>
      <c r="H19" s="25">
        <v>25</v>
      </c>
      <c r="I19" s="25">
        <f t="shared" ref="I19:I32" si="0">IF(F19&gt;290000,290000*2.87%,F19*2.87%)</f>
        <v>5740</v>
      </c>
      <c r="J19" s="25">
        <f t="shared" ref="J19:J32" si="1">IF(F19&gt;290000,290000*7.1%,F19*7.1%)</f>
        <v>14200</v>
      </c>
      <c r="K19" s="25">
        <f t="shared" ref="K19:K32" si="2">IF(F19&gt;62400,62400*1.15%,F19*1.15%)</f>
        <v>717.6</v>
      </c>
      <c r="L19" s="25">
        <f t="shared" ref="L19:L32" si="3">IF(F19&gt;156000,156000*3.04%,F19*3.04%)</f>
        <v>4742.3999999999996</v>
      </c>
      <c r="M19" s="25">
        <f t="shared" ref="M19:M32" si="4">IF(F19&gt;156000,156000*7.09%,F19*7.09%)</f>
        <v>11060.4</v>
      </c>
      <c r="N19" s="25">
        <v>0</v>
      </c>
      <c r="O19" s="25">
        <f>SUM(I19:N19)</f>
        <v>36460.400000000001</v>
      </c>
      <c r="P19" s="25">
        <f>SUM(G19,H19,I19,L19,N19)</f>
        <v>46469.67</v>
      </c>
      <c r="Q19" s="25">
        <f>+J19+K19+M19</f>
        <v>25978</v>
      </c>
      <c r="R19" s="25">
        <f>+F19-P19</f>
        <v>153530.32999999999</v>
      </c>
    </row>
    <row r="20" spans="1:18" s="11" customFormat="1" ht="24.95" customHeight="1" x14ac:dyDescent="0.25">
      <c r="A20" s="31">
        <v>3</v>
      </c>
      <c r="B20" s="18" t="s">
        <v>629</v>
      </c>
      <c r="C20" s="21" t="s">
        <v>630</v>
      </c>
      <c r="D20" s="22" t="s">
        <v>20</v>
      </c>
      <c r="E20" s="31" t="s">
        <v>632</v>
      </c>
      <c r="F20" s="25">
        <v>110000</v>
      </c>
      <c r="G20" s="25">
        <v>14457.62</v>
      </c>
      <c r="H20" s="25">
        <v>25</v>
      </c>
      <c r="I20" s="25">
        <f t="shared" si="0"/>
        <v>3157</v>
      </c>
      <c r="J20" s="25">
        <f t="shared" si="1"/>
        <v>7810</v>
      </c>
      <c r="K20" s="25">
        <f t="shared" si="2"/>
        <v>717.6</v>
      </c>
      <c r="L20" s="25">
        <f t="shared" si="3"/>
        <v>3344</v>
      </c>
      <c r="M20" s="25">
        <f t="shared" si="4"/>
        <v>7799</v>
      </c>
      <c r="N20" s="25">
        <v>0</v>
      </c>
      <c r="O20" s="25">
        <f t="shared" ref="O20:O22" si="5">SUM(I20:N20)</f>
        <v>22827.599999999999</v>
      </c>
      <c r="P20" s="25">
        <f t="shared" ref="P20:P22" si="6">SUM(G20,H20,I20,L20,N20)</f>
        <v>20983.62</v>
      </c>
      <c r="Q20" s="25">
        <f t="shared" ref="Q20:Q22" si="7">+J20+K20+M20</f>
        <v>16326.6</v>
      </c>
      <c r="R20" s="25">
        <f t="shared" ref="R20:R22" si="8">+F20-P20</f>
        <v>89016.38</v>
      </c>
    </row>
    <row r="21" spans="1:18" s="11" customFormat="1" ht="24.95" customHeight="1" x14ac:dyDescent="0.25">
      <c r="A21" s="31">
        <v>4</v>
      </c>
      <c r="B21" s="18" t="s">
        <v>677</v>
      </c>
      <c r="C21" s="21" t="s">
        <v>630</v>
      </c>
      <c r="D21" s="22" t="s">
        <v>20</v>
      </c>
      <c r="E21" s="22" t="s">
        <v>633</v>
      </c>
      <c r="F21" s="25">
        <v>90000</v>
      </c>
      <c r="G21" s="25">
        <v>9753.1200000000008</v>
      </c>
      <c r="H21" s="25">
        <v>25</v>
      </c>
      <c r="I21" s="25">
        <f>IF(F21&gt;290000,290000*2.87%,F21*2.87%)</f>
        <v>2583</v>
      </c>
      <c r="J21" s="25">
        <f>IF(F21&gt;290000,290000*7.1%,F21*7.1%)</f>
        <v>6390</v>
      </c>
      <c r="K21" s="25">
        <f>IF(F21&gt;62400,62400*1.15%,F21*1.15%)</f>
        <v>717.6</v>
      </c>
      <c r="L21" s="25">
        <f>IF(F21&gt;156000,156000*3.04%,F21*3.04%)</f>
        <v>2736</v>
      </c>
      <c r="M21" s="25">
        <f>IF(F21&gt;156000,156000*7.09%,F21*7.09%)</f>
        <v>6381</v>
      </c>
      <c r="N21" s="25">
        <v>0</v>
      </c>
      <c r="O21" s="25">
        <f>SUM(I21:N21)</f>
        <v>18807.599999999999</v>
      </c>
      <c r="P21" s="25">
        <f>SUM(G21,H21,I21,L21,N21)</f>
        <v>15097.12</v>
      </c>
      <c r="Q21" s="25">
        <f>+J21+K21+M21</f>
        <v>13488.6</v>
      </c>
      <c r="R21" s="25">
        <f>+F21-P21</f>
        <v>74902.880000000005</v>
      </c>
    </row>
    <row r="22" spans="1:18" s="11" customFormat="1" ht="24.95" customHeight="1" x14ac:dyDescent="0.25">
      <c r="A22" s="31">
        <v>5</v>
      </c>
      <c r="B22" s="18" t="s">
        <v>628</v>
      </c>
      <c r="C22" s="21" t="s">
        <v>630</v>
      </c>
      <c r="D22" s="22" t="s">
        <v>20</v>
      </c>
      <c r="E22" s="31" t="s">
        <v>632</v>
      </c>
      <c r="F22" s="25">
        <v>90000</v>
      </c>
      <c r="G22" s="25">
        <v>9753.1200000000008</v>
      </c>
      <c r="H22" s="25">
        <v>25</v>
      </c>
      <c r="I22" s="25">
        <f t="shared" si="0"/>
        <v>2583</v>
      </c>
      <c r="J22" s="25">
        <f t="shared" si="1"/>
        <v>6390</v>
      </c>
      <c r="K22" s="25">
        <f t="shared" si="2"/>
        <v>717.6</v>
      </c>
      <c r="L22" s="25">
        <f t="shared" si="3"/>
        <v>2736</v>
      </c>
      <c r="M22" s="25">
        <f t="shared" si="4"/>
        <v>6381</v>
      </c>
      <c r="N22" s="25">
        <v>0</v>
      </c>
      <c r="O22" s="25">
        <f t="shared" si="5"/>
        <v>18807.599999999999</v>
      </c>
      <c r="P22" s="25">
        <f t="shared" si="6"/>
        <v>15097.12</v>
      </c>
      <c r="Q22" s="25">
        <f t="shared" si="7"/>
        <v>13488.6</v>
      </c>
      <c r="R22" s="25">
        <f t="shared" si="8"/>
        <v>74902.880000000005</v>
      </c>
    </row>
    <row r="23" spans="1:18" s="11" customFormat="1" ht="24.95" customHeight="1" x14ac:dyDescent="0.25">
      <c r="A23" s="31">
        <v>6</v>
      </c>
      <c r="B23" s="18" t="s">
        <v>658</v>
      </c>
      <c r="C23" s="21" t="s">
        <v>27</v>
      </c>
      <c r="D23" s="22" t="s">
        <v>20</v>
      </c>
      <c r="E23" s="22" t="s">
        <v>633</v>
      </c>
      <c r="F23" s="26">
        <v>90000</v>
      </c>
      <c r="G23" s="26">
        <v>9753.1200000000008</v>
      </c>
      <c r="H23" s="25">
        <v>25</v>
      </c>
      <c r="I23" s="26">
        <f t="shared" si="0"/>
        <v>2583</v>
      </c>
      <c r="J23" s="26">
        <f t="shared" si="1"/>
        <v>6390</v>
      </c>
      <c r="K23" s="26">
        <f t="shared" si="2"/>
        <v>717.6</v>
      </c>
      <c r="L23" s="26">
        <f t="shared" si="3"/>
        <v>2736</v>
      </c>
      <c r="M23" s="26">
        <f t="shared" si="4"/>
        <v>6381</v>
      </c>
      <c r="N23" s="26">
        <v>0</v>
      </c>
      <c r="O23" s="26">
        <f>SUM(I23:N23)</f>
        <v>18807.599999999999</v>
      </c>
      <c r="P23" s="26">
        <f>SUM(G23,H23,I23,L23,N23)</f>
        <v>15097.12</v>
      </c>
      <c r="Q23" s="26">
        <f>+J23+K23+M23</f>
        <v>13488.6</v>
      </c>
      <c r="R23" s="26">
        <f>+F23-P23</f>
        <v>74902.880000000005</v>
      </c>
    </row>
    <row r="24" spans="1:18" s="11" customFormat="1" ht="24.95" customHeight="1" x14ac:dyDescent="0.25">
      <c r="A24" s="31">
        <v>7</v>
      </c>
      <c r="B24" s="18" t="s">
        <v>23</v>
      </c>
      <c r="C24" s="21" t="s">
        <v>24</v>
      </c>
      <c r="D24" s="22" t="s">
        <v>20</v>
      </c>
      <c r="E24" s="22" t="s">
        <v>633</v>
      </c>
      <c r="F24" s="25">
        <v>90000</v>
      </c>
      <c r="G24" s="25">
        <v>9455.59</v>
      </c>
      <c r="H24" s="25">
        <v>25</v>
      </c>
      <c r="I24" s="25">
        <f t="shared" si="0"/>
        <v>2583</v>
      </c>
      <c r="J24" s="25">
        <f t="shared" si="1"/>
        <v>6390</v>
      </c>
      <c r="K24" s="25">
        <f t="shared" si="2"/>
        <v>717.6</v>
      </c>
      <c r="L24" s="25">
        <f t="shared" si="3"/>
        <v>2736</v>
      </c>
      <c r="M24" s="25">
        <f t="shared" si="4"/>
        <v>6381</v>
      </c>
      <c r="N24" s="25">
        <v>1190.1199999999999</v>
      </c>
      <c r="O24" s="25">
        <f t="shared" ref="O24:O81" si="9">SUM(I24:N24)</f>
        <v>19997.72</v>
      </c>
      <c r="P24" s="25">
        <f t="shared" ref="P24:P81" si="10">SUM(G24,H24,I24,L24,N24)</f>
        <v>15989.71</v>
      </c>
      <c r="Q24" s="25">
        <f t="shared" ref="Q24:Q81" si="11">+J24+K24+M24</f>
        <v>13488.6</v>
      </c>
      <c r="R24" s="25">
        <f t="shared" ref="R24:R81" si="12">+F24-P24</f>
        <v>74010.289999999994</v>
      </c>
    </row>
    <row r="25" spans="1:18" s="11" customFormat="1" ht="24.95" customHeight="1" x14ac:dyDescent="0.25">
      <c r="A25" s="31">
        <v>8</v>
      </c>
      <c r="B25" s="18" t="s">
        <v>91</v>
      </c>
      <c r="C25" s="21" t="s">
        <v>92</v>
      </c>
      <c r="D25" s="22" t="s">
        <v>20</v>
      </c>
      <c r="E25" s="22" t="s">
        <v>633</v>
      </c>
      <c r="F25" s="25">
        <v>73606.399999999994</v>
      </c>
      <c r="G25" s="25">
        <v>6047.13</v>
      </c>
      <c r="H25" s="25">
        <v>25</v>
      </c>
      <c r="I25" s="25">
        <f t="shared" si="0"/>
        <v>2112.5</v>
      </c>
      <c r="J25" s="25">
        <f t="shared" si="1"/>
        <v>5226.05</v>
      </c>
      <c r="K25" s="25">
        <f t="shared" si="2"/>
        <v>717.6</v>
      </c>
      <c r="L25" s="25">
        <f t="shared" si="3"/>
        <v>2237.63</v>
      </c>
      <c r="M25" s="25">
        <f t="shared" si="4"/>
        <v>5218.6899999999996</v>
      </c>
      <c r="N25" s="25">
        <v>0</v>
      </c>
      <c r="O25" s="25">
        <f>SUM(I25:N25)</f>
        <v>15512.47</v>
      </c>
      <c r="P25" s="25">
        <f>SUM(G25,H25,I25,L25,N25)</f>
        <v>10422.26</v>
      </c>
      <c r="Q25" s="25">
        <f>+J25+K25+M25</f>
        <v>11162.34</v>
      </c>
      <c r="R25" s="25">
        <f>+F25-P25</f>
        <v>63184.14</v>
      </c>
    </row>
    <row r="26" spans="1:18" s="23" customFormat="1" ht="24.95" customHeight="1" x14ac:dyDescent="0.25">
      <c r="A26" s="31">
        <v>9</v>
      </c>
      <c r="B26" s="18" t="s">
        <v>668</v>
      </c>
      <c r="C26" s="21" t="s">
        <v>27</v>
      </c>
      <c r="D26" s="22" t="s">
        <v>20</v>
      </c>
      <c r="E26" s="22" t="s">
        <v>633</v>
      </c>
      <c r="F26" s="25">
        <v>72500</v>
      </c>
      <c r="G26" s="25">
        <v>5838.93</v>
      </c>
      <c r="H26" s="25">
        <v>25</v>
      </c>
      <c r="I26" s="25">
        <f t="shared" si="0"/>
        <v>2080.75</v>
      </c>
      <c r="J26" s="25">
        <f t="shared" si="1"/>
        <v>5147.5</v>
      </c>
      <c r="K26" s="25">
        <f t="shared" si="2"/>
        <v>717.6</v>
      </c>
      <c r="L26" s="25">
        <f t="shared" si="3"/>
        <v>2204</v>
      </c>
      <c r="M26" s="25">
        <f t="shared" si="4"/>
        <v>5140.25</v>
      </c>
      <c r="N26" s="25">
        <v>0</v>
      </c>
      <c r="O26" s="25">
        <f t="shared" ref="O26" si="13">SUM(I26:N26)</f>
        <v>15290.1</v>
      </c>
      <c r="P26" s="25">
        <f t="shared" ref="P26" si="14">SUM(G26,H26,I26,L26,N26)</f>
        <v>10148.68</v>
      </c>
      <c r="Q26" s="25">
        <f t="shared" ref="Q26" si="15">+J26+K26+M26</f>
        <v>11005.35</v>
      </c>
      <c r="R26" s="25">
        <f t="shared" ref="R26" si="16">+F26-P26</f>
        <v>62351.32</v>
      </c>
    </row>
    <row r="27" spans="1:18" s="23" customFormat="1" ht="24.95" customHeight="1" x14ac:dyDescent="0.25">
      <c r="A27" s="31">
        <v>10</v>
      </c>
      <c r="B27" s="18" t="s">
        <v>640</v>
      </c>
      <c r="C27" s="21" t="s">
        <v>27</v>
      </c>
      <c r="D27" s="22" t="s">
        <v>20</v>
      </c>
      <c r="E27" s="22" t="s">
        <v>633</v>
      </c>
      <c r="F27" s="25">
        <v>60000</v>
      </c>
      <c r="G27" s="25">
        <v>3486.68</v>
      </c>
      <c r="H27" s="25">
        <v>25</v>
      </c>
      <c r="I27" s="25">
        <f t="shared" si="0"/>
        <v>1722</v>
      </c>
      <c r="J27" s="25">
        <f t="shared" si="1"/>
        <v>4260</v>
      </c>
      <c r="K27" s="25">
        <f t="shared" si="2"/>
        <v>690</v>
      </c>
      <c r="L27" s="25">
        <f t="shared" si="3"/>
        <v>1824</v>
      </c>
      <c r="M27" s="25">
        <f t="shared" si="4"/>
        <v>4254</v>
      </c>
      <c r="N27" s="25">
        <v>0</v>
      </c>
      <c r="O27" s="25">
        <f t="shared" ref="O27" si="17">SUM(I27:N27)</f>
        <v>12750</v>
      </c>
      <c r="P27" s="25">
        <f t="shared" ref="P27" si="18">SUM(G27,H27,I27,L27,N27)</f>
        <v>7057.68</v>
      </c>
      <c r="Q27" s="25">
        <f t="shared" ref="Q27" si="19">+J27+K27+M27</f>
        <v>9204</v>
      </c>
      <c r="R27" s="25">
        <f t="shared" ref="R27" si="20">+F27-P27</f>
        <v>52942.32</v>
      </c>
    </row>
    <row r="28" spans="1:18" s="11" customFormat="1" ht="24.95" customHeight="1" x14ac:dyDescent="0.25">
      <c r="A28" s="31">
        <v>11</v>
      </c>
      <c r="B28" s="18" t="s">
        <v>25</v>
      </c>
      <c r="C28" s="21" t="s">
        <v>564</v>
      </c>
      <c r="D28" s="22" t="s">
        <v>20</v>
      </c>
      <c r="E28" s="22" t="s">
        <v>633</v>
      </c>
      <c r="F28" s="25">
        <v>49000</v>
      </c>
      <c r="G28" s="25">
        <v>1712.87</v>
      </c>
      <c r="H28" s="25">
        <v>25</v>
      </c>
      <c r="I28" s="25">
        <f t="shared" si="0"/>
        <v>1406.3</v>
      </c>
      <c r="J28" s="25">
        <f t="shared" si="1"/>
        <v>3479</v>
      </c>
      <c r="K28" s="25">
        <f t="shared" si="2"/>
        <v>563.5</v>
      </c>
      <c r="L28" s="25">
        <f t="shared" si="3"/>
        <v>1489.6</v>
      </c>
      <c r="M28" s="25">
        <f t="shared" si="4"/>
        <v>3474.1</v>
      </c>
      <c r="N28" s="25">
        <v>0</v>
      </c>
      <c r="O28" s="25">
        <f t="shared" si="9"/>
        <v>10412.5</v>
      </c>
      <c r="P28" s="25">
        <f t="shared" si="10"/>
        <v>4633.7700000000004</v>
      </c>
      <c r="Q28" s="25">
        <f t="shared" si="11"/>
        <v>7516.6</v>
      </c>
      <c r="R28" s="25">
        <f t="shared" si="12"/>
        <v>44366.23</v>
      </c>
    </row>
    <row r="29" spans="1:18" s="11" customFormat="1" ht="24.95" customHeight="1" x14ac:dyDescent="0.25">
      <c r="A29" s="31">
        <v>12</v>
      </c>
      <c r="B29" s="18" t="s">
        <v>520</v>
      </c>
      <c r="C29" s="21" t="s">
        <v>32</v>
      </c>
      <c r="D29" s="22" t="s">
        <v>20</v>
      </c>
      <c r="E29" s="31" t="s">
        <v>632</v>
      </c>
      <c r="F29" s="25">
        <v>41000</v>
      </c>
      <c r="G29" s="25">
        <v>583.79</v>
      </c>
      <c r="H29" s="25">
        <v>25</v>
      </c>
      <c r="I29" s="25">
        <f t="shared" si="0"/>
        <v>1176.7</v>
      </c>
      <c r="J29" s="25">
        <f t="shared" si="1"/>
        <v>2911</v>
      </c>
      <c r="K29" s="25">
        <f t="shared" si="2"/>
        <v>471.5</v>
      </c>
      <c r="L29" s="25">
        <f t="shared" si="3"/>
        <v>1246.4000000000001</v>
      </c>
      <c r="M29" s="25">
        <f t="shared" si="4"/>
        <v>2906.9</v>
      </c>
      <c r="N29" s="25">
        <v>0</v>
      </c>
      <c r="O29" s="25">
        <f>SUM(I29:N29)</f>
        <v>8712.5</v>
      </c>
      <c r="P29" s="25">
        <f>SUM(G29,H29,I29,L29,N29)</f>
        <v>3031.89</v>
      </c>
      <c r="Q29" s="25">
        <f>+J29+K29+M29</f>
        <v>6289.4</v>
      </c>
      <c r="R29" s="25">
        <f>+F29-P29</f>
        <v>37968.11</v>
      </c>
    </row>
    <row r="30" spans="1:18" ht="24.95" customHeight="1" x14ac:dyDescent="0.25">
      <c r="A30" s="31">
        <v>13</v>
      </c>
      <c r="B30" s="18" t="s">
        <v>644</v>
      </c>
      <c r="C30" s="21" t="s">
        <v>29</v>
      </c>
      <c r="D30" s="22" t="s">
        <v>20</v>
      </c>
      <c r="E30" s="22" t="s">
        <v>632</v>
      </c>
      <c r="F30" s="25">
        <v>34000</v>
      </c>
      <c r="G30" s="25">
        <v>0</v>
      </c>
      <c r="H30" s="25">
        <v>25</v>
      </c>
      <c r="I30" s="25">
        <f t="shared" si="0"/>
        <v>975.8</v>
      </c>
      <c r="J30" s="25">
        <f t="shared" si="1"/>
        <v>2414</v>
      </c>
      <c r="K30" s="25">
        <f t="shared" si="2"/>
        <v>391</v>
      </c>
      <c r="L30" s="25">
        <f t="shared" si="3"/>
        <v>1033.5999999999999</v>
      </c>
      <c r="M30" s="25">
        <f t="shared" si="4"/>
        <v>2410.6</v>
      </c>
      <c r="N30" s="25">
        <v>0</v>
      </c>
      <c r="O30" s="25">
        <f>SUM(I30:N30)</f>
        <v>7225</v>
      </c>
      <c r="P30" s="25">
        <f>SUM(G30,H30,I30,L30,N30)</f>
        <v>2034.4</v>
      </c>
      <c r="Q30" s="25">
        <f>+J30+K30+M30</f>
        <v>5215.6000000000004</v>
      </c>
      <c r="R30" s="25">
        <f>+F30-P30</f>
        <v>31965.599999999999</v>
      </c>
    </row>
    <row r="31" spans="1:18" s="11" customFormat="1" ht="24.95" customHeight="1" x14ac:dyDescent="0.25">
      <c r="A31" s="31">
        <v>14</v>
      </c>
      <c r="B31" s="18" t="s">
        <v>516</v>
      </c>
      <c r="C31" s="21" t="s">
        <v>32</v>
      </c>
      <c r="D31" s="22" t="s">
        <v>20</v>
      </c>
      <c r="E31" s="22" t="s">
        <v>633</v>
      </c>
      <c r="F31" s="25">
        <v>30000</v>
      </c>
      <c r="G31" s="25">
        <v>0</v>
      </c>
      <c r="H31" s="25">
        <v>25</v>
      </c>
      <c r="I31" s="25">
        <f t="shared" si="0"/>
        <v>861</v>
      </c>
      <c r="J31" s="25">
        <f t="shared" si="1"/>
        <v>2130</v>
      </c>
      <c r="K31" s="25">
        <f t="shared" si="2"/>
        <v>345</v>
      </c>
      <c r="L31" s="25">
        <f t="shared" si="3"/>
        <v>912</v>
      </c>
      <c r="M31" s="25">
        <f t="shared" si="4"/>
        <v>2127</v>
      </c>
      <c r="N31" s="25">
        <v>0</v>
      </c>
      <c r="O31" s="25">
        <f>SUM(I31:N31)</f>
        <v>6375</v>
      </c>
      <c r="P31" s="25">
        <f>SUM(G31,H31,I31,L31,N31)</f>
        <v>1798</v>
      </c>
      <c r="Q31" s="25">
        <f>+J31+K31+M31</f>
        <v>4602</v>
      </c>
      <c r="R31" s="25">
        <f>+F31-P31</f>
        <v>28202</v>
      </c>
    </row>
    <row r="32" spans="1:18" s="11" customFormat="1" ht="24.95" customHeight="1" x14ac:dyDescent="0.25">
      <c r="A32" s="31">
        <v>15</v>
      </c>
      <c r="B32" s="18" t="s">
        <v>36</v>
      </c>
      <c r="C32" s="21" t="s">
        <v>37</v>
      </c>
      <c r="D32" s="22" t="s">
        <v>20</v>
      </c>
      <c r="E32" s="31" t="s">
        <v>632</v>
      </c>
      <c r="F32" s="25">
        <v>26250</v>
      </c>
      <c r="G32" s="25">
        <v>0</v>
      </c>
      <c r="H32" s="25">
        <v>25</v>
      </c>
      <c r="I32" s="25">
        <f t="shared" si="0"/>
        <v>753.38</v>
      </c>
      <c r="J32" s="25">
        <f t="shared" si="1"/>
        <v>1863.75</v>
      </c>
      <c r="K32" s="25">
        <f t="shared" si="2"/>
        <v>301.88</v>
      </c>
      <c r="L32" s="25">
        <f t="shared" si="3"/>
        <v>798</v>
      </c>
      <c r="M32" s="25">
        <f t="shared" si="4"/>
        <v>1861.13</v>
      </c>
      <c r="N32" s="25">
        <v>0</v>
      </c>
      <c r="O32" s="25">
        <f t="shared" si="9"/>
        <v>5578.14</v>
      </c>
      <c r="P32" s="25">
        <f t="shared" si="10"/>
        <v>1576.38</v>
      </c>
      <c r="Q32" s="25">
        <f t="shared" si="11"/>
        <v>4026.76</v>
      </c>
      <c r="R32" s="25">
        <f t="shared" si="12"/>
        <v>24673.62</v>
      </c>
    </row>
    <row r="33" spans="1:18" s="11" customFormat="1" ht="24.95" customHeight="1" x14ac:dyDescent="0.3">
      <c r="A33" s="28" t="s">
        <v>562</v>
      </c>
      <c r="B33" s="29"/>
      <c r="C33" s="29"/>
      <c r="D33" s="29"/>
      <c r="E33" s="29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5"/>
    </row>
    <row r="34" spans="1:18" s="11" customFormat="1" ht="24.95" customHeight="1" x14ac:dyDescent="0.25">
      <c r="A34" s="22">
        <v>16</v>
      </c>
      <c r="B34" s="18" t="s">
        <v>38</v>
      </c>
      <c r="C34" s="21" t="s">
        <v>39</v>
      </c>
      <c r="D34" s="22" t="s">
        <v>20</v>
      </c>
      <c r="E34" s="22" t="s">
        <v>633</v>
      </c>
      <c r="F34" s="25">
        <v>60000</v>
      </c>
      <c r="G34" s="25">
        <v>3486.68</v>
      </c>
      <c r="H34" s="25">
        <v>25</v>
      </c>
      <c r="I34" s="25">
        <f t="shared" ref="I34:I35" si="21">IF(F34&gt;290000,290000*2.87%,F34*2.87%)</f>
        <v>1722</v>
      </c>
      <c r="J34" s="25">
        <f t="shared" ref="J34:J35" si="22">IF(F34&gt;290000,290000*7.1%,F34*7.1%)</f>
        <v>4260</v>
      </c>
      <c r="K34" s="25">
        <f t="shared" ref="K34:K35" si="23">IF(F34&gt;62400,62400*1.15%,F34*1.15%)</f>
        <v>690</v>
      </c>
      <c r="L34" s="25">
        <f t="shared" ref="L34:L35" si="24">IF(F34&gt;156000,156000*3.04%,F34*3.04%)</f>
        <v>1824</v>
      </c>
      <c r="M34" s="25">
        <f t="shared" ref="M34:M35" si="25">IF(F34&gt;156000,156000*7.09%,F34*7.09%)</f>
        <v>4254</v>
      </c>
      <c r="N34" s="25">
        <v>0</v>
      </c>
      <c r="O34" s="25">
        <f t="shared" si="9"/>
        <v>12750</v>
      </c>
      <c r="P34" s="25">
        <f t="shared" si="10"/>
        <v>7057.68</v>
      </c>
      <c r="Q34" s="25">
        <f t="shared" si="11"/>
        <v>9204</v>
      </c>
      <c r="R34" s="25">
        <f t="shared" si="12"/>
        <v>52942.32</v>
      </c>
    </row>
    <row r="35" spans="1:18" s="11" customFormat="1" ht="24.95" customHeight="1" x14ac:dyDescent="0.25">
      <c r="A35" s="22">
        <v>17</v>
      </c>
      <c r="B35" s="18" t="s">
        <v>40</v>
      </c>
      <c r="C35" s="21" t="s">
        <v>30</v>
      </c>
      <c r="D35" s="22" t="s">
        <v>20</v>
      </c>
      <c r="E35" s="31" t="s">
        <v>632</v>
      </c>
      <c r="F35" s="25">
        <v>35000</v>
      </c>
      <c r="G35" s="25">
        <v>0</v>
      </c>
      <c r="H35" s="25">
        <v>25</v>
      </c>
      <c r="I35" s="25">
        <f t="shared" si="21"/>
        <v>1004.5</v>
      </c>
      <c r="J35" s="25">
        <f t="shared" si="22"/>
        <v>2485</v>
      </c>
      <c r="K35" s="25">
        <f t="shared" si="23"/>
        <v>402.5</v>
      </c>
      <c r="L35" s="25">
        <f t="shared" si="24"/>
        <v>1064</v>
      </c>
      <c r="M35" s="25">
        <f t="shared" si="25"/>
        <v>2481.5</v>
      </c>
      <c r="N35" s="25">
        <v>0</v>
      </c>
      <c r="O35" s="25">
        <f t="shared" si="9"/>
        <v>7437.5</v>
      </c>
      <c r="P35" s="25">
        <f t="shared" si="10"/>
        <v>2093.5</v>
      </c>
      <c r="Q35" s="25">
        <f t="shared" si="11"/>
        <v>5369</v>
      </c>
      <c r="R35" s="25">
        <f t="shared" si="12"/>
        <v>32906.5</v>
      </c>
    </row>
    <row r="36" spans="1:18" s="11" customFormat="1" ht="24.95" customHeight="1" x14ac:dyDescent="0.3">
      <c r="A36" s="28" t="s">
        <v>41</v>
      </c>
      <c r="B36" s="29"/>
      <c r="C36" s="29"/>
      <c r="D36" s="29"/>
      <c r="E36" s="29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5"/>
    </row>
    <row r="37" spans="1:18" s="11" customFormat="1" ht="24.95" customHeight="1" x14ac:dyDescent="0.25">
      <c r="A37" s="22">
        <v>18</v>
      </c>
      <c r="B37" s="18" t="s">
        <v>21</v>
      </c>
      <c r="C37" s="21" t="s">
        <v>22</v>
      </c>
      <c r="D37" s="22" t="s">
        <v>20</v>
      </c>
      <c r="E37" s="31" t="s">
        <v>632</v>
      </c>
      <c r="F37" s="25">
        <v>200000</v>
      </c>
      <c r="G37" s="25">
        <v>35962.269999999997</v>
      </c>
      <c r="H37" s="25">
        <v>25</v>
      </c>
      <c r="I37" s="25">
        <f t="shared" ref="I37:I44" si="26">IF(F37&gt;290000,290000*2.87%,F37*2.87%)</f>
        <v>5740</v>
      </c>
      <c r="J37" s="25">
        <f t="shared" ref="J37:J44" si="27">IF(F37&gt;290000,290000*7.1%,F37*7.1%)</f>
        <v>14200</v>
      </c>
      <c r="K37" s="25">
        <f t="shared" ref="K37:K44" si="28">IF(F37&gt;62400,62400*1.15%,F37*1.15%)</f>
        <v>717.6</v>
      </c>
      <c r="L37" s="25">
        <f t="shared" ref="L37:L44" si="29">IF(F37&gt;156000,156000*3.04%,F37*3.04%)</f>
        <v>4742.3999999999996</v>
      </c>
      <c r="M37" s="25">
        <f t="shared" ref="M37:M44" si="30">IF(F37&gt;156000,156000*7.09%,F37*7.09%)</f>
        <v>11060.4</v>
      </c>
      <c r="N37" s="25">
        <v>0</v>
      </c>
      <c r="O37" s="25">
        <f>SUM(I37:N37)</f>
        <v>36460.400000000001</v>
      </c>
      <c r="P37" s="25">
        <f>SUM(G37,H37,I37,L37,N37)</f>
        <v>46469.67</v>
      </c>
      <c r="Q37" s="25">
        <f>+J37+K37+M37</f>
        <v>25978</v>
      </c>
      <c r="R37" s="25">
        <f>+F37-P37</f>
        <v>153530.32999999999</v>
      </c>
    </row>
    <row r="38" spans="1:18" s="11" customFormat="1" ht="24.95" customHeight="1" x14ac:dyDescent="0.25">
      <c r="A38" s="22">
        <v>19</v>
      </c>
      <c r="B38" s="18" t="s">
        <v>44</v>
      </c>
      <c r="C38" s="21" t="s">
        <v>45</v>
      </c>
      <c r="D38" s="22" t="s">
        <v>20</v>
      </c>
      <c r="E38" s="22" t="s">
        <v>633</v>
      </c>
      <c r="F38" s="25">
        <v>50000</v>
      </c>
      <c r="G38" s="25">
        <v>1675.48</v>
      </c>
      <c r="H38" s="25">
        <v>25</v>
      </c>
      <c r="I38" s="25">
        <f t="shared" si="26"/>
        <v>1435</v>
      </c>
      <c r="J38" s="25">
        <f t="shared" si="27"/>
        <v>3550</v>
      </c>
      <c r="K38" s="25">
        <f t="shared" si="28"/>
        <v>575</v>
      </c>
      <c r="L38" s="25">
        <f t="shared" si="29"/>
        <v>1520</v>
      </c>
      <c r="M38" s="25">
        <f t="shared" si="30"/>
        <v>3545</v>
      </c>
      <c r="N38" s="25">
        <v>1190.1199999999999</v>
      </c>
      <c r="O38" s="25">
        <f t="shared" si="9"/>
        <v>11815.12</v>
      </c>
      <c r="P38" s="25">
        <f t="shared" si="10"/>
        <v>5845.6</v>
      </c>
      <c r="Q38" s="25">
        <f t="shared" si="11"/>
        <v>7670</v>
      </c>
      <c r="R38" s="25">
        <f t="shared" si="12"/>
        <v>44154.400000000001</v>
      </c>
    </row>
    <row r="39" spans="1:18" s="11" customFormat="1" ht="24.95" customHeight="1" x14ac:dyDescent="0.25">
      <c r="A39" s="22">
        <v>20</v>
      </c>
      <c r="B39" s="18" t="s">
        <v>46</v>
      </c>
      <c r="C39" s="21" t="s">
        <v>47</v>
      </c>
      <c r="D39" s="22" t="s">
        <v>20</v>
      </c>
      <c r="E39" s="22" t="s">
        <v>633</v>
      </c>
      <c r="F39" s="25">
        <v>45000</v>
      </c>
      <c r="G39" s="25">
        <v>1148.33</v>
      </c>
      <c r="H39" s="25">
        <v>25</v>
      </c>
      <c r="I39" s="25">
        <f t="shared" si="26"/>
        <v>1291.5</v>
      </c>
      <c r="J39" s="25">
        <f t="shared" si="27"/>
        <v>3195</v>
      </c>
      <c r="K39" s="25">
        <f t="shared" si="28"/>
        <v>517.5</v>
      </c>
      <c r="L39" s="25">
        <f t="shared" si="29"/>
        <v>1368</v>
      </c>
      <c r="M39" s="25">
        <f t="shared" si="30"/>
        <v>3190.5</v>
      </c>
      <c r="N39" s="25">
        <v>0</v>
      </c>
      <c r="O39" s="25">
        <f t="shared" si="9"/>
        <v>9562.5</v>
      </c>
      <c r="P39" s="25">
        <f t="shared" si="10"/>
        <v>3832.83</v>
      </c>
      <c r="Q39" s="25">
        <f t="shared" si="11"/>
        <v>6903</v>
      </c>
      <c r="R39" s="25">
        <f t="shared" si="12"/>
        <v>41167.17</v>
      </c>
    </row>
    <row r="40" spans="1:18" s="11" customFormat="1" ht="24.95" customHeight="1" x14ac:dyDescent="0.25">
      <c r="A40" s="22">
        <v>21</v>
      </c>
      <c r="B40" s="18" t="s">
        <v>48</v>
      </c>
      <c r="C40" s="21" t="s">
        <v>49</v>
      </c>
      <c r="D40" s="22" t="s">
        <v>20</v>
      </c>
      <c r="E40" s="31" t="s">
        <v>632</v>
      </c>
      <c r="F40" s="25">
        <v>45000</v>
      </c>
      <c r="G40" s="25">
        <v>1148.33</v>
      </c>
      <c r="H40" s="25">
        <v>25</v>
      </c>
      <c r="I40" s="25">
        <f t="shared" si="26"/>
        <v>1291.5</v>
      </c>
      <c r="J40" s="25">
        <f t="shared" si="27"/>
        <v>3195</v>
      </c>
      <c r="K40" s="25">
        <f t="shared" si="28"/>
        <v>517.5</v>
      </c>
      <c r="L40" s="25">
        <f t="shared" si="29"/>
        <v>1368</v>
      </c>
      <c r="M40" s="25">
        <f t="shared" si="30"/>
        <v>3190.5</v>
      </c>
      <c r="N40" s="25">
        <v>0</v>
      </c>
      <c r="O40" s="25">
        <f t="shared" si="9"/>
        <v>9562.5</v>
      </c>
      <c r="P40" s="25">
        <f t="shared" si="10"/>
        <v>3832.83</v>
      </c>
      <c r="Q40" s="25">
        <f t="shared" si="11"/>
        <v>6903</v>
      </c>
      <c r="R40" s="25">
        <f t="shared" si="12"/>
        <v>41167.17</v>
      </c>
    </row>
    <row r="41" spans="1:18" s="11" customFormat="1" ht="24.95" customHeight="1" x14ac:dyDescent="0.25">
      <c r="A41" s="22">
        <v>22</v>
      </c>
      <c r="B41" s="18" t="s">
        <v>50</v>
      </c>
      <c r="C41" s="21" t="s">
        <v>51</v>
      </c>
      <c r="D41" s="22" t="s">
        <v>20</v>
      </c>
      <c r="E41" s="31" t="s">
        <v>632</v>
      </c>
      <c r="F41" s="25">
        <v>40000</v>
      </c>
      <c r="G41" s="25">
        <v>442.65</v>
      </c>
      <c r="H41" s="25">
        <v>25</v>
      </c>
      <c r="I41" s="25">
        <f t="shared" si="26"/>
        <v>1148</v>
      </c>
      <c r="J41" s="25">
        <f t="shared" si="27"/>
        <v>2840</v>
      </c>
      <c r="K41" s="25">
        <f t="shared" si="28"/>
        <v>460</v>
      </c>
      <c r="L41" s="25">
        <f t="shared" si="29"/>
        <v>1216</v>
      </c>
      <c r="M41" s="25">
        <f t="shared" si="30"/>
        <v>2836</v>
      </c>
      <c r="N41" s="25">
        <v>0</v>
      </c>
      <c r="O41" s="25">
        <f t="shared" si="9"/>
        <v>8500</v>
      </c>
      <c r="P41" s="25">
        <f t="shared" si="10"/>
        <v>2831.65</v>
      </c>
      <c r="Q41" s="25">
        <f t="shared" si="11"/>
        <v>6136</v>
      </c>
      <c r="R41" s="25">
        <f t="shared" si="12"/>
        <v>37168.35</v>
      </c>
    </row>
    <row r="42" spans="1:18" s="11" customFormat="1" ht="24.95" customHeight="1" x14ac:dyDescent="0.25">
      <c r="A42" s="22">
        <v>23</v>
      </c>
      <c r="B42" s="18" t="s">
        <v>52</v>
      </c>
      <c r="C42" s="21" t="s">
        <v>53</v>
      </c>
      <c r="D42" s="22" t="s">
        <v>20</v>
      </c>
      <c r="E42" s="31" t="s">
        <v>632</v>
      </c>
      <c r="F42" s="25">
        <v>40000</v>
      </c>
      <c r="G42" s="25">
        <v>442.65</v>
      </c>
      <c r="H42" s="25">
        <v>25</v>
      </c>
      <c r="I42" s="25">
        <f t="shared" si="26"/>
        <v>1148</v>
      </c>
      <c r="J42" s="25">
        <f t="shared" si="27"/>
        <v>2840</v>
      </c>
      <c r="K42" s="25">
        <f t="shared" si="28"/>
        <v>460</v>
      </c>
      <c r="L42" s="25">
        <f t="shared" si="29"/>
        <v>1216</v>
      </c>
      <c r="M42" s="25">
        <f t="shared" si="30"/>
        <v>2836</v>
      </c>
      <c r="N42" s="25">
        <v>0</v>
      </c>
      <c r="O42" s="25">
        <f t="shared" si="9"/>
        <v>8500</v>
      </c>
      <c r="P42" s="25">
        <f t="shared" si="10"/>
        <v>2831.65</v>
      </c>
      <c r="Q42" s="25">
        <f t="shared" si="11"/>
        <v>6136</v>
      </c>
      <c r="R42" s="25">
        <f t="shared" si="12"/>
        <v>37168.35</v>
      </c>
    </row>
    <row r="43" spans="1:18" s="11" customFormat="1" ht="24.95" customHeight="1" x14ac:dyDescent="0.25">
      <c r="A43" s="22">
        <v>24</v>
      </c>
      <c r="B43" s="18" t="s">
        <v>538</v>
      </c>
      <c r="C43" s="21" t="s">
        <v>34</v>
      </c>
      <c r="D43" s="22" t="s">
        <v>20</v>
      </c>
      <c r="E43" s="22" t="s">
        <v>633</v>
      </c>
      <c r="F43" s="25">
        <v>35000</v>
      </c>
      <c r="G43" s="25">
        <v>0</v>
      </c>
      <c r="H43" s="25">
        <v>25</v>
      </c>
      <c r="I43" s="25">
        <f t="shared" si="26"/>
        <v>1004.5</v>
      </c>
      <c r="J43" s="25">
        <f t="shared" si="27"/>
        <v>2485</v>
      </c>
      <c r="K43" s="25">
        <f t="shared" si="28"/>
        <v>402.5</v>
      </c>
      <c r="L43" s="25">
        <f t="shared" si="29"/>
        <v>1064</v>
      </c>
      <c r="M43" s="25">
        <f t="shared" si="30"/>
        <v>2481.5</v>
      </c>
      <c r="N43" s="25">
        <v>0</v>
      </c>
      <c r="O43" s="25">
        <f>SUM(I43:N43)</f>
        <v>7437.5</v>
      </c>
      <c r="P43" s="25">
        <f>SUM(G43,H43,I43,L43,N43)</f>
        <v>2093.5</v>
      </c>
      <c r="Q43" s="25">
        <f>+J43+K43+M43</f>
        <v>5369</v>
      </c>
      <c r="R43" s="25">
        <f>+F43-P43</f>
        <v>32906.5</v>
      </c>
    </row>
    <row r="44" spans="1:18" s="11" customFormat="1" ht="24.95" customHeight="1" x14ac:dyDescent="0.25">
      <c r="A44" s="22">
        <v>25</v>
      </c>
      <c r="B44" s="18" t="s">
        <v>54</v>
      </c>
      <c r="C44" s="21" t="s">
        <v>32</v>
      </c>
      <c r="D44" s="22" t="s">
        <v>20</v>
      </c>
      <c r="E44" s="22" t="s">
        <v>633</v>
      </c>
      <c r="F44" s="25">
        <v>25000</v>
      </c>
      <c r="G44" s="25">
        <v>0</v>
      </c>
      <c r="H44" s="25">
        <v>25</v>
      </c>
      <c r="I44" s="25">
        <f t="shared" si="26"/>
        <v>717.5</v>
      </c>
      <c r="J44" s="25">
        <f t="shared" si="27"/>
        <v>1775</v>
      </c>
      <c r="K44" s="25">
        <f t="shared" si="28"/>
        <v>287.5</v>
      </c>
      <c r="L44" s="25">
        <f t="shared" si="29"/>
        <v>760</v>
      </c>
      <c r="M44" s="25">
        <f t="shared" si="30"/>
        <v>1772.5</v>
      </c>
      <c r="N44" s="25">
        <v>0</v>
      </c>
      <c r="O44" s="25">
        <f t="shared" si="9"/>
        <v>5312.5</v>
      </c>
      <c r="P44" s="25">
        <f t="shared" si="10"/>
        <v>1502.5</v>
      </c>
      <c r="Q44" s="25">
        <f t="shared" si="11"/>
        <v>3835</v>
      </c>
      <c r="R44" s="25">
        <f t="shared" si="12"/>
        <v>23497.5</v>
      </c>
    </row>
    <row r="45" spans="1:18" s="11" customFormat="1" ht="24.95" customHeight="1" x14ac:dyDescent="0.3">
      <c r="A45" s="28" t="s">
        <v>55</v>
      </c>
      <c r="B45" s="29"/>
      <c r="C45" s="29"/>
      <c r="D45" s="29"/>
      <c r="E45" s="29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5"/>
    </row>
    <row r="46" spans="1:18" s="11" customFormat="1" ht="24.95" customHeight="1" x14ac:dyDescent="0.25">
      <c r="A46" s="22">
        <v>26</v>
      </c>
      <c r="B46" s="18" t="s">
        <v>297</v>
      </c>
      <c r="C46" s="21" t="s">
        <v>625</v>
      </c>
      <c r="D46" s="22" t="s">
        <v>20</v>
      </c>
      <c r="E46" s="22" t="s">
        <v>633</v>
      </c>
      <c r="F46" s="25">
        <v>31500</v>
      </c>
      <c r="G46" s="25">
        <v>0</v>
      </c>
      <c r="H46" s="25">
        <v>25</v>
      </c>
      <c r="I46" s="25">
        <f t="shared" ref="I46:I57" si="31">IF(F46&gt;290000,290000*2.87%,F46*2.87%)</f>
        <v>904.05</v>
      </c>
      <c r="J46" s="25">
        <f t="shared" ref="J46:J57" si="32">IF(F46&gt;290000,290000*7.1%,F46*7.1%)</f>
        <v>2236.5</v>
      </c>
      <c r="K46" s="25">
        <f t="shared" ref="K46:K57" si="33">IF(F46&gt;62400,62400*1.15%,F46*1.15%)</f>
        <v>362.25</v>
      </c>
      <c r="L46" s="25">
        <f t="shared" ref="L46:L57" si="34">IF(F46&gt;156000,156000*3.04%,F46*3.04%)</f>
        <v>957.6</v>
      </c>
      <c r="M46" s="25">
        <f t="shared" ref="M46:M57" si="35">IF(F46&gt;156000,156000*7.09%,F46*7.09%)</f>
        <v>2233.35</v>
      </c>
      <c r="N46" s="25">
        <v>0</v>
      </c>
      <c r="O46" s="25">
        <f>SUM(I46:N46)</f>
        <v>6693.75</v>
      </c>
      <c r="P46" s="25">
        <f>SUM(G46,H46,I46,L46,N46)</f>
        <v>1886.65</v>
      </c>
      <c r="Q46" s="25">
        <f>+J46+K46+M46</f>
        <v>4832.1000000000004</v>
      </c>
      <c r="R46" s="25">
        <f>+F46-P46</f>
        <v>29613.35</v>
      </c>
    </row>
    <row r="47" spans="1:18" s="11" customFormat="1" ht="24.95" customHeight="1" x14ac:dyDescent="0.25">
      <c r="A47" s="22">
        <v>27</v>
      </c>
      <c r="B47" s="18" t="s">
        <v>56</v>
      </c>
      <c r="C47" s="21" t="s">
        <v>57</v>
      </c>
      <c r="D47" s="22" t="s">
        <v>20</v>
      </c>
      <c r="E47" s="22" t="s">
        <v>633</v>
      </c>
      <c r="F47" s="25">
        <v>31500</v>
      </c>
      <c r="G47" s="25">
        <v>0</v>
      </c>
      <c r="H47" s="25">
        <v>25</v>
      </c>
      <c r="I47" s="25">
        <f t="shared" si="31"/>
        <v>904.05</v>
      </c>
      <c r="J47" s="25">
        <f t="shared" si="32"/>
        <v>2236.5</v>
      </c>
      <c r="K47" s="25">
        <f t="shared" si="33"/>
        <v>362.25</v>
      </c>
      <c r="L47" s="25">
        <f t="shared" si="34"/>
        <v>957.6</v>
      </c>
      <c r="M47" s="25">
        <f t="shared" si="35"/>
        <v>2233.35</v>
      </c>
      <c r="N47" s="25">
        <v>0</v>
      </c>
      <c r="O47" s="25">
        <f t="shared" si="9"/>
        <v>6693.75</v>
      </c>
      <c r="P47" s="25">
        <f t="shared" si="10"/>
        <v>1886.65</v>
      </c>
      <c r="Q47" s="25">
        <f t="shared" si="11"/>
        <v>4832.1000000000004</v>
      </c>
      <c r="R47" s="25">
        <f t="shared" si="12"/>
        <v>29613.35</v>
      </c>
    </row>
    <row r="48" spans="1:18" s="11" customFormat="1" ht="24.95" customHeight="1" x14ac:dyDescent="0.25">
      <c r="A48" s="22">
        <v>28</v>
      </c>
      <c r="B48" s="18" t="s">
        <v>60</v>
      </c>
      <c r="C48" s="21" t="s">
        <v>57</v>
      </c>
      <c r="D48" s="22" t="s">
        <v>20</v>
      </c>
      <c r="E48" s="31" t="s">
        <v>632</v>
      </c>
      <c r="F48" s="25">
        <v>31500</v>
      </c>
      <c r="G48" s="25">
        <v>0</v>
      </c>
      <c r="H48" s="25">
        <v>25</v>
      </c>
      <c r="I48" s="25">
        <f t="shared" si="31"/>
        <v>904.05</v>
      </c>
      <c r="J48" s="25">
        <f t="shared" si="32"/>
        <v>2236.5</v>
      </c>
      <c r="K48" s="25">
        <f t="shared" si="33"/>
        <v>362.25</v>
      </c>
      <c r="L48" s="25">
        <f t="shared" si="34"/>
        <v>957.6</v>
      </c>
      <c r="M48" s="25">
        <f t="shared" si="35"/>
        <v>2233.35</v>
      </c>
      <c r="N48" s="25">
        <v>0</v>
      </c>
      <c r="O48" s="25">
        <f t="shared" si="9"/>
        <v>6693.75</v>
      </c>
      <c r="P48" s="25">
        <f t="shared" si="10"/>
        <v>1886.65</v>
      </c>
      <c r="Q48" s="25">
        <f t="shared" si="11"/>
        <v>4832.1000000000004</v>
      </c>
      <c r="R48" s="25">
        <f t="shared" si="12"/>
        <v>29613.35</v>
      </c>
    </row>
    <row r="49" spans="1:18" s="11" customFormat="1" ht="24.95" customHeight="1" x14ac:dyDescent="0.25">
      <c r="A49" s="22">
        <v>29</v>
      </c>
      <c r="B49" s="18" t="s">
        <v>601</v>
      </c>
      <c r="C49" s="21" t="s">
        <v>57</v>
      </c>
      <c r="D49" s="22" t="s">
        <v>20</v>
      </c>
      <c r="E49" s="22" t="s">
        <v>633</v>
      </c>
      <c r="F49" s="25">
        <v>31500</v>
      </c>
      <c r="G49" s="25">
        <v>0</v>
      </c>
      <c r="H49" s="25">
        <v>25</v>
      </c>
      <c r="I49" s="25">
        <f t="shared" si="31"/>
        <v>904.05</v>
      </c>
      <c r="J49" s="25">
        <f t="shared" si="32"/>
        <v>2236.5</v>
      </c>
      <c r="K49" s="25">
        <f t="shared" si="33"/>
        <v>362.25</v>
      </c>
      <c r="L49" s="25">
        <f t="shared" si="34"/>
        <v>957.6</v>
      </c>
      <c r="M49" s="25">
        <f t="shared" si="35"/>
        <v>2233.35</v>
      </c>
      <c r="N49" s="25">
        <v>0</v>
      </c>
      <c r="O49" s="25">
        <f t="shared" si="9"/>
        <v>6693.75</v>
      </c>
      <c r="P49" s="25">
        <f t="shared" si="10"/>
        <v>1886.65</v>
      </c>
      <c r="Q49" s="25">
        <f t="shared" si="11"/>
        <v>4832.1000000000004</v>
      </c>
      <c r="R49" s="25">
        <f t="shared" si="12"/>
        <v>29613.35</v>
      </c>
    </row>
    <row r="50" spans="1:18" s="11" customFormat="1" ht="24.95" customHeight="1" x14ac:dyDescent="0.25">
      <c r="A50" s="22">
        <v>30</v>
      </c>
      <c r="B50" s="18" t="s">
        <v>589</v>
      </c>
      <c r="C50" s="21" t="s">
        <v>657</v>
      </c>
      <c r="D50" s="22" t="s">
        <v>20</v>
      </c>
      <c r="E50" s="22" t="s">
        <v>633</v>
      </c>
      <c r="F50" s="25">
        <v>31500</v>
      </c>
      <c r="G50" s="25">
        <v>0</v>
      </c>
      <c r="H50" s="25">
        <v>25</v>
      </c>
      <c r="I50" s="25">
        <f>IF(F50&gt;290000,290000*2.87%,F50*2.87%)</f>
        <v>904.05</v>
      </c>
      <c r="J50" s="25">
        <f>IF(F50&gt;290000,290000*7.1%,F50*7.1%)</f>
        <v>2236.5</v>
      </c>
      <c r="K50" s="25">
        <f>IF(F50&gt;62400,62400*1.15%,F50*1.15%)</f>
        <v>362.25</v>
      </c>
      <c r="L50" s="25">
        <f>IF(F50&gt;156000,156000*3.04%,F50*3.04%)</f>
        <v>957.6</v>
      </c>
      <c r="M50" s="25">
        <f>IF(F50&gt;156000,156000*7.09%,F50*7.09%)</f>
        <v>2233.35</v>
      </c>
      <c r="N50" s="25">
        <v>0</v>
      </c>
      <c r="O50" s="25">
        <f>SUM(I50:N50)</f>
        <v>6693.75</v>
      </c>
      <c r="P50" s="25">
        <f>SUM(G50,H50,I50,L50,N50)</f>
        <v>1886.65</v>
      </c>
      <c r="Q50" s="25">
        <f>+J50+K50+M50</f>
        <v>4832.1000000000004</v>
      </c>
      <c r="R50" s="25">
        <f>+F50-P50</f>
        <v>29613.35</v>
      </c>
    </row>
    <row r="51" spans="1:18" s="11" customFormat="1" ht="24.95" customHeight="1" x14ac:dyDescent="0.25">
      <c r="A51" s="22">
        <v>31</v>
      </c>
      <c r="B51" s="18" t="s">
        <v>590</v>
      </c>
      <c r="C51" s="21" t="s">
        <v>278</v>
      </c>
      <c r="D51" s="22" t="s">
        <v>20</v>
      </c>
      <c r="E51" s="22" t="s">
        <v>633</v>
      </c>
      <c r="F51" s="25">
        <v>31500</v>
      </c>
      <c r="G51" s="25">
        <v>0</v>
      </c>
      <c r="H51" s="25">
        <v>25</v>
      </c>
      <c r="I51" s="25">
        <f>IF(F51&gt;290000,290000*2.87%,F51*2.87%)</f>
        <v>904.05</v>
      </c>
      <c r="J51" s="25">
        <f>IF(F51&gt;290000,290000*7.1%,F51*7.1%)</f>
        <v>2236.5</v>
      </c>
      <c r="K51" s="25">
        <f>IF(F51&gt;62400,62400*1.15%,F51*1.15%)</f>
        <v>362.25</v>
      </c>
      <c r="L51" s="25">
        <f>IF(F51&gt;156000,156000*3.04%,F51*3.04%)</f>
        <v>957.6</v>
      </c>
      <c r="M51" s="25">
        <f>IF(F51&gt;156000,156000*7.09%,F51*7.09%)</f>
        <v>2233.35</v>
      </c>
      <c r="N51" s="25">
        <v>0</v>
      </c>
      <c r="O51" s="25">
        <f>SUM(I51:N51)</f>
        <v>6693.75</v>
      </c>
      <c r="P51" s="25">
        <f>SUM(G51,H51,I51,L51,N51)</f>
        <v>1886.65</v>
      </c>
      <c r="Q51" s="25">
        <f>+J51+K51+M51</f>
        <v>4832.1000000000004</v>
      </c>
      <c r="R51" s="25">
        <f>+F51-P51</f>
        <v>29613.35</v>
      </c>
    </row>
    <row r="52" spans="1:18" s="11" customFormat="1" ht="24.95" customHeight="1" x14ac:dyDescent="0.25">
      <c r="A52" s="22">
        <v>32</v>
      </c>
      <c r="B52" s="18" t="s">
        <v>588</v>
      </c>
      <c r="C52" s="21" t="s">
        <v>278</v>
      </c>
      <c r="D52" s="22" t="s">
        <v>20</v>
      </c>
      <c r="E52" s="22" t="s">
        <v>633</v>
      </c>
      <c r="F52" s="25">
        <v>31500</v>
      </c>
      <c r="G52" s="25">
        <v>0</v>
      </c>
      <c r="H52" s="25">
        <v>25</v>
      </c>
      <c r="I52" s="25">
        <f>IF(F52&gt;290000,290000*2.87%,F52*2.87%)</f>
        <v>904.05</v>
      </c>
      <c r="J52" s="25">
        <f>IF(F52&gt;290000,290000*7.1%,F52*7.1%)</f>
        <v>2236.5</v>
      </c>
      <c r="K52" s="25">
        <f>IF(F52&gt;62400,62400*1.15%,F52*1.15%)</f>
        <v>362.25</v>
      </c>
      <c r="L52" s="25">
        <f>IF(F52&gt;156000,156000*3.04%,F52*3.04%)</f>
        <v>957.6</v>
      </c>
      <c r="M52" s="25">
        <f>IF(F52&gt;156000,156000*7.09%,F52*7.09%)</f>
        <v>2233.35</v>
      </c>
      <c r="N52" s="25">
        <v>0</v>
      </c>
      <c r="O52" s="25">
        <f>SUM(I52:N52)</f>
        <v>6693.75</v>
      </c>
      <c r="P52" s="25">
        <f>SUM(G52,H52,I52,L52,N52)</f>
        <v>1886.65</v>
      </c>
      <c r="Q52" s="25">
        <f>+J52+K52+M52</f>
        <v>4832.1000000000004</v>
      </c>
      <c r="R52" s="25">
        <f>+F52-P52</f>
        <v>29613.35</v>
      </c>
    </row>
    <row r="53" spans="1:18" s="11" customFormat="1" ht="24.95" customHeight="1" x14ac:dyDescent="0.25">
      <c r="A53" s="22">
        <v>33</v>
      </c>
      <c r="B53" s="18" t="s">
        <v>621</v>
      </c>
      <c r="C53" s="21" t="s">
        <v>32</v>
      </c>
      <c r="D53" s="22" t="s">
        <v>20</v>
      </c>
      <c r="E53" s="22" t="s">
        <v>633</v>
      </c>
      <c r="F53" s="25">
        <v>31500</v>
      </c>
      <c r="G53" s="25">
        <v>0</v>
      </c>
      <c r="H53" s="25">
        <v>25</v>
      </c>
      <c r="I53" s="25">
        <f t="shared" si="31"/>
        <v>904.05</v>
      </c>
      <c r="J53" s="25">
        <f t="shared" si="32"/>
        <v>2236.5</v>
      </c>
      <c r="K53" s="25">
        <f t="shared" si="33"/>
        <v>362.25</v>
      </c>
      <c r="L53" s="25">
        <f t="shared" si="34"/>
        <v>957.6</v>
      </c>
      <c r="M53" s="25">
        <f t="shared" si="35"/>
        <v>2233.35</v>
      </c>
      <c r="N53" s="25">
        <v>0</v>
      </c>
      <c r="O53" s="25">
        <f t="shared" ref="O53" si="36">SUM(I53:N53)</f>
        <v>6693.75</v>
      </c>
      <c r="P53" s="25">
        <f t="shared" ref="P53" si="37">SUM(G53,H53,I53,L53,N53)</f>
        <v>1886.65</v>
      </c>
      <c r="Q53" s="25">
        <f t="shared" ref="Q53" si="38">+J53+K53+M53</f>
        <v>4832.1000000000004</v>
      </c>
      <c r="R53" s="25">
        <f t="shared" ref="R53" si="39">+F53-P53</f>
        <v>29613.35</v>
      </c>
    </row>
    <row r="54" spans="1:18" s="11" customFormat="1" ht="24.95" customHeight="1" x14ac:dyDescent="0.25">
      <c r="A54" s="22">
        <v>34</v>
      </c>
      <c r="B54" s="18" t="s">
        <v>58</v>
      </c>
      <c r="C54" s="21" t="s">
        <v>32</v>
      </c>
      <c r="D54" s="22" t="s">
        <v>20</v>
      </c>
      <c r="E54" s="22" t="s">
        <v>633</v>
      </c>
      <c r="F54" s="25">
        <v>25000</v>
      </c>
      <c r="G54" s="25">
        <v>0</v>
      </c>
      <c r="H54" s="25">
        <v>25</v>
      </c>
      <c r="I54" s="25">
        <f t="shared" si="31"/>
        <v>717.5</v>
      </c>
      <c r="J54" s="25">
        <f t="shared" si="32"/>
        <v>1775</v>
      </c>
      <c r="K54" s="25">
        <f t="shared" si="33"/>
        <v>287.5</v>
      </c>
      <c r="L54" s="25">
        <f t="shared" si="34"/>
        <v>760</v>
      </c>
      <c r="M54" s="25">
        <f t="shared" si="35"/>
        <v>1772.5</v>
      </c>
      <c r="N54" s="25">
        <v>0</v>
      </c>
      <c r="O54" s="25">
        <f>SUM(I54:N54)</f>
        <v>5312.5</v>
      </c>
      <c r="P54" s="25">
        <f>SUM(G54,H54,I54,L54,N54)</f>
        <v>1502.5</v>
      </c>
      <c r="Q54" s="25">
        <f>+J54+K54+M54</f>
        <v>3835</v>
      </c>
      <c r="R54" s="25">
        <f>+F54-P54</f>
        <v>23497.5</v>
      </c>
    </row>
    <row r="55" spans="1:18" s="11" customFormat="1" ht="24.95" customHeight="1" x14ac:dyDescent="0.25">
      <c r="A55" s="22">
        <v>35</v>
      </c>
      <c r="B55" s="18" t="s">
        <v>59</v>
      </c>
      <c r="C55" s="21" t="s">
        <v>32</v>
      </c>
      <c r="D55" s="22" t="s">
        <v>20</v>
      </c>
      <c r="E55" s="22" t="s">
        <v>633</v>
      </c>
      <c r="F55" s="25">
        <v>25000</v>
      </c>
      <c r="G55" s="25">
        <v>0</v>
      </c>
      <c r="H55" s="25">
        <v>25</v>
      </c>
      <c r="I55" s="25">
        <f t="shared" si="31"/>
        <v>717.5</v>
      </c>
      <c r="J55" s="25">
        <f t="shared" si="32"/>
        <v>1775</v>
      </c>
      <c r="K55" s="25">
        <f t="shared" si="33"/>
        <v>287.5</v>
      </c>
      <c r="L55" s="25">
        <f t="shared" si="34"/>
        <v>760</v>
      </c>
      <c r="M55" s="25">
        <f t="shared" si="35"/>
        <v>1772.5</v>
      </c>
      <c r="N55" s="25">
        <v>0</v>
      </c>
      <c r="O55" s="25">
        <f>SUM(I55:N55)</f>
        <v>5312.5</v>
      </c>
      <c r="P55" s="25">
        <f>SUM(G55,H55,I55,L55,N55)</f>
        <v>1502.5</v>
      </c>
      <c r="Q55" s="25">
        <f>+J55+K55+M55</f>
        <v>3835</v>
      </c>
      <c r="R55" s="25">
        <f>+F55-P55</f>
        <v>23497.5</v>
      </c>
    </row>
    <row r="56" spans="1:18" s="11" customFormat="1" ht="24.95" customHeight="1" x14ac:dyDescent="0.25">
      <c r="A56" s="22">
        <v>36</v>
      </c>
      <c r="B56" s="18" t="s">
        <v>61</v>
      </c>
      <c r="C56" s="21" t="s">
        <v>37</v>
      </c>
      <c r="D56" s="22" t="s">
        <v>20</v>
      </c>
      <c r="E56" s="31" t="s">
        <v>632</v>
      </c>
      <c r="F56" s="25">
        <v>20000</v>
      </c>
      <c r="G56" s="25">
        <v>0</v>
      </c>
      <c r="H56" s="25">
        <v>25</v>
      </c>
      <c r="I56" s="25">
        <f t="shared" si="31"/>
        <v>574</v>
      </c>
      <c r="J56" s="25">
        <f t="shared" si="32"/>
        <v>1420</v>
      </c>
      <c r="K56" s="25">
        <f t="shared" si="33"/>
        <v>230</v>
      </c>
      <c r="L56" s="25">
        <f t="shared" si="34"/>
        <v>608</v>
      </c>
      <c r="M56" s="25">
        <f t="shared" si="35"/>
        <v>1418</v>
      </c>
      <c r="N56" s="25">
        <v>0</v>
      </c>
      <c r="O56" s="25">
        <f t="shared" si="9"/>
        <v>4250</v>
      </c>
      <c r="P56" s="25">
        <f t="shared" si="10"/>
        <v>1207</v>
      </c>
      <c r="Q56" s="25">
        <f t="shared" si="11"/>
        <v>3068</v>
      </c>
      <c r="R56" s="25">
        <f t="shared" si="12"/>
        <v>18793</v>
      </c>
    </row>
    <row r="57" spans="1:18" s="11" customFormat="1" ht="24.95" customHeight="1" x14ac:dyDescent="0.25">
      <c r="A57" s="22">
        <v>37</v>
      </c>
      <c r="B57" s="18" t="s">
        <v>62</v>
      </c>
      <c r="C57" s="21" t="s">
        <v>37</v>
      </c>
      <c r="D57" s="22" t="s">
        <v>20</v>
      </c>
      <c r="E57" s="31" t="s">
        <v>632</v>
      </c>
      <c r="F57" s="25">
        <v>20000</v>
      </c>
      <c r="G57" s="25">
        <v>0</v>
      </c>
      <c r="H57" s="25">
        <v>25</v>
      </c>
      <c r="I57" s="25">
        <f t="shared" si="31"/>
        <v>574</v>
      </c>
      <c r="J57" s="25">
        <f t="shared" si="32"/>
        <v>1420</v>
      </c>
      <c r="K57" s="25">
        <f t="shared" si="33"/>
        <v>230</v>
      </c>
      <c r="L57" s="25">
        <f t="shared" si="34"/>
        <v>608</v>
      </c>
      <c r="M57" s="25">
        <f t="shared" si="35"/>
        <v>1418</v>
      </c>
      <c r="N57" s="25">
        <v>0</v>
      </c>
      <c r="O57" s="25">
        <f t="shared" si="9"/>
        <v>4250</v>
      </c>
      <c r="P57" s="25">
        <f t="shared" si="10"/>
        <v>1207</v>
      </c>
      <c r="Q57" s="25">
        <f t="shared" si="11"/>
        <v>3068</v>
      </c>
      <c r="R57" s="25">
        <f t="shared" si="12"/>
        <v>18793</v>
      </c>
    </row>
    <row r="58" spans="1:18" s="11" customFormat="1" ht="24.95" customHeight="1" x14ac:dyDescent="0.3">
      <c r="A58" s="28" t="s">
        <v>64</v>
      </c>
      <c r="B58" s="29"/>
      <c r="C58" s="29"/>
      <c r="D58" s="29"/>
      <c r="E58" s="29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5"/>
    </row>
    <row r="59" spans="1:18" s="11" customFormat="1" ht="24.95" customHeight="1" x14ac:dyDescent="0.25">
      <c r="A59" s="22">
        <v>38</v>
      </c>
      <c r="B59" s="18" t="s">
        <v>72</v>
      </c>
      <c r="C59" s="21" t="s">
        <v>92</v>
      </c>
      <c r="D59" s="22" t="s">
        <v>20</v>
      </c>
      <c r="E59" s="22" t="s">
        <v>633</v>
      </c>
      <c r="F59" s="25">
        <v>75000</v>
      </c>
      <c r="G59" s="25">
        <v>6309.38</v>
      </c>
      <c r="H59" s="25">
        <v>25</v>
      </c>
      <c r="I59" s="25">
        <f t="shared" ref="I59:I67" si="40">IF(F59&gt;290000,290000*2.87%,F59*2.87%)</f>
        <v>2152.5</v>
      </c>
      <c r="J59" s="25">
        <f t="shared" ref="J59:J67" si="41">IF(F59&gt;290000,290000*7.1%,F59*7.1%)</f>
        <v>5325</v>
      </c>
      <c r="K59" s="25">
        <f t="shared" ref="K59:K67" si="42">IF(F59&gt;62400,62400*1.15%,F59*1.15%)</f>
        <v>717.6</v>
      </c>
      <c r="L59" s="25">
        <f t="shared" ref="L59:L67" si="43">IF(F59&gt;156000,156000*3.04%,F59*3.04%)</f>
        <v>2280</v>
      </c>
      <c r="M59" s="25">
        <f t="shared" ref="M59:M67" si="44">IF(F59&gt;156000,156000*7.09%,F59*7.09%)</f>
        <v>5317.5</v>
      </c>
      <c r="N59" s="25">
        <v>0</v>
      </c>
      <c r="O59" s="25">
        <f>SUM(I59:N59)</f>
        <v>15792.6</v>
      </c>
      <c r="P59" s="25">
        <f>SUM(G59,H59,I59,L59,N59)</f>
        <v>10766.88</v>
      </c>
      <c r="Q59" s="25">
        <f>+J59+K59+M59</f>
        <v>11360.1</v>
      </c>
      <c r="R59" s="25">
        <f>+F59-P59</f>
        <v>64233.120000000003</v>
      </c>
    </row>
    <row r="60" spans="1:18" s="11" customFormat="1" ht="24.95" customHeight="1" x14ac:dyDescent="0.25">
      <c r="A60" s="22">
        <v>39</v>
      </c>
      <c r="B60" s="18" t="s">
        <v>69</v>
      </c>
      <c r="C60" s="21" t="s">
        <v>70</v>
      </c>
      <c r="D60" s="22" t="s">
        <v>20</v>
      </c>
      <c r="E60" s="31" t="s">
        <v>632</v>
      </c>
      <c r="F60" s="25">
        <v>65000</v>
      </c>
      <c r="G60" s="25">
        <v>4189.55</v>
      </c>
      <c r="H60" s="25">
        <v>25</v>
      </c>
      <c r="I60" s="25">
        <f t="shared" si="40"/>
        <v>1865.5</v>
      </c>
      <c r="J60" s="25">
        <f t="shared" si="41"/>
        <v>4615</v>
      </c>
      <c r="K60" s="25">
        <f t="shared" si="42"/>
        <v>717.6</v>
      </c>
      <c r="L60" s="25">
        <f t="shared" si="43"/>
        <v>1976</v>
      </c>
      <c r="M60" s="25">
        <f t="shared" si="44"/>
        <v>4608.5</v>
      </c>
      <c r="N60" s="25">
        <v>1190.1199999999999</v>
      </c>
      <c r="O60" s="25">
        <f t="shared" si="9"/>
        <v>14972.72</v>
      </c>
      <c r="P60" s="25">
        <f t="shared" si="10"/>
        <v>9246.17</v>
      </c>
      <c r="Q60" s="25">
        <f t="shared" si="11"/>
        <v>9941.1</v>
      </c>
      <c r="R60" s="25">
        <f t="shared" si="12"/>
        <v>55753.83</v>
      </c>
    </row>
    <row r="61" spans="1:18" s="11" customFormat="1" ht="24.95" customHeight="1" x14ac:dyDescent="0.25">
      <c r="A61" s="22">
        <v>40</v>
      </c>
      <c r="B61" s="18" t="s">
        <v>71</v>
      </c>
      <c r="C61" s="21" t="s">
        <v>70</v>
      </c>
      <c r="D61" s="22" t="s">
        <v>20</v>
      </c>
      <c r="E61" s="22" t="s">
        <v>633</v>
      </c>
      <c r="F61" s="25">
        <v>65000</v>
      </c>
      <c r="G61" s="25">
        <v>4427.58</v>
      </c>
      <c r="H61" s="25">
        <v>25</v>
      </c>
      <c r="I61" s="25">
        <f t="shared" si="40"/>
        <v>1865.5</v>
      </c>
      <c r="J61" s="25">
        <f t="shared" si="41"/>
        <v>4615</v>
      </c>
      <c r="K61" s="25">
        <f t="shared" si="42"/>
        <v>717.6</v>
      </c>
      <c r="L61" s="25">
        <f t="shared" si="43"/>
        <v>1976</v>
      </c>
      <c r="M61" s="25">
        <f t="shared" si="44"/>
        <v>4608.5</v>
      </c>
      <c r="N61" s="25">
        <v>0</v>
      </c>
      <c r="O61" s="25">
        <f t="shared" si="9"/>
        <v>13782.6</v>
      </c>
      <c r="P61" s="25">
        <f t="shared" si="10"/>
        <v>8294.08</v>
      </c>
      <c r="Q61" s="25">
        <f t="shared" si="11"/>
        <v>9941.1</v>
      </c>
      <c r="R61" s="25">
        <f t="shared" si="12"/>
        <v>56705.919999999998</v>
      </c>
    </row>
    <row r="62" spans="1:18" s="11" customFormat="1" ht="24.95" customHeight="1" x14ac:dyDescent="0.25">
      <c r="A62" s="22">
        <v>41</v>
      </c>
      <c r="B62" s="18" t="s">
        <v>73</v>
      </c>
      <c r="C62" s="21" t="s">
        <v>70</v>
      </c>
      <c r="D62" s="22" t="s">
        <v>20</v>
      </c>
      <c r="E62" s="31" t="s">
        <v>632</v>
      </c>
      <c r="F62" s="25">
        <v>60000</v>
      </c>
      <c r="G62" s="25">
        <v>3486.68</v>
      </c>
      <c r="H62" s="25">
        <v>25</v>
      </c>
      <c r="I62" s="25">
        <f t="shared" si="40"/>
        <v>1722</v>
      </c>
      <c r="J62" s="25">
        <f t="shared" si="41"/>
        <v>4260</v>
      </c>
      <c r="K62" s="25">
        <f t="shared" si="42"/>
        <v>690</v>
      </c>
      <c r="L62" s="25">
        <f t="shared" si="43"/>
        <v>1824</v>
      </c>
      <c r="M62" s="25">
        <f t="shared" si="44"/>
        <v>4254</v>
      </c>
      <c r="N62" s="25">
        <v>0</v>
      </c>
      <c r="O62" s="25">
        <f t="shared" si="9"/>
        <v>12750</v>
      </c>
      <c r="P62" s="25">
        <f t="shared" si="10"/>
        <v>7057.68</v>
      </c>
      <c r="Q62" s="25">
        <f t="shared" si="11"/>
        <v>9204</v>
      </c>
      <c r="R62" s="25">
        <f t="shared" si="12"/>
        <v>52942.32</v>
      </c>
    </row>
    <row r="63" spans="1:18" s="11" customFormat="1" ht="24.95" customHeight="1" x14ac:dyDescent="0.25">
      <c r="A63" s="22">
        <v>42</v>
      </c>
      <c r="B63" s="18" t="s">
        <v>74</v>
      </c>
      <c r="C63" s="21" t="s">
        <v>70</v>
      </c>
      <c r="D63" s="22" t="s">
        <v>20</v>
      </c>
      <c r="E63" s="31" t="s">
        <v>632</v>
      </c>
      <c r="F63" s="25">
        <v>60000</v>
      </c>
      <c r="G63" s="25">
        <v>3248.65</v>
      </c>
      <c r="H63" s="25">
        <v>25</v>
      </c>
      <c r="I63" s="25">
        <f t="shared" si="40"/>
        <v>1722</v>
      </c>
      <c r="J63" s="25">
        <f t="shared" si="41"/>
        <v>4260</v>
      </c>
      <c r="K63" s="25">
        <f t="shared" si="42"/>
        <v>690</v>
      </c>
      <c r="L63" s="25">
        <f t="shared" si="43"/>
        <v>1824</v>
      </c>
      <c r="M63" s="25">
        <f t="shared" si="44"/>
        <v>4254</v>
      </c>
      <c r="N63" s="25">
        <v>1190.1199999999999</v>
      </c>
      <c r="O63" s="25">
        <f t="shared" si="9"/>
        <v>13940.12</v>
      </c>
      <c r="P63" s="25">
        <f t="shared" si="10"/>
        <v>8009.77</v>
      </c>
      <c r="Q63" s="25">
        <f t="shared" si="11"/>
        <v>9204</v>
      </c>
      <c r="R63" s="25">
        <f t="shared" si="12"/>
        <v>51990.23</v>
      </c>
    </row>
    <row r="64" spans="1:18" s="11" customFormat="1" ht="24.95" customHeight="1" x14ac:dyDescent="0.25">
      <c r="A64" s="22">
        <v>43</v>
      </c>
      <c r="B64" s="18" t="s">
        <v>75</v>
      </c>
      <c r="C64" s="21" t="s">
        <v>70</v>
      </c>
      <c r="D64" s="22" t="s">
        <v>20</v>
      </c>
      <c r="E64" s="31" t="s">
        <v>632</v>
      </c>
      <c r="F64" s="25">
        <v>60000</v>
      </c>
      <c r="G64" s="25">
        <v>3486.68</v>
      </c>
      <c r="H64" s="25">
        <v>25</v>
      </c>
      <c r="I64" s="25">
        <f t="shared" si="40"/>
        <v>1722</v>
      </c>
      <c r="J64" s="25">
        <f t="shared" si="41"/>
        <v>4260</v>
      </c>
      <c r="K64" s="25">
        <f t="shared" si="42"/>
        <v>690</v>
      </c>
      <c r="L64" s="25">
        <f t="shared" si="43"/>
        <v>1824</v>
      </c>
      <c r="M64" s="25">
        <f t="shared" si="44"/>
        <v>4254</v>
      </c>
      <c r="N64" s="25">
        <v>0</v>
      </c>
      <c r="O64" s="25">
        <f t="shared" si="9"/>
        <v>12750</v>
      </c>
      <c r="P64" s="25">
        <f t="shared" si="10"/>
        <v>7057.68</v>
      </c>
      <c r="Q64" s="25">
        <f t="shared" si="11"/>
        <v>9204</v>
      </c>
      <c r="R64" s="25">
        <f t="shared" si="12"/>
        <v>52942.32</v>
      </c>
    </row>
    <row r="65" spans="1:18" s="11" customFormat="1" ht="24.95" customHeight="1" x14ac:dyDescent="0.25">
      <c r="A65" s="22">
        <v>44</v>
      </c>
      <c r="B65" s="18" t="s">
        <v>76</v>
      </c>
      <c r="C65" s="21" t="s">
        <v>70</v>
      </c>
      <c r="D65" s="22" t="s">
        <v>20</v>
      </c>
      <c r="E65" s="22" t="s">
        <v>633</v>
      </c>
      <c r="F65" s="25">
        <v>60000</v>
      </c>
      <c r="G65" s="25">
        <v>3248.65</v>
      </c>
      <c r="H65" s="25">
        <v>25</v>
      </c>
      <c r="I65" s="25">
        <f t="shared" si="40"/>
        <v>1722</v>
      </c>
      <c r="J65" s="25">
        <f t="shared" si="41"/>
        <v>4260</v>
      </c>
      <c r="K65" s="25">
        <f t="shared" si="42"/>
        <v>690</v>
      </c>
      <c r="L65" s="25">
        <f t="shared" si="43"/>
        <v>1824</v>
      </c>
      <c r="M65" s="25">
        <f t="shared" si="44"/>
        <v>4254</v>
      </c>
      <c r="N65" s="25">
        <v>1190.1199999999999</v>
      </c>
      <c r="O65" s="25">
        <f t="shared" si="9"/>
        <v>13940.12</v>
      </c>
      <c r="P65" s="25">
        <f t="shared" si="10"/>
        <v>8009.77</v>
      </c>
      <c r="Q65" s="25">
        <f t="shared" si="11"/>
        <v>9204</v>
      </c>
      <c r="R65" s="25">
        <f t="shared" si="12"/>
        <v>51990.23</v>
      </c>
    </row>
    <row r="66" spans="1:18" s="11" customFormat="1" ht="24.95" customHeight="1" x14ac:dyDescent="0.25">
      <c r="A66" s="22">
        <v>45</v>
      </c>
      <c r="B66" s="18" t="s">
        <v>77</v>
      </c>
      <c r="C66" s="21" t="s">
        <v>70</v>
      </c>
      <c r="D66" s="22" t="s">
        <v>20</v>
      </c>
      <c r="E66" s="22" t="s">
        <v>633</v>
      </c>
      <c r="F66" s="25">
        <v>57000</v>
      </c>
      <c r="G66" s="25">
        <v>2922.14</v>
      </c>
      <c r="H66" s="25">
        <v>25</v>
      </c>
      <c r="I66" s="25">
        <f t="shared" si="40"/>
        <v>1635.9</v>
      </c>
      <c r="J66" s="25">
        <f t="shared" si="41"/>
        <v>4047</v>
      </c>
      <c r="K66" s="25">
        <f t="shared" si="42"/>
        <v>655.5</v>
      </c>
      <c r="L66" s="25">
        <f t="shared" si="43"/>
        <v>1732.8</v>
      </c>
      <c r="M66" s="25">
        <f t="shared" si="44"/>
        <v>4041.3</v>
      </c>
      <c r="N66" s="25">
        <v>0</v>
      </c>
      <c r="O66" s="25">
        <f t="shared" si="9"/>
        <v>12112.5</v>
      </c>
      <c r="P66" s="25">
        <f t="shared" si="10"/>
        <v>6315.84</v>
      </c>
      <c r="Q66" s="25">
        <f t="shared" si="11"/>
        <v>8743.7999999999993</v>
      </c>
      <c r="R66" s="25">
        <f t="shared" si="12"/>
        <v>50684.160000000003</v>
      </c>
    </row>
    <row r="67" spans="1:18" s="11" customFormat="1" ht="24.95" customHeight="1" x14ac:dyDescent="0.25">
      <c r="A67" s="22">
        <v>46</v>
      </c>
      <c r="B67" s="18" t="s">
        <v>78</v>
      </c>
      <c r="C67" s="21" t="s">
        <v>30</v>
      </c>
      <c r="D67" s="22" t="s">
        <v>20</v>
      </c>
      <c r="E67" s="22" t="s">
        <v>633</v>
      </c>
      <c r="F67" s="25">
        <v>35000</v>
      </c>
      <c r="G67" s="25">
        <v>0</v>
      </c>
      <c r="H67" s="25">
        <v>25</v>
      </c>
      <c r="I67" s="25">
        <f t="shared" si="40"/>
        <v>1004.5</v>
      </c>
      <c r="J67" s="25">
        <f t="shared" si="41"/>
        <v>2485</v>
      </c>
      <c r="K67" s="25">
        <f t="shared" si="42"/>
        <v>402.5</v>
      </c>
      <c r="L67" s="25">
        <f t="shared" si="43"/>
        <v>1064</v>
      </c>
      <c r="M67" s="25">
        <f t="shared" si="44"/>
        <v>2481.5</v>
      </c>
      <c r="N67" s="25">
        <v>0</v>
      </c>
      <c r="O67" s="25">
        <f t="shared" si="9"/>
        <v>7437.5</v>
      </c>
      <c r="P67" s="25">
        <f t="shared" si="10"/>
        <v>2093.5</v>
      </c>
      <c r="Q67" s="25">
        <f t="shared" si="11"/>
        <v>5369</v>
      </c>
      <c r="R67" s="25">
        <f t="shared" si="12"/>
        <v>32906.5</v>
      </c>
    </row>
    <row r="68" spans="1:18" s="11" customFormat="1" ht="24.95" customHeight="1" x14ac:dyDescent="0.3">
      <c r="A68" s="28" t="s">
        <v>80</v>
      </c>
      <c r="B68" s="29"/>
      <c r="C68" s="29"/>
      <c r="D68" s="29"/>
      <c r="E68" s="29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5"/>
    </row>
    <row r="69" spans="1:18" s="11" customFormat="1" ht="24.95" customHeight="1" x14ac:dyDescent="0.25">
      <c r="A69" s="22">
        <v>47</v>
      </c>
      <c r="B69" s="18" t="s">
        <v>66</v>
      </c>
      <c r="C69" s="21" t="s">
        <v>81</v>
      </c>
      <c r="D69" s="22" t="s">
        <v>20</v>
      </c>
      <c r="E69" s="22" t="s">
        <v>633</v>
      </c>
      <c r="F69" s="25">
        <v>90000</v>
      </c>
      <c r="G69" s="25">
        <v>9455.59</v>
      </c>
      <c r="H69" s="25">
        <v>25</v>
      </c>
      <c r="I69" s="25">
        <f t="shared" ref="I69" si="45">IF(F69&gt;290000,290000*2.87%,F69*2.87%)</f>
        <v>2583</v>
      </c>
      <c r="J69" s="25">
        <f t="shared" ref="J69" si="46">IF(F69&gt;290000,290000*7.1%,F69*7.1%)</f>
        <v>6390</v>
      </c>
      <c r="K69" s="25">
        <f t="shared" ref="K69" si="47">IF(F69&gt;62400,62400*1.15%,F69*1.15%)</f>
        <v>717.6</v>
      </c>
      <c r="L69" s="25">
        <f t="shared" ref="L69" si="48">IF(F69&gt;156000,156000*3.04%,F69*3.04%)</f>
        <v>2736</v>
      </c>
      <c r="M69" s="25">
        <f t="shared" ref="M69" si="49">IF(F69&gt;156000,156000*7.09%,F69*7.09%)</f>
        <v>6381</v>
      </c>
      <c r="N69" s="25">
        <v>1190.1199999999999</v>
      </c>
      <c r="O69" s="25">
        <f>SUM(I69:N69)</f>
        <v>19997.72</v>
      </c>
      <c r="P69" s="25">
        <f>SUM(G69,H69,I69,L69,N69)</f>
        <v>15989.71</v>
      </c>
      <c r="Q69" s="25">
        <f>+J69+K69+M69</f>
        <v>13488.6</v>
      </c>
      <c r="R69" s="25">
        <f>+F69-P69</f>
        <v>74010.289999999994</v>
      </c>
    </row>
    <row r="70" spans="1:18" s="11" customFormat="1" ht="24.95" customHeight="1" x14ac:dyDescent="0.3">
      <c r="A70" s="28" t="s">
        <v>79</v>
      </c>
      <c r="B70" s="29"/>
      <c r="C70" s="29"/>
      <c r="D70" s="29"/>
      <c r="E70" s="29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5"/>
    </row>
    <row r="71" spans="1:18" s="11" customFormat="1" ht="24.95" customHeight="1" x14ac:dyDescent="0.25">
      <c r="A71" s="22">
        <v>48</v>
      </c>
      <c r="B71" s="18" t="s">
        <v>65</v>
      </c>
      <c r="C71" s="21" t="s">
        <v>81</v>
      </c>
      <c r="D71" s="22" t="s">
        <v>20</v>
      </c>
      <c r="E71" s="22" t="s">
        <v>633</v>
      </c>
      <c r="F71" s="25">
        <v>90000</v>
      </c>
      <c r="G71" s="25">
        <v>9455.59</v>
      </c>
      <c r="H71" s="25">
        <v>25</v>
      </c>
      <c r="I71" s="25">
        <f t="shared" ref="I71" si="50">IF(F71&gt;290000,290000*2.87%,F71*2.87%)</f>
        <v>2583</v>
      </c>
      <c r="J71" s="25">
        <f t="shared" ref="J71" si="51">IF(F71&gt;290000,290000*7.1%,F71*7.1%)</f>
        <v>6390</v>
      </c>
      <c r="K71" s="25">
        <f t="shared" ref="K71" si="52">IF(F71&gt;62400,62400*1.15%,F71*1.15%)</f>
        <v>717.6</v>
      </c>
      <c r="L71" s="25">
        <f t="shared" ref="L71" si="53">IF(F71&gt;156000,156000*3.04%,F71*3.04%)</f>
        <v>2736</v>
      </c>
      <c r="M71" s="25">
        <f t="shared" ref="M71" si="54">IF(F71&gt;156000,156000*7.09%,F71*7.09%)</f>
        <v>6381</v>
      </c>
      <c r="N71" s="25">
        <v>1190.1199999999999</v>
      </c>
      <c r="O71" s="25">
        <f>SUM(I71:N71)</f>
        <v>19997.72</v>
      </c>
      <c r="P71" s="25">
        <f>SUM(G71,H71,I71,L71,N71)</f>
        <v>15989.71</v>
      </c>
      <c r="Q71" s="25">
        <f>+J71+K71+M71</f>
        <v>13488.6</v>
      </c>
      <c r="R71" s="25">
        <f>+F71-P71</f>
        <v>74010.289999999994</v>
      </c>
    </row>
    <row r="72" spans="1:18" s="11" customFormat="1" ht="24.95" customHeight="1" x14ac:dyDescent="0.3">
      <c r="A72" s="28" t="s">
        <v>82</v>
      </c>
      <c r="B72" s="29"/>
      <c r="C72" s="29"/>
      <c r="D72" s="29"/>
      <c r="E72" s="29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5"/>
    </row>
    <row r="73" spans="1:18" s="24" customFormat="1" ht="24.95" customHeight="1" x14ac:dyDescent="0.25">
      <c r="A73" s="36">
        <v>49</v>
      </c>
      <c r="B73" s="37" t="s">
        <v>83</v>
      </c>
      <c r="C73" s="38" t="s">
        <v>30</v>
      </c>
      <c r="D73" s="36" t="s">
        <v>20</v>
      </c>
      <c r="E73" s="39" t="s">
        <v>632</v>
      </c>
      <c r="F73" s="40">
        <v>41000</v>
      </c>
      <c r="G73" s="40">
        <v>583.79</v>
      </c>
      <c r="H73" s="40">
        <v>25</v>
      </c>
      <c r="I73" s="40">
        <f t="shared" ref="I73:I75" si="55">IF(F73&gt;290000,290000*2.87%,F73*2.87%)</f>
        <v>1176.7</v>
      </c>
      <c r="J73" s="40">
        <f t="shared" ref="J73:J75" si="56">IF(F73&gt;290000,290000*7.1%,F73*7.1%)</f>
        <v>2911</v>
      </c>
      <c r="K73" s="40">
        <f t="shared" ref="K73:K75" si="57">IF(F73&gt;62400,62400*1.15%,F73*1.15%)</f>
        <v>471.5</v>
      </c>
      <c r="L73" s="40">
        <f t="shared" ref="L73:L75" si="58">IF(F73&gt;156000,156000*3.04%,F73*3.04%)</f>
        <v>1246.4000000000001</v>
      </c>
      <c r="M73" s="40">
        <f t="shared" ref="M73:M75" si="59">IF(F73&gt;156000,156000*7.09%,F73*7.09%)</f>
        <v>2906.9</v>
      </c>
      <c r="N73" s="40">
        <v>0</v>
      </c>
      <c r="O73" s="40">
        <f t="shared" si="9"/>
        <v>8712.5</v>
      </c>
      <c r="P73" s="40">
        <f t="shared" si="10"/>
        <v>3031.89</v>
      </c>
      <c r="Q73" s="40">
        <f t="shared" si="11"/>
        <v>6289.4</v>
      </c>
      <c r="R73" s="40">
        <f t="shared" si="12"/>
        <v>37968.11</v>
      </c>
    </row>
    <row r="74" spans="1:18" s="24" customFormat="1" ht="24.95" customHeight="1" x14ac:dyDescent="0.25">
      <c r="A74" s="36">
        <v>50</v>
      </c>
      <c r="B74" s="37" t="s">
        <v>84</v>
      </c>
      <c r="C74" s="38" t="s">
        <v>30</v>
      </c>
      <c r="D74" s="36" t="s">
        <v>20</v>
      </c>
      <c r="E74" s="36" t="s">
        <v>633</v>
      </c>
      <c r="F74" s="40">
        <v>35000</v>
      </c>
      <c r="G74" s="40">
        <v>0</v>
      </c>
      <c r="H74" s="40">
        <v>25</v>
      </c>
      <c r="I74" s="40">
        <f t="shared" si="55"/>
        <v>1004.5</v>
      </c>
      <c r="J74" s="40">
        <f t="shared" si="56"/>
        <v>2485</v>
      </c>
      <c r="K74" s="40">
        <f t="shared" si="57"/>
        <v>402.5</v>
      </c>
      <c r="L74" s="40">
        <f t="shared" si="58"/>
        <v>1064</v>
      </c>
      <c r="M74" s="40">
        <f t="shared" si="59"/>
        <v>2481.5</v>
      </c>
      <c r="N74" s="40">
        <v>0</v>
      </c>
      <c r="O74" s="40">
        <f t="shared" si="9"/>
        <v>7437.5</v>
      </c>
      <c r="P74" s="40">
        <f t="shared" si="10"/>
        <v>2093.5</v>
      </c>
      <c r="Q74" s="40">
        <f t="shared" si="11"/>
        <v>5369</v>
      </c>
      <c r="R74" s="40">
        <f t="shared" si="12"/>
        <v>32906.5</v>
      </c>
    </row>
    <row r="75" spans="1:18" s="24" customFormat="1" ht="24.95" customHeight="1" x14ac:dyDescent="0.25">
      <c r="A75" s="36">
        <v>51</v>
      </c>
      <c r="B75" s="37" t="s">
        <v>87</v>
      </c>
      <c r="C75" s="38" t="s">
        <v>34</v>
      </c>
      <c r="D75" s="36" t="s">
        <v>20</v>
      </c>
      <c r="E75" s="36" t="s">
        <v>633</v>
      </c>
      <c r="F75" s="40">
        <v>35000</v>
      </c>
      <c r="G75" s="40">
        <v>0</v>
      </c>
      <c r="H75" s="40">
        <v>25</v>
      </c>
      <c r="I75" s="40">
        <f t="shared" si="55"/>
        <v>1004.5</v>
      </c>
      <c r="J75" s="40">
        <f t="shared" si="56"/>
        <v>2485</v>
      </c>
      <c r="K75" s="40">
        <f t="shared" si="57"/>
        <v>402.5</v>
      </c>
      <c r="L75" s="40">
        <f t="shared" si="58"/>
        <v>1064</v>
      </c>
      <c r="M75" s="40">
        <f t="shared" si="59"/>
        <v>2481.5</v>
      </c>
      <c r="N75" s="40">
        <v>0</v>
      </c>
      <c r="O75" s="40">
        <f t="shared" si="9"/>
        <v>7437.5</v>
      </c>
      <c r="P75" s="40">
        <f t="shared" si="10"/>
        <v>2093.5</v>
      </c>
      <c r="Q75" s="40">
        <f t="shared" si="11"/>
        <v>5369</v>
      </c>
      <c r="R75" s="40">
        <f t="shared" si="12"/>
        <v>32906.5</v>
      </c>
    </row>
    <row r="76" spans="1:18" s="11" customFormat="1" ht="24.95" customHeight="1" x14ac:dyDescent="0.3">
      <c r="A76" s="28" t="s">
        <v>88</v>
      </c>
      <c r="B76" s="29"/>
      <c r="C76" s="29"/>
      <c r="D76" s="29"/>
      <c r="E76" s="29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5"/>
    </row>
    <row r="77" spans="1:18" s="11" customFormat="1" ht="24.95" customHeight="1" x14ac:dyDescent="0.25">
      <c r="A77" s="22">
        <v>52</v>
      </c>
      <c r="B77" s="18" t="s">
        <v>627</v>
      </c>
      <c r="C77" s="21" t="s">
        <v>89</v>
      </c>
      <c r="D77" s="22" t="s">
        <v>20</v>
      </c>
      <c r="E77" s="22" t="s">
        <v>633</v>
      </c>
      <c r="F77" s="25">
        <v>90000</v>
      </c>
      <c r="G77" s="25">
        <v>9753.1200000000008</v>
      </c>
      <c r="H77" s="25">
        <v>25</v>
      </c>
      <c r="I77" s="25">
        <f t="shared" ref="I77:I81" si="60">IF(F77&gt;290000,290000*2.87%,F77*2.87%)</f>
        <v>2583</v>
      </c>
      <c r="J77" s="25">
        <f t="shared" ref="J77:J81" si="61">IF(F77&gt;290000,290000*7.1%,F77*7.1%)</f>
        <v>6390</v>
      </c>
      <c r="K77" s="25">
        <f t="shared" ref="K77:K81" si="62">IF(F77&gt;62400,62400*1.15%,F77*1.15%)</f>
        <v>717.6</v>
      </c>
      <c r="L77" s="25">
        <f t="shared" ref="L77:L81" si="63">IF(F77&gt;156000,156000*3.04%,F77*3.04%)</f>
        <v>2736</v>
      </c>
      <c r="M77" s="25">
        <f t="shared" ref="M77:M81" si="64">IF(F77&gt;156000,156000*7.09%,F77*7.09%)</f>
        <v>6381</v>
      </c>
      <c r="N77" s="25">
        <v>0</v>
      </c>
      <c r="O77" s="25">
        <f t="shared" ref="O77" si="65">SUM(I77:N77)</f>
        <v>18807.599999999999</v>
      </c>
      <c r="P77" s="25">
        <f t="shared" ref="P77" si="66">SUM(G77,H77,I77,L77,N77)</f>
        <v>15097.12</v>
      </c>
      <c r="Q77" s="25">
        <f t="shared" ref="Q77" si="67">+J77+K77+M77</f>
        <v>13488.6</v>
      </c>
      <c r="R77" s="25">
        <f t="shared" ref="R77" si="68">+F77-P77</f>
        <v>74902.880000000005</v>
      </c>
    </row>
    <row r="78" spans="1:18" s="11" customFormat="1" ht="24.95" customHeight="1" x14ac:dyDescent="0.25">
      <c r="A78" s="22">
        <v>53</v>
      </c>
      <c r="B78" s="18" t="s">
        <v>118</v>
      </c>
      <c r="C78" s="21" t="s">
        <v>68</v>
      </c>
      <c r="D78" s="22" t="s">
        <v>20</v>
      </c>
      <c r="E78" s="22" t="s">
        <v>633</v>
      </c>
      <c r="F78" s="25">
        <v>70000</v>
      </c>
      <c r="G78" s="25">
        <v>5368.48</v>
      </c>
      <c r="H78" s="25">
        <v>25</v>
      </c>
      <c r="I78" s="25">
        <f t="shared" si="60"/>
        <v>2009</v>
      </c>
      <c r="J78" s="25">
        <f t="shared" si="61"/>
        <v>4970</v>
      </c>
      <c r="K78" s="25">
        <f t="shared" si="62"/>
        <v>717.6</v>
      </c>
      <c r="L78" s="25">
        <f t="shared" si="63"/>
        <v>2128</v>
      </c>
      <c r="M78" s="25">
        <f t="shared" si="64"/>
        <v>4963</v>
      </c>
      <c r="N78" s="25">
        <v>0</v>
      </c>
      <c r="O78" s="25">
        <f>SUM(I78:N78)</f>
        <v>14787.6</v>
      </c>
      <c r="P78" s="25">
        <f>SUM(G78,H78,I78,L78,N78)</f>
        <v>9530.48</v>
      </c>
      <c r="Q78" s="25">
        <f>+J78+K78+M78</f>
        <v>10650.6</v>
      </c>
      <c r="R78" s="25">
        <f>+F78-P78</f>
        <v>60469.52</v>
      </c>
    </row>
    <row r="79" spans="1:18" s="11" customFormat="1" ht="24.95" customHeight="1" x14ac:dyDescent="0.25">
      <c r="A79" s="22">
        <v>54</v>
      </c>
      <c r="B79" s="18" t="s">
        <v>669</v>
      </c>
      <c r="C79" s="21" t="s">
        <v>32</v>
      </c>
      <c r="D79" s="22" t="s">
        <v>20</v>
      </c>
      <c r="E79" s="22" t="s">
        <v>633</v>
      </c>
      <c r="F79" s="25">
        <v>36000</v>
      </c>
      <c r="G79" s="25">
        <v>0</v>
      </c>
      <c r="H79" s="25">
        <v>25</v>
      </c>
      <c r="I79" s="25">
        <f t="shared" si="60"/>
        <v>1033.2</v>
      </c>
      <c r="J79" s="25">
        <f t="shared" si="61"/>
        <v>2556</v>
      </c>
      <c r="K79" s="25">
        <f t="shared" si="62"/>
        <v>414</v>
      </c>
      <c r="L79" s="25">
        <f t="shared" si="63"/>
        <v>1094.4000000000001</v>
      </c>
      <c r="M79" s="25">
        <f t="shared" si="64"/>
        <v>2552.4</v>
      </c>
      <c r="N79" s="25">
        <v>0</v>
      </c>
      <c r="O79" s="25">
        <f>SUM(I79:N79)</f>
        <v>7650</v>
      </c>
      <c r="P79" s="25">
        <f>SUM(G79,H79,I79,L79,N79)</f>
        <v>2152.6</v>
      </c>
      <c r="Q79" s="25">
        <f>+J79+K79+M79</f>
        <v>5522.4</v>
      </c>
      <c r="R79" s="25">
        <f>+F79-P79</f>
        <v>33847.4</v>
      </c>
    </row>
    <row r="80" spans="1:18" s="27" customFormat="1" ht="24.95" customHeight="1" x14ac:dyDescent="0.25">
      <c r="A80" s="22">
        <v>55</v>
      </c>
      <c r="B80" s="18" t="s">
        <v>517</v>
      </c>
      <c r="C80" s="21" t="s">
        <v>32</v>
      </c>
      <c r="D80" s="22" t="s">
        <v>20</v>
      </c>
      <c r="E80" s="22" t="s">
        <v>633</v>
      </c>
      <c r="F80" s="25">
        <v>35000</v>
      </c>
      <c r="G80" s="25">
        <v>0</v>
      </c>
      <c r="H80" s="25">
        <v>25</v>
      </c>
      <c r="I80" s="25">
        <f>IF(F80&gt;290000,290000*2.87%,F80*2.87%)</f>
        <v>1004.5</v>
      </c>
      <c r="J80" s="25">
        <f>IF(F80&gt;290000,290000*7.1%,F80*7.1%)</f>
        <v>2485</v>
      </c>
      <c r="K80" s="25">
        <f>IF(F80&gt;62400,62400*1.15%,F80*1.15%)</f>
        <v>402.5</v>
      </c>
      <c r="L80" s="25">
        <f>IF(F80&gt;156000,156000*3.04%,F80*3.04%)</f>
        <v>1064</v>
      </c>
      <c r="M80" s="25">
        <f>IF(F80&gt;156000,156000*7.09%,F80*7.09%)</f>
        <v>2481.5</v>
      </c>
      <c r="N80" s="25">
        <v>0</v>
      </c>
      <c r="O80" s="25">
        <f>SUM(I80:N80)</f>
        <v>7437.5</v>
      </c>
      <c r="P80" s="25">
        <f>SUM(G80,H80,I80,L80,N80)</f>
        <v>2093.5</v>
      </c>
      <c r="Q80" s="25">
        <f>+J80+K80+M80</f>
        <v>5369</v>
      </c>
      <c r="R80" s="25">
        <f>+F80-P80</f>
        <v>32906.5</v>
      </c>
    </row>
    <row r="81" spans="1:18" s="11" customFormat="1" ht="24.95" customHeight="1" x14ac:dyDescent="0.25">
      <c r="A81" s="22">
        <v>56</v>
      </c>
      <c r="B81" s="18" t="s">
        <v>90</v>
      </c>
      <c r="C81" s="21" t="s">
        <v>35</v>
      </c>
      <c r="D81" s="22" t="s">
        <v>20</v>
      </c>
      <c r="E81" s="22" t="s">
        <v>633</v>
      </c>
      <c r="F81" s="25">
        <v>28690.2</v>
      </c>
      <c r="G81" s="25">
        <v>0</v>
      </c>
      <c r="H81" s="25">
        <v>25</v>
      </c>
      <c r="I81" s="25">
        <f t="shared" si="60"/>
        <v>823.41</v>
      </c>
      <c r="J81" s="25">
        <f t="shared" si="61"/>
        <v>2037</v>
      </c>
      <c r="K81" s="25">
        <f t="shared" si="62"/>
        <v>329.94</v>
      </c>
      <c r="L81" s="25">
        <f t="shared" si="63"/>
        <v>872.18</v>
      </c>
      <c r="M81" s="25">
        <f t="shared" si="64"/>
        <v>2034.14</v>
      </c>
      <c r="N81" s="25">
        <v>0</v>
      </c>
      <c r="O81" s="25">
        <f t="shared" si="9"/>
        <v>6096.67</v>
      </c>
      <c r="P81" s="25">
        <f t="shared" si="10"/>
        <v>1720.59</v>
      </c>
      <c r="Q81" s="25">
        <f t="shared" si="11"/>
        <v>4401.08</v>
      </c>
      <c r="R81" s="25">
        <f t="shared" si="12"/>
        <v>26969.61</v>
      </c>
    </row>
    <row r="82" spans="1:18" s="11" customFormat="1" ht="24.95" customHeight="1" x14ac:dyDescent="0.3">
      <c r="A82" s="28" t="s">
        <v>93</v>
      </c>
      <c r="B82" s="29"/>
      <c r="C82" s="29"/>
      <c r="D82" s="29"/>
      <c r="E82" s="29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5"/>
    </row>
    <row r="83" spans="1:18" s="11" customFormat="1" ht="24.95" customHeight="1" x14ac:dyDescent="0.25">
      <c r="A83" s="22">
        <v>57</v>
      </c>
      <c r="B83" s="18" t="s">
        <v>94</v>
      </c>
      <c r="C83" s="21" t="s">
        <v>63</v>
      </c>
      <c r="D83" s="22" t="s">
        <v>20</v>
      </c>
      <c r="E83" s="31" t="s">
        <v>632</v>
      </c>
      <c r="F83" s="25">
        <v>90000</v>
      </c>
      <c r="G83" s="25">
        <v>9455.59</v>
      </c>
      <c r="H83" s="25">
        <v>25</v>
      </c>
      <c r="I83" s="25">
        <f t="shared" ref="I83:I85" si="69">IF(F83&gt;290000,290000*2.87%,F83*2.87%)</f>
        <v>2583</v>
      </c>
      <c r="J83" s="25">
        <f t="shared" ref="J83:J85" si="70">IF(F83&gt;290000,290000*7.1%,F83*7.1%)</f>
        <v>6390</v>
      </c>
      <c r="K83" s="25">
        <f t="shared" ref="K83:K85" si="71">IF(F83&gt;62400,62400*1.15%,F83*1.15%)</f>
        <v>717.6</v>
      </c>
      <c r="L83" s="25">
        <f t="shared" ref="L83:L85" si="72">IF(F83&gt;156000,156000*3.04%,F83*3.04%)</f>
        <v>2736</v>
      </c>
      <c r="M83" s="25">
        <f t="shared" ref="M83:M85" si="73">IF(F83&gt;156000,156000*7.09%,F83*7.09%)</f>
        <v>6381</v>
      </c>
      <c r="N83" s="25">
        <v>1190.1199999999999</v>
      </c>
      <c r="O83" s="25">
        <f t="shared" ref="O83:O96" si="74">SUM(I83:N83)</f>
        <v>19997.72</v>
      </c>
      <c r="P83" s="25">
        <f t="shared" ref="P83:P96" si="75">SUM(G83,H83,I83,L83,N83)</f>
        <v>15989.71</v>
      </c>
      <c r="Q83" s="25">
        <f t="shared" ref="Q83:Q96" si="76">+J83+K83+M83</f>
        <v>13488.6</v>
      </c>
      <c r="R83" s="25">
        <f t="shared" ref="R83:R96" si="77">+F83-P83</f>
        <v>74010.289999999994</v>
      </c>
    </row>
    <row r="84" spans="1:18" s="11" customFormat="1" ht="24.95" customHeight="1" x14ac:dyDescent="0.25">
      <c r="A84" s="22">
        <v>58</v>
      </c>
      <c r="B84" s="18" t="s">
        <v>95</v>
      </c>
      <c r="C84" s="21" t="s">
        <v>89</v>
      </c>
      <c r="D84" s="22" t="s">
        <v>20</v>
      </c>
      <c r="E84" s="22" t="s">
        <v>633</v>
      </c>
      <c r="F84" s="25">
        <v>55000</v>
      </c>
      <c r="G84" s="25">
        <v>2559.6799999999998</v>
      </c>
      <c r="H84" s="25">
        <v>25</v>
      </c>
      <c r="I84" s="25">
        <f t="shared" si="69"/>
        <v>1578.5</v>
      </c>
      <c r="J84" s="25">
        <f t="shared" si="70"/>
        <v>3905</v>
      </c>
      <c r="K84" s="25">
        <f t="shared" si="71"/>
        <v>632.5</v>
      </c>
      <c r="L84" s="25">
        <f t="shared" si="72"/>
        <v>1672</v>
      </c>
      <c r="M84" s="25">
        <f t="shared" si="73"/>
        <v>3899.5</v>
      </c>
      <c r="N84" s="25">
        <v>0</v>
      </c>
      <c r="O84" s="25">
        <f t="shared" si="74"/>
        <v>11687.5</v>
      </c>
      <c r="P84" s="25">
        <f t="shared" si="75"/>
        <v>5835.18</v>
      </c>
      <c r="Q84" s="25">
        <f t="shared" si="76"/>
        <v>8437</v>
      </c>
      <c r="R84" s="25">
        <f t="shared" si="77"/>
        <v>49164.82</v>
      </c>
    </row>
    <row r="85" spans="1:18" s="11" customFormat="1" ht="24.95" customHeight="1" x14ac:dyDescent="0.25">
      <c r="A85" s="22">
        <v>59</v>
      </c>
      <c r="B85" s="18" t="s">
        <v>96</v>
      </c>
      <c r="C85" s="21" t="s">
        <v>32</v>
      </c>
      <c r="D85" s="22" t="s">
        <v>20</v>
      </c>
      <c r="E85" s="22" t="s">
        <v>633</v>
      </c>
      <c r="F85" s="25">
        <v>25000</v>
      </c>
      <c r="G85" s="25">
        <v>0</v>
      </c>
      <c r="H85" s="25">
        <v>25</v>
      </c>
      <c r="I85" s="25">
        <f t="shared" si="69"/>
        <v>717.5</v>
      </c>
      <c r="J85" s="25">
        <f t="shared" si="70"/>
        <v>1775</v>
      </c>
      <c r="K85" s="25">
        <f t="shared" si="71"/>
        <v>287.5</v>
      </c>
      <c r="L85" s="25">
        <f t="shared" si="72"/>
        <v>760</v>
      </c>
      <c r="M85" s="25">
        <f t="shared" si="73"/>
        <v>1772.5</v>
      </c>
      <c r="N85" s="25">
        <v>0</v>
      </c>
      <c r="O85" s="25">
        <f t="shared" si="74"/>
        <v>5312.5</v>
      </c>
      <c r="P85" s="25">
        <f t="shared" si="75"/>
        <v>1502.5</v>
      </c>
      <c r="Q85" s="25">
        <f t="shared" si="76"/>
        <v>3835</v>
      </c>
      <c r="R85" s="25">
        <f t="shared" si="77"/>
        <v>23497.5</v>
      </c>
    </row>
    <row r="86" spans="1:18" s="19" customFormat="1" ht="24.95" customHeight="1" x14ac:dyDescent="0.3">
      <c r="A86" s="28" t="s">
        <v>97</v>
      </c>
      <c r="B86" s="29"/>
      <c r="C86" s="29"/>
      <c r="D86" s="29"/>
      <c r="E86" s="29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5"/>
    </row>
    <row r="87" spans="1:18" s="11" customFormat="1" ht="24.95" customHeight="1" x14ac:dyDescent="0.25">
      <c r="A87" s="22">
        <v>60</v>
      </c>
      <c r="B87" s="18" t="s">
        <v>98</v>
      </c>
      <c r="C87" s="21" t="s">
        <v>81</v>
      </c>
      <c r="D87" s="22" t="s">
        <v>20</v>
      </c>
      <c r="E87" s="22" t="s">
        <v>633</v>
      </c>
      <c r="F87" s="25">
        <v>90000</v>
      </c>
      <c r="G87" s="25">
        <v>9753.1200000000008</v>
      </c>
      <c r="H87" s="25">
        <v>25</v>
      </c>
      <c r="I87" s="25">
        <f t="shared" ref="I87:I91" si="78">IF(F87&gt;290000,290000*2.87%,F87*2.87%)</f>
        <v>2583</v>
      </c>
      <c r="J87" s="25">
        <f t="shared" ref="J87:J91" si="79">IF(F87&gt;290000,290000*7.1%,F87*7.1%)</f>
        <v>6390</v>
      </c>
      <c r="K87" s="25">
        <f t="shared" ref="K87:K91" si="80">IF(F87&gt;62400,62400*1.15%,F87*1.15%)</f>
        <v>717.6</v>
      </c>
      <c r="L87" s="25">
        <f t="shared" ref="L87:L91" si="81">IF(F87&gt;156000,156000*3.04%,F87*3.04%)</f>
        <v>2736</v>
      </c>
      <c r="M87" s="25">
        <f t="shared" ref="M87:M91" si="82">IF(F87&gt;156000,156000*7.09%,F87*7.09%)</f>
        <v>6381</v>
      </c>
      <c r="N87" s="25">
        <v>0</v>
      </c>
      <c r="O87" s="25">
        <f t="shared" si="74"/>
        <v>18807.599999999999</v>
      </c>
      <c r="P87" s="25">
        <f t="shared" si="75"/>
        <v>15097.12</v>
      </c>
      <c r="Q87" s="25">
        <f t="shared" si="76"/>
        <v>13488.6</v>
      </c>
      <c r="R87" s="25">
        <f t="shared" si="77"/>
        <v>74902.880000000005</v>
      </c>
    </row>
    <row r="88" spans="1:18" s="11" customFormat="1" ht="24.95" customHeight="1" x14ac:dyDescent="0.25">
      <c r="A88" s="22">
        <v>61</v>
      </c>
      <c r="B88" s="18" t="s">
        <v>99</v>
      </c>
      <c r="C88" s="21" t="s">
        <v>89</v>
      </c>
      <c r="D88" s="22" t="s">
        <v>20</v>
      </c>
      <c r="E88" s="31" t="s">
        <v>632</v>
      </c>
      <c r="F88" s="25">
        <v>60000</v>
      </c>
      <c r="G88" s="25">
        <v>3486.68</v>
      </c>
      <c r="H88" s="25">
        <v>25</v>
      </c>
      <c r="I88" s="25">
        <f t="shared" si="78"/>
        <v>1722</v>
      </c>
      <c r="J88" s="25">
        <f t="shared" si="79"/>
        <v>4260</v>
      </c>
      <c r="K88" s="25">
        <f t="shared" si="80"/>
        <v>690</v>
      </c>
      <c r="L88" s="25">
        <f t="shared" si="81"/>
        <v>1824</v>
      </c>
      <c r="M88" s="25">
        <f t="shared" si="82"/>
        <v>4254</v>
      </c>
      <c r="N88" s="25">
        <v>0</v>
      </c>
      <c r="O88" s="25">
        <f t="shared" si="74"/>
        <v>12750</v>
      </c>
      <c r="P88" s="25">
        <f t="shared" si="75"/>
        <v>7057.68</v>
      </c>
      <c r="Q88" s="25">
        <f t="shared" si="76"/>
        <v>9204</v>
      </c>
      <c r="R88" s="25">
        <f t="shared" si="77"/>
        <v>52942.32</v>
      </c>
    </row>
    <row r="89" spans="1:18" s="11" customFormat="1" ht="24.95" customHeight="1" x14ac:dyDescent="0.25">
      <c r="A89" s="22">
        <v>62</v>
      </c>
      <c r="B89" s="18" t="s">
        <v>100</v>
      </c>
      <c r="C89" s="21" t="s">
        <v>101</v>
      </c>
      <c r="D89" s="22" t="s">
        <v>20</v>
      </c>
      <c r="E89" s="22" t="s">
        <v>633</v>
      </c>
      <c r="F89" s="25">
        <v>31500</v>
      </c>
      <c r="G89" s="25">
        <v>0</v>
      </c>
      <c r="H89" s="25">
        <v>25</v>
      </c>
      <c r="I89" s="25">
        <f t="shared" si="78"/>
        <v>904.05</v>
      </c>
      <c r="J89" s="25">
        <f t="shared" si="79"/>
        <v>2236.5</v>
      </c>
      <c r="K89" s="25">
        <f t="shared" si="80"/>
        <v>362.25</v>
      </c>
      <c r="L89" s="25">
        <f t="shared" si="81"/>
        <v>957.6</v>
      </c>
      <c r="M89" s="25">
        <f t="shared" si="82"/>
        <v>2233.35</v>
      </c>
      <c r="N89" s="25">
        <v>0</v>
      </c>
      <c r="O89" s="25">
        <f>SUM(I89:N89)</f>
        <v>6693.75</v>
      </c>
      <c r="P89" s="25">
        <f>SUM(G89,H89,I89,L89,N89)</f>
        <v>1886.65</v>
      </c>
      <c r="Q89" s="25">
        <f>+J89+K89+M89</f>
        <v>4832.1000000000004</v>
      </c>
      <c r="R89" s="25">
        <f>+F89-P89</f>
        <v>29613.35</v>
      </c>
    </row>
    <row r="90" spans="1:18" s="11" customFormat="1" ht="24.95" customHeight="1" x14ac:dyDescent="0.25">
      <c r="A90" s="22">
        <v>63</v>
      </c>
      <c r="B90" s="18" t="s">
        <v>102</v>
      </c>
      <c r="C90" s="21" t="s">
        <v>30</v>
      </c>
      <c r="D90" s="22" t="s">
        <v>20</v>
      </c>
      <c r="E90" s="31" t="s">
        <v>632</v>
      </c>
      <c r="F90" s="25">
        <v>30000</v>
      </c>
      <c r="G90" s="25">
        <v>0</v>
      </c>
      <c r="H90" s="25">
        <v>25</v>
      </c>
      <c r="I90" s="25">
        <f t="shared" si="78"/>
        <v>861</v>
      </c>
      <c r="J90" s="25">
        <f t="shared" si="79"/>
        <v>2130</v>
      </c>
      <c r="K90" s="25">
        <f t="shared" si="80"/>
        <v>345</v>
      </c>
      <c r="L90" s="25">
        <f t="shared" si="81"/>
        <v>912</v>
      </c>
      <c r="M90" s="25">
        <f t="shared" si="82"/>
        <v>2127</v>
      </c>
      <c r="N90" s="25">
        <v>0</v>
      </c>
      <c r="O90" s="25">
        <f>SUM(I90:N90)</f>
        <v>6375</v>
      </c>
      <c r="P90" s="25">
        <f>SUM(G90,H90,I90,L90,N90)</f>
        <v>1798</v>
      </c>
      <c r="Q90" s="25">
        <f>+J90+K90+M90</f>
        <v>4602</v>
      </c>
      <c r="R90" s="25">
        <f>+F90-P90</f>
        <v>28202</v>
      </c>
    </row>
    <row r="91" spans="1:18" s="11" customFormat="1" ht="24.95" customHeight="1" x14ac:dyDescent="0.25">
      <c r="A91" s="22">
        <v>64</v>
      </c>
      <c r="B91" s="18" t="s">
        <v>103</v>
      </c>
      <c r="C91" s="21" t="s">
        <v>30</v>
      </c>
      <c r="D91" s="22" t="s">
        <v>20</v>
      </c>
      <c r="E91" s="22" t="s">
        <v>633</v>
      </c>
      <c r="F91" s="25">
        <v>25000</v>
      </c>
      <c r="G91" s="25">
        <v>0</v>
      </c>
      <c r="H91" s="25">
        <v>25</v>
      </c>
      <c r="I91" s="25">
        <f t="shared" si="78"/>
        <v>717.5</v>
      </c>
      <c r="J91" s="25">
        <f t="shared" si="79"/>
        <v>1775</v>
      </c>
      <c r="K91" s="25">
        <f t="shared" si="80"/>
        <v>287.5</v>
      </c>
      <c r="L91" s="25">
        <f t="shared" si="81"/>
        <v>760</v>
      </c>
      <c r="M91" s="25">
        <f t="shared" si="82"/>
        <v>1772.5</v>
      </c>
      <c r="N91" s="25">
        <v>0</v>
      </c>
      <c r="O91" s="25">
        <f>SUM(I91:N91)</f>
        <v>5312.5</v>
      </c>
      <c r="P91" s="25">
        <f>SUM(G91,H91,I91,L91,N91)</f>
        <v>1502.5</v>
      </c>
      <c r="Q91" s="25">
        <f>+J91+K91+M91</f>
        <v>3835</v>
      </c>
      <c r="R91" s="25">
        <f>+F91-P91</f>
        <v>23497.5</v>
      </c>
    </row>
    <row r="92" spans="1:18" s="19" customFormat="1" ht="24.95" customHeight="1" x14ac:dyDescent="0.3">
      <c r="A92" s="28" t="s">
        <v>107</v>
      </c>
      <c r="B92" s="29"/>
      <c r="C92" s="29"/>
      <c r="D92" s="29"/>
      <c r="E92" s="29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5"/>
    </row>
    <row r="93" spans="1:18" s="11" customFormat="1" ht="24.95" customHeight="1" x14ac:dyDescent="0.25">
      <c r="A93" s="22">
        <v>65</v>
      </c>
      <c r="B93" s="18" t="s">
        <v>104</v>
      </c>
      <c r="C93" s="21" t="s">
        <v>81</v>
      </c>
      <c r="D93" s="22" t="s">
        <v>20</v>
      </c>
      <c r="E93" s="22" t="s">
        <v>633</v>
      </c>
      <c r="F93" s="25">
        <v>90000</v>
      </c>
      <c r="G93" s="25">
        <v>9455.59</v>
      </c>
      <c r="H93" s="25">
        <v>25</v>
      </c>
      <c r="I93" s="25">
        <f t="shared" ref="I93:I94" si="83">IF(F93&gt;290000,290000*2.87%,F93*2.87%)</f>
        <v>2583</v>
      </c>
      <c r="J93" s="25">
        <f t="shared" ref="J93:J94" si="84">IF(F93&gt;290000,290000*7.1%,F93*7.1%)</f>
        <v>6390</v>
      </c>
      <c r="K93" s="25">
        <f t="shared" ref="K93:K94" si="85">IF(F93&gt;62400,62400*1.15%,F93*1.15%)</f>
        <v>717.6</v>
      </c>
      <c r="L93" s="25">
        <f t="shared" ref="L93:L94" si="86">IF(F93&gt;156000,156000*3.04%,F93*3.04%)</f>
        <v>2736</v>
      </c>
      <c r="M93" s="25">
        <f t="shared" ref="M93:M94" si="87">IF(F93&gt;156000,156000*7.09%,F93*7.09%)</f>
        <v>6381</v>
      </c>
      <c r="N93" s="25">
        <v>1190.1199999999999</v>
      </c>
      <c r="O93" s="25">
        <f t="shared" si="74"/>
        <v>19997.72</v>
      </c>
      <c r="P93" s="25">
        <f t="shared" si="75"/>
        <v>15989.71</v>
      </c>
      <c r="Q93" s="25">
        <f t="shared" si="76"/>
        <v>13488.6</v>
      </c>
      <c r="R93" s="25">
        <f t="shared" si="77"/>
        <v>74010.289999999994</v>
      </c>
    </row>
    <row r="94" spans="1:18" s="11" customFormat="1" ht="24.95" customHeight="1" x14ac:dyDescent="0.25">
      <c r="A94" s="22">
        <v>66</v>
      </c>
      <c r="B94" s="18" t="s">
        <v>105</v>
      </c>
      <c r="C94" s="21" t="s">
        <v>106</v>
      </c>
      <c r="D94" s="22" t="s">
        <v>20</v>
      </c>
      <c r="E94" s="22" t="s">
        <v>633</v>
      </c>
      <c r="F94" s="25">
        <v>50000</v>
      </c>
      <c r="G94" s="25">
        <v>1854</v>
      </c>
      <c r="H94" s="25">
        <v>25</v>
      </c>
      <c r="I94" s="25">
        <f t="shared" si="83"/>
        <v>1435</v>
      </c>
      <c r="J94" s="25">
        <f t="shared" si="84"/>
        <v>3550</v>
      </c>
      <c r="K94" s="25">
        <f t="shared" si="85"/>
        <v>575</v>
      </c>
      <c r="L94" s="25">
        <f t="shared" si="86"/>
        <v>1520</v>
      </c>
      <c r="M94" s="25">
        <f t="shared" si="87"/>
        <v>3545</v>
      </c>
      <c r="N94" s="25">
        <v>0</v>
      </c>
      <c r="O94" s="25">
        <f>SUM(I94:N94)</f>
        <v>10625</v>
      </c>
      <c r="P94" s="25">
        <f>SUM(G94,H94,I94,L94,N94)</f>
        <v>4834</v>
      </c>
      <c r="Q94" s="25">
        <f>+J94+K94+M94</f>
        <v>7670</v>
      </c>
      <c r="R94" s="25">
        <f>+F94-P94</f>
        <v>45166</v>
      </c>
    </row>
    <row r="95" spans="1:18" s="19" customFormat="1" ht="24.95" customHeight="1" x14ac:dyDescent="0.3">
      <c r="A95" s="28" t="s">
        <v>108</v>
      </c>
      <c r="B95" s="29"/>
      <c r="C95" s="29"/>
      <c r="D95" s="29"/>
      <c r="E95" s="29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5"/>
    </row>
    <row r="96" spans="1:18" s="11" customFormat="1" ht="24.95" customHeight="1" x14ac:dyDescent="0.25">
      <c r="A96" s="22">
        <v>67</v>
      </c>
      <c r="B96" s="18" t="s">
        <v>109</v>
      </c>
      <c r="C96" s="21" t="s">
        <v>22</v>
      </c>
      <c r="D96" s="22" t="s">
        <v>20</v>
      </c>
      <c r="E96" s="31" t="s">
        <v>632</v>
      </c>
      <c r="F96" s="25">
        <v>200000</v>
      </c>
      <c r="G96" s="25">
        <v>35962.269999999997</v>
      </c>
      <c r="H96" s="25">
        <v>25</v>
      </c>
      <c r="I96" s="25">
        <f t="shared" ref="I96:I100" si="88">IF(F96&gt;290000,290000*2.87%,F96*2.87%)</f>
        <v>5740</v>
      </c>
      <c r="J96" s="25">
        <f t="shared" ref="J96:J100" si="89">IF(F96&gt;290000,290000*7.1%,F96*7.1%)</f>
        <v>14200</v>
      </c>
      <c r="K96" s="25">
        <f t="shared" ref="K96:K100" si="90">IF(F96&gt;62400,62400*1.15%,F96*1.15%)</f>
        <v>717.6</v>
      </c>
      <c r="L96" s="25">
        <f t="shared" ref="L96:L100" si="91">IF(F96&gt;156000,156000*3.04%,F96*3.04%)</f>
        <v>4742.3999999999996</v>
      </c>
      <c r="M96" s="25">
        <f t="shared" ref="M96:M100" si="92">IF(F96&gt;156000,156000*7.09%,F96*7.09%)</f>
        <v>11060.4</v>
      </c>
      <c r="N96" s="25">
        <v>0</v>
      </c>
      <c r="O96" s="25">
        <f t="shared" si="74"/>
        <v>36460.400000000001</v>
      </c>
      <c r="P96" s="25">
        <f t="shared" si="75"/>
        <v>46469.67</v>
      </c>
      <c r="Q96" s="25">
        <f t="shared" si="76"/>
        <v>25978</v>
      </c>
      <c r="R96" s="25">
        <f t="shared" si="77"/>
        <v>153530.32999999999</v>
      </c>
    </row>
    <row r="97" spans="1:18" s="11" customFormat="1" ht="24.95" customHeight="1" x14ac:dyDescent="0.25">
      <c r="A97" s="22">
        <v>68</v>
      </c>
      <c r="B97" s="18" t="s">
        <v>119</v>
      </c>
      <c r="C97" s="21" t="s">
        <v>68</v>
      </c>
      <c r="D97" s="22" t="s">
        <v>20</v>
      </c>
      <c r="E97" s="22" t="s">
        <v>633</v>
      </c>
      <c r="F97" s="25">
        <v>65000</v>
      </c>
      <c r="G97" s="25">
        <v>4427.58</v>
      </c>
      <c r="H97" s="25">
        <v>25</v>
      </c>
      <c r="I97" s="25">
        <f t="shared" si="88"/>
        <v>1865.5</v>
      </c>
      <c r="J97" s="25">
        <f t="shared" si="89"/>
        <v>4615</v>
      </c>
      <c r="K97" s="25">
        <f t="shared" si="90"/>
        <v>717.6</v>
      </c>
      <c r="L97" s="25">
        <f t="shared" si="91"/>
        <v>1976</v>
      </c>
      <c r="M97" s="25">
        <f t="shared" si="92"/>
        <v>4608.5</v>
      </c>
      <c r="N97" s="25">
        <v>0</v>
      </c>
      <c r="O97" s="25">
        <f>SUM(I97:N97)</f>
        <v>13782.6</v>
      </c>
      <c r="P97" s="25">
        <f>SUM(G97,H97,I97,L97,N97)</f>
        <v>8294.08</v>
      </c>
      <c r="Q97" s="25">
        <f>+J97+K97+M97</f>
        <v>9941.1</v>
      </c>
      <c r="R97" s="25">
        <f>+F97-P97</f>
        <v>56705.919999999998</v>
      </c>
    </row>
    <row r="98" spans="1:18" s="11" customFormat="1" ht="24.95" customHeight="1" x14ac:dyDescent="0.25">
      <c r="A98" s="22">
        <v>69</v>
      </c>
      <c r="B98" s="18" t="s">
        <v>111</v>
      </c>
      <c r="C98" s="21" t="s">
        <v>39</v>
      </c>
      <c r="D98" s="22" t="s">
        <v>20</v>
      </c>
      <c r="E98" s="22" t="s">
        <v>633</v>
      </c>
      <c r="F98" s="25">
        <v>60000</v>
      </c>
      <c r="G98" s="25">
        <v>3486.68</v>
      </c>
      <c r="H98" s="25">
        <v>25</v>
      </c>
      <c r="I98" s="25">
        <f t="shared" si="88"/>
        <v>1722</v>
      </c>
      <c r="J98" s="25">
        <f t="shared" si="89"/>
        <v>4260</v>
      </c>
      <c r="K98" s="25">
        <f t="shared" si="90"/>
        <v>690</v>
      </c>
      <c r="L98" s="25">
        <f t="shared" si="91"/>
        <v>1824</v>
      </c>
      <c r="M98" s="25">
        <f t="shared" si="92"/>
        <v>4254</v>
      </c>
      <c r="N98" s="25">
        <v>0</v>
      </c>
      <c r="O98" s="25">
        <f>SUM(I98:N98)</f>
        <v>12750</v>
      </c>
      <c r="P98" s="25">
        <f>SUM(G98,H98,I98,L98,N98)</f>
        <v>7057.68</v>
      </c>
      <c r="Q98" s="25">
        <f>+J98+K98+M98</f>
        <v>9204</v>
      </c>
      <c r="R98" s="25">
        <f>+F98-P98</f>
        <v>52942.32</v>
      </c>
    </row>
    <row r="99" spans="1:18" s="11" customFormat="1" ht="24.95" customHeight="1" x14ac:dyDescent="0.25">
      <c r="A99" s="22">
        <v>70</v>
      </c>
      <c r="B99" s="18" t="s">
        <v>112</v>
      </c>
      <c r="C99" s="21" t="s">
        <v>39</v>
      </c>
      <c r="D99" s="22" t="s">
        <v>20</v>
      </c>
      <c r="E99" s="22" t="s">
        <v>633</v>
      </c>
      <c r="F99" s="25">
        <v>60000</v>
      </c>
      <c r="G99" s="25">
        <v>3486.68</v>
      </c>
      <c r="H99" s="25">
        <v>25</v>
      </c>
      <c r="I99" s="25">
        <f t="shared" si="88"/>
        <v>1722</v>
      </c>
      <c r="J99" s="25">
        <f t="shared" si="89"/>
        <v>4260</v>
      </c>
      <c r="K99" s="25">
        <f t="shared" si="90"/>
        <v>690</v>
      </c>
      <c r="L99" s="25">
        <f t="shared" si="91"/>
        <v>1824</v>
      </c>
      <c r="M99" s="25">
        <f t="shared" si="92"/>
        <v>4254</v>
      </c>
      <c r="N99" s="25">
        <v>0</v>
      </c>
      <c r="O99" s="25">
        <f>SUM(I99:N99)</f>
        <v>12750</v>
      </c>
      <c r="P99" s="25">
        <f>SUM(G99,H99,I99,L99,N99)</f>
        <v>7057.68</v>
      </c>
      <c r="Q99" s="25">
        <f>+J99+K99+M99</f>
        <v>9204</v>
      </c>
      <c r="R99" s="25">
        <f>+F99-P99</f>
        <v>52942.32</v>
      </c>
    </row>
    <row r="100" spans="1:18" s="11" customFormat="1" ht="24.95" customHeight="1" x14ac:dyDescent="0.25">
      <c r="A100" s="22">
        <v>71</v>
      </c>
      <c r="B100" s="18" t="s">
        <v>242</v>
      </c>
      <c r="C100" s="21" t="s">
        <v>29</v>
      </c>
      <c r="D100" s="22" t="s">
        <v>20</v>
      </c>
      <c r="E100" s="31" t="s">
        <v>632</v>
      </c>
      <c r="F100" s="25">
        <v>34000</v>
      </c>
      <c r="G100" s="25">
        <v>0</v>
      </c>
      <c r="H100" s="25">
        <v>25</v>
      </c>
      <c r="I100" s="25">
        <f t="shared" si="88"/>
        <v>975.8</v>
      </c>
      <c r="J100" s="25">
        <f t="shared" si="89"/>
        <v>2414</v>
      </c>
      <c r="K100" s="25">
        <f t="shared" si="90"/>
        <v>391</v>
      </c>
      <c r="L100" s="25">
        <f t="shared" si="91"/>
        <v>1033.5999999999999</v>
      </c>
      <c r="M100" s="25">
        <f t="shared" si="92"/>
        <v>2410.6</v>
      </c>
      <c r="N100" s="25">
        <v>0</v>
      </c>
      <c r="O100" s="25">
        <f>SUM(I100:N100)</f>
        <v>7225</v>
      </c>
      <c r="P100" s="25">
        <f>SUM(G100,H100,I100,L100,N100)</f>
        <v>2034.4</v>
      </c>
      <c r="Q100" s="25">
        <f>+J100+K100+M100</f>
        <v>5215.6000000000004</v>
      </c>
      <c r="R100" s="25">
        <f>+F100-P100</f>
        <v>31965.599999999999</v>
      </c>
    </row>
    <row r="101" spans="1:18" s="19" customFormat="1" ht="24.95" customHeight="1" x14ac:dyDescent="0.3">
      <c r="A101" s="28" t="s">
        <v>113</v>
      </c>
      <c r="B101" s="29"/>
      <c r="C101" s="29"/>
      <c r="D101" s="29"/>
      <c r="E101" s="29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5"/>
    </row>
    <row r="102" spans="1:18" s="11" customFormat="1" ht="24.95" customHeight="1" x14ac:dyDescent="0.25">
      <c r="A102" s="22">
        <v>72</v>
      </c>
      <c r="B102" s="18" t="s">
        <v>115</v>
      </c>
      <c r="C102" s="21" t="s">
        <v>68</v>
      </c>
      <c r="D102" s="22" t="s">
        <v>20</v>
      </c>
      <c r="E102" s="31" t="s">
        <v>632</v>
      </c>
      <c r="F102" s="25">
        <v>85000</v>
      </c>
      <c r="G102" s="25">
        <v>8279.4599999999991</v>
      </c>
      <c r="H102" s="25">
        <v>25</v>
      </c>
      <c r="I102" s="25">
        <f t="shared" ref="I102:I130" si="93">IF(F102&gt;290000,290000*2.87%,F102*2.87%)</f>
        <v>2439.5</v>
      </c>
      <c r="J102" s="25">
        <f t="shared" ref="J102:J130" si="94">IF(F102&gt;290000,290000*7.1%,F102*7.1%)</f>
        <v>6035</v>
      </c>
      <c r="K102" s="25">
        <f t="shared" ref="K102:K130" si="95">IF(F102&gt;62400,62400*1.15%,F102*1.15%)</f>
        <v>717.6</v>
      </c>
      <c r="L102" s="25">
        <f t="shared" ref="L102:L130" si="96">IF(F102&gt;156000,156000*3.04%,F102*3.04%)</f>
        <v>2584</v>
      </c>
      <c r="M102" s="25">
        <f t="shared" ref="M102:M130" si="97">IF(F102&gt;156000,156000*7.09%,F102*7.09%)</f>
        <v>6026.5</v>
      </c>
      <c r="N102" s="25">
        <v>1190.1199999999999</v>
      </c>
      <c r="O102" s="25">
        <f t="shared" ref="O102:O130" si="98">SUM(I102:N102)</f>
        <v>18992.72</v>
      </c>
      <c r="P102" s="25">
        <f t="shared" ref="P102:P130" si="99">SUM(G102,H102,I102,L102,N102)</f>
        <v>14518.08</v>
      </c>
      <c r="Q102" s="25">
        <f t="shared" ref="Q102:Q130" si="100">+J102+K102+M102</f>
        <v>12779.1</v>
      </c>
      <c r="R102" s="25">
        <f t="shared" ref="R102:R130" si="101">+F102-P102</f>
        <v>70481.919999999998</v>
      </c>
    </row>
    <row r="103" spans="1:18" s="11" customFormat="1" ht="24.95" customHeight="1" x14ac:dyDescent="0.25">
      <c r="A103" s="22">
        <v>73</v>
      </c>
      <c r="B103" s="18" t="s">
        <v>116</v>
      </c>
      <c r="C103" s="21" t="s">
        <v>68</v>
      </c>
      <c r="D103" s="22" t="s">
        <v>20</v>
      </c>
      <c r="E103" s="22" t="s">
        <v>633</v>
      </c>
      <c r="F103" s="25">
        <v>75000</v>
      </c>
      <c r="G103" s="25">
        <v>6071.35</v>
      </c>
      <c r="H103" s="25">
        <v>25</v>
      </c>
      <c r="I103" s="25">
        <f t="shared" si="93"/>
        <v>2152.5</v>
      </c>
      <c r="J103" s="25">
        <f t="shared" si="94"/>
        <v>5325</v>
      </c>
      <c r="K103" s="25">
        <f t="shared" si="95"/>
        <v>717.6</v>
      </c>
      <c r="L103" s="25">
        <f t="shared" si="96"/>
        <v>2280</v>
      </c>
      <c r="M103" s="25">
        <f t="shared" si="97"/>
        <v>5317.5</v>
      </c>
      <c r="N103" s="25">
        <v>1190.1199999999999</v>
      </c>
      <c r="O103" s="25">
        <f t="shared" si="98"/>
        <v>16982.72</v>
      </c>
      <c r="P103" s="25">
        <f t="shared" si="99"/>
        <v>11718.97</v>
      </c>
      <c r="Q103" s="25">
        <f t="shared" si="100"/>
        <v>11360.1</v>
      </c>
      <c r="R103" s="25">
        <f t="shared" si="101"/>
        <v>63281.03</v>
      </c>
    </row>
    <row r="104" spans="1:18" s="11" customFormat="1" ht="24.95" customHeight="1" x14ac:dyDescent="0.25">
      <c r="A104" s="22">
        <v>74</v>
      </c>
      <c r="B104" s="18" t="s">
        <v>117</v>
      </c>
      <c r="C104" s="21" t="s">
        <v>68</v>
      </c>
      <c r="D104" s="22" t="s">
        <v>20</v>
      </c>
      <c r="E104" s="31" t="s">
        <v>632</v>
      </c>
      <c r="F104" s="25">
        <v>70000</v>
      </c>
      <c r="G104" s="25">
        <v>5368.48</v>
      </c>
      <c r="H104" s="25">
        <v>25</v>
      </c>
      <c r="I104" s="25">
        <f t="shared" si="93"/>
        <v>2009</v>
      </c>
      <c r="J104" s="25">
        <f t="shared" si="94"/>
        <v>4970</v>
      </c>
      <c r="K104" s="25">
        <f t="shared" si="95"/>
        <v>717.6</v>
      </c>
      <c r="L104" s="25">
        <f t="shared" si="96"/>
        <v>2128</v>
      </c>
      <c r="M104" s="25">
        <f t="shared" si="97"/>
        <v>4963</v>
      </c>
      <c r="N104" s="25">
        <v>1190.1199999999999</v>
      </c>
      <c r="O104" s="25">
        <f t="shared" si="98"/>
        <v>15977.72</v>
      </c>
      <c r="P104" s="25">
        <f t="shared" si="99"/>
        <v>10720.6</v>
      </c>
      <c r="Q104" s="25">
        <f t="shared" si="100"/>
        <v>10650.6</v>
      </c>
      <c r="R104" s="25">
        <f t="shared" si="101"/>
        <v>59279.4</v>
      </c>
    </row>
    <row r="105" spans="1:18" s="11" customFormat="1" ht="24.95" customHeight="1" x14ac:dyDescent="0.25">
      <c r="A105" s="22">
        <v>75</v>
      </c>
      <c r="B105" s="18" t="s">
        <v>67</v>
      </c>
      <c r="C105" s="21" t="s">
        <v>68</v>
      </c>
      <c r="D105" s="22" t="s">
        <v>20</v>
      </c>
      <c r="E105" s="31" t="s">
        <v>632</v>
      </c>
      <c r="F105" s="25">
        <v>70000</v>
      </c>
      <c r="G105" s="25">
        <v>5368.48</v>
      </c>
      <c r="H105" s="25">
        <v>25</v>
      </c>
      <c r="I105" s="25">
        <f t="shared" si="93"/>
        <v>2009</v>
      </c>
      <c r="J105" s="25">
        <f t="shared" si="94"/>
        <v>4970</v>
      </c>
      <c r="K105" s="25">
        <f t="shared" si="95"/>
        <v>717.6</v>
      </c>
      <c r="L105" s="25">
        <f t="shared" si="96"/>
        <v>2128</v>
      </c>
      <c r="M105" s="25">
        <f t="shared" si="97"/>
        <v>4963</v>
      </c>
      <c r="N105" s="25">
        <v>0</v>
      </c>
      <c r="O105" s="25">
        <f>SUM(I105:N105)</f>
        <v>14787.6</v>
      </c>
      <c r="P105" s="25">
        <f>SUM(G105,H105,I105,L105,N105)</f>
        <v>9530.48</v>
      </c>
      <c r="Q105" s="25">
        <f>+J105+K105+M105</f>
        <v>10650.6</v>
      </c>
      <c r="R105" s="25">
        <f>+F105-P105</f>
        <v>60469.52</v>
      </c>
    </row>
    <row r="106" spans="1:18" s="11" customFormat="1" ht="24.95" customHeight="1" x14ac:dyDescent="0.25">
      <c r="A106" s="22">
        <v>76</v>
      </c>
      <c r="B106" s="18" t="s">
        <v>120</v>
      </c>
      <c r="C106" s="21" t="s">
        <v>68</v>
      </c>
      <c r="D106" s="22" t="s">
        <v>20</v>
      </c>
      <c r="E106" s="22" t="s">
        <v>633</v>
      </c>
      <c r="F106" s="25">
        <v>55000</v>
      </c>
      <c r="G106" s="25">
        <v>2559.6799999999998</v>
      </c>
      <c r="H106" s="25">
        <v>25</v>
      </c>
      <c r="I106" s="25">
        <f t="shared" si="93"/>
        <v>1578.5</v>
      </c>
      <c r="J106" s="25">
        <f t="shared" si="94"/>
        <v>3905</v>
      </c>
      <c r="K106" s="25">
        <f t="shared" si="95"/>
        <v>632.5</v>
      </c>
      <c r="L106" s="25">
        <f t="shared" si="96"/>
        <v>1672</v>
      </c>
      <c r="M106" s="25">
        <f t="shared" si="97"/>
        <v>3899.5</v>
      </c>
      <c r="N106" s="25">
        <v>0</v>
      </c>
      <c r="O106" s="25">
        <f t="shared" si="98"/>
        <v>11687.5</v>
      </c>
      <c r="P106" s="25">
        <f t="shared" si="99"/>
        <v>5835.18</v>
      </c>
      <c r="Q106" s="25">
        <f t="shared" si="100"/>
        <v>8437</v>
      </c>
      <c r="R106" s="25">
        <f t="shared" si="101"/>
        <v>49164.82</v>
      </c>
    </row>
    <row r="107" spans="1:18" s="11" customFormat="1" ht="24.95" customHeight="1" x14ac:dyDescent="0.25">
      <c r="A107" s="22">
        <v>77</v>
      </c>
      <c r="B107" s="18" t="s">
        <v>121</v>
      </c>
      <c r="C107" s="21" t="s">
        <v>68</v>
      </c>
      <c r="D107" s="22" t="s">
        <v>20</v>
      </c>
      <c r="E107" s="31" t="s">
        <v>632</v>
      </c>
      <c r="F107" s="25">
        <v>55000</v>
      </c>
      <c r="G107" s="25">
        <v>2559.6799999999998</v>
      </c>
      <c r="H107" s="25">
        <v>25</v>
      </c>
      <c r="I107" s="25">
        <f t="shared" si="93"/>
        <v>1578.5</v>
      </c>
      <c r="J107" s="25">
        <f t="shared" si="94"/>
        <v>3905</v>
      </c>
      <c r="K107" s="25">
        <f t="shared" si="95"/>
        <v>632.5</v>
      </c>
      <c r="L107" s="25">
        <f t="shared" si="96"/>
        <v>1672</v>
      </c>
      <c r="M107" s="25">
        <f t="shared" si="97"/>
        <v>3899.5</v>
      </c>
      <c r="N107" s="25">
        <v>0</v>
      </c>
      <c r="O107" s="25">
        <f t="shared" si="98"/>
        <v>11687.5</v>
      </c>
      <c r="P107" s="25">
        <f t="shared" si="99"/>
        <v>5835.18</v>
      </c>
      <c r="Q107" s="25">
        <f t="shared" si="100"/>
        <v>8437</v>
      </c>
      <c r="R107" s="25">
        <f t="shared" si="101"/>
        <v>49164.82</v>
      </c>
    </row>
    <row r="108" spans="1:18" s="11" customFormat="1" ht="24.95" customHeight="1" x14ac:dyDescent="0.25">
      <c r="A108" s="22">
        <v>78</v>
      </c>
      <c r="B108" s="18" t="s">
        <v>122</v>
      </c>
      <c r="C108" s="21" t="s">
        <v>68</v>
      </c>
      <c r="D108" s="22" t="s">
        <v>20</v>
      </c>
      <c r="E108" s="31" t="s">
        <v>632</v>
      </c>
      <c r="F108" s="25">
        <v>55000</v>
      </c>
      <c r="G108" s="25">
        <v>2381.16</v>
      </c>
      <c r="H108" s="25">
        <v>25</v>
      </c>
      <c r="I108" s="25">
        <f t="shared" si="93"/>
        <v>1578.5</v>
      </c>
      <c r="J108" s="25">
        <f t="shared" si="94"/>
        <v>3905</v>
      </c>
      <c r="K108" s="25">
        <f t="shared" si="95"/>
        <v>632.5</v>
      </c>
      <c r="L108" s="25">
        <f t="shared" si="96"/>
        <v>1672</v>
      </c>
      <c r="M108" s="25">
        <f t="shared" si="97"/>
        <v>3899.5</v>
      </c>
      <c r="N108" s="25">
        <v>0</v>
      </c>
      <c r="O108" s="25">
        <f t="shared" si="98"/>
        <v>11687.5</v>
      </c>
      <c r="P108" s="25">
        <f t="shared" si="99"/>
        <v>5656.66</v>
      </c>
      <c r="Q108" s="25">
        <f t="shared" si="100"/>
        <v>8437</v>
      </c>
      <c r="R108" s="25">
        <f t="shared" si="101"/>
        <v>49343.34</v>
      </c>
    </row>
    <row r="109" spans="1:18" s="11" customFormat="1" ht="24.95" customHeight="1" x14ac:dyDescent="0.25">
      <c r="A109" s="22">
        <v>79</v>
      </c>
      <c r="B109" s="18" t="s">
        <v>123</v>
      </c>
      <c r="C109" s="21" t="s">
        <v>68</v>
      </c>
      <c r="D109" s="22" t="s">
        <v>20</v>
      </c>
      <c r="E109" s="22" t="s">
        <v>633</v>
      </c>
      <c r="F109" s="25">
        <v>55000</v>
      </c>
      <c r="G109" s="25">
        <v>2381.16</v>
      </c>
      <c r="H109" s="25">
        <v>25</v>
      </c>
      <c r="I109" s="25">
        <f t="shared" si="93"/>
        <v>1578.5</v>
      </c>
      <c r="J109" s="25">
        <f t="shared" si="94"/>
        <v>3905</v>
      </c>
      <c r="K109" s="25">
        <f t="shared" si="95"/>
        <v>632.5</v>
      </c>
      <c r="L109" s="25">
        <f t="shared" si="96"/>
        <v>1672</v>
      </c>
      <c r="M109" s="25">
        <f t="shared" si="97"/>
        <v>3899.5</v>
      </c>
      <c r="N109" s="25">
        <v>0</v>
      </c>
      <c r="O109" s="25">
        <f t="shared" si="98"/>
        <v>11687.5</v>
      </c>
      <c r="P109" s="25">
        <f t="shared" si="99"/>
        <v>5656.66</v>
      </c>
      <c r="Q109" s="25">
        <f t="shared" si="100"/>
        <v>8437</v>
      </c>
      <c r="R109" s="25">
        <f t="shared" si="101"/>
        <v>49343.34</v>
      </c>
    </row>
    <row r="110" spans="1:18" s="11" customFormat="1" ht="24.95" customHeight="1" x14ac:dyDescent="0.25">
      <c r="A110" s="22">
        <v>80</v>
      </c>
      <c r="B110" s="18" t="s">
        <v>124</v>
      </c>
      <c r="C110" s="21" t="s">
        <v>86</v>
      </c>
      <c r="D110" s="22" t="s">
        <v>20</v>
      </c>
      <c r="E110" s="22" t="s">
        <v>633</v>
      </c>
      <c r="F110" s="25">
        <v>45000</v>
      </c>
      <c r="G110" s="25">
        <v>1148.33</v>
      </c>
      <c r="H110" s="25">
        <v>25</v>
      </c>
      <c r="I110" s="25">
        <f t="shared" si="93"/>
        <v>1291.5</v>
      </c>
      <c r="J110" s="25">
        <f t="shared" si="94"/>
        <v>3195</v>
      </c>
      <c r="K110" s="25">
        <f t="shared" si="95"/>
        <v>517.5</v>
      </c>
      <c r="L110" s="25">
        <f t="shared" si="96"/>
        <v>1368</v>
      </c>
      <c r="M110" s="25">
        <f t="shared" si="97"/>
        <v>3190.5</v>
      </c>
      <c r="N110" s="25">
        <v>0</v>
      </c>
      <c r="O110" s="25">
        <f t="shared" si="98"/>
        <v>9562.5</v>
      </c>
      <c r="P110" s="25">
        <f t="shared" si="99"/>
        <v>3832.83</v>
      </c>
      <c r="Q110" s="25">
        <f t="shared" si="100"/>
        <v>6903</v>
      </c>
      <c r="R110" s="25">
        <f t="shared" si="101"/>
        <v>41167.17</v>
      </c>
    </row>
    <row r="111" spans="1:18" s="11" customFormat="1" ht="24.95" customHeight="1" x14ac:dyDescent="0.25">
      <c r="A111" s="22">
        <v>81</v>
      </c>
      <c r="B111" s="18" t="s">
        <v>125</v>
      </c>
      <c r="C111" s="21" t="s">
        <v>30</v>
      </c>
      <c r="D111" s="22" t="s">
        <v>20</v>
      </c>
      <c r="E111" s="22" t="s">
        <v>633</v>
      </c>
      <c r="F111" s="25">
        <v>41000</v>
      </c>
      <c r="G111" s="25">
        <v>583.79</v>
      </c>
      <c r="H111" s="25">
        <v>25</v>
      </c>
      <c r="I111" s="25">
        <f t="shared" si="93"/>
        <v>1176.7</v>
      </c>
      <c r="J111" s="25">
        <f t="shared" si="94"/>
        <v>2911</v>
      </c>
      <c r="K111" s="25">
        <f t="shared" si="95"/>
        <v>471.5</v>
      </c>
      <c r="L111" s="25">
        <f t="shared" si="96"/>
        <v>1246.4000000000001</v>
      </c>
      <c r="M111" s="25">
        <f t="shared" si="97"/>
        <v>2906.9</v>
      </c>
      <c r="N111" s="25">
        <v>0</v>
      </c>
      <c r="O111" s="25">
        <f t="shared" si="98"/>
        <v>8712.5</v>
      </c>
      <c r="P111" s="25">
        <f t="shared" si="99"/>
        <v>3031.89</v>
      </c>
      <c r="Q111" s="25">
        <f t="shared" si="100"/>
        <v>6289.4</v>
      </c>
      <c r="R111" s="25">
        <f t="shared" si="101"/>
        <v>37968.11</v>
      </c>
    </row>
    <row r="112" spans="1:18" s="11" customFormat="1" ht="24.95" customHeight="1" x14ac:dyDescent="0.25">
      <c r="A112" s="22">
        <v>82</v>
      </c>
      <c r="B112" s="18" t="s">
        <v>126</v>
      </c>
      <c r="C112" s="21" t="s">
        <v>30</v>
      </c>
      <c r="D112" s="22" t="s">
        <v>20</v>
      </c>
      <c r="E112" s="31" t="s">
        <v>632</v>
      </c>
      <c r="F112" s="25">
        <v>41000</v>
      </c>
      <c r="G112" s="25">
        <v>583.79</v>
      </c>
      <c r="H112" s="25">
        <v>25</v>
      </c>
      <c r="I112" s="25">
        <f t="shared" si="93"/>
        <v>1176.7</v>
      </c>
      <c r="J112" s="25">
        <f t="shared" si="94"/>
        <v>2911</v>
      </c>
      <c r="K112" s="25">
        <f t="shared" si="95"/>
        <v>471.5</v>
      </c>
      <c r="L112" s="25">
        <f t="shared" si="96"/>
        <v>1246.4000000000001</v>
      </c>
      <c r="M112" s="25">
        <f t="shared" si="97"/>
        <v>2906.9</v>
      </c>
      <c r="N112" s="25">
        <v>0</v>
      </c>
      <c r="O112" s="25">
        <f t="shared" si="98"/>
        <v>8712.5</v>
      </c>
      <c r="P112" s="25">
        <f t="shared" si="99"/>
        <v>3031.89</v>
      </c>
      <c r="Q112" s="25">
        <f t="shared" si="100"/>
        <v>6289.4</v>
      </c>
      <c r="R112" s="25">
        <f t="shared" si="101"/>
        <v>37968.11</v>
      </c>
    </row>
    <row r="113" spans="1:18" s="11" customFormat="1" ht="24.95" customHeight="1" x14ac:dyDescent="0.25">
      <c r="A113" s="22">
        <v>83</v>
      </c>
      <c r="B113" s="18" t="s">
        <v>127</v>
      </c>
      <c r="C113" s="21" t="s">
        <v>30</v>
      </c>
      <c r="D113" s="22" t="s">
        <v>20</v>
      </c>
      <c r="E113" s="22" t="s">
        <v>633</v>
      </c>
      <c r="F113" s="25">
        <v>41000</v>
      </c>
      <c r="G113" s="25">
        <v>583.79</v>
      </c>
      <c r="H113" s="25">
        <v>25</v>
      </c>
      <c r="I113" s="25">
        <f t="shared" si="93"/>
        <v>1176.7</v>
      </c>
      <c r="J113" s="25">
        <f t="shared" si="94"/>
        <v>2911</v>
      </c>
      <c r="K113" s="25">
        <f t="shared" si="95"/>
        <v>471.5</v>
      </c>
      <c r="L113" s="25">
        <f t="shared" si="96"/>
        <v>1246.4000000000001</v>
      </c>
      <c r="M113" s="25">
        <f t="shared" si="97"/>
        <v>2906.9</v>
      </c>
      <c r="N113" s="25">
        <v>0</v>
      </c>
      <c r="O113" s="25">
        <f t="shared" si="98"/>
        <v>8712.5</v>
      </c>
      <c r="P113" s="25">
        <f t="shared" si="99"/>
        <v>3031.89</v>
      </c>
      <c r="Q113" s="25">
        <f t="shared" si="100"/>
        <v>6289.4</v>
      </c>
      <c r="R113" s="25">
        <f t="shared" si="101"/>
        <v>37968.11</v>
      </c>
    </row>
    <row r="114" spans="1:18" s="11" customFormat="1" ht="24.95" customHeight="1" x14ac:dyDescent="0.25">
      <c r="A114" s="22">
        <v>84</v>
      </c>
      <c r="B114" s="18" t="s">
        <v>128</v>
      </c>
      <c r="C114" s="21" t="s">
        <v>30</v>
      </c>
      <c r="D114" s="22" t="s">
        <v>20</v>
      </c>
      <c r="E114" s="31" t="s">
        <v>632</v>
      </c>
      <c r="F114" s="25">
        <v>41000</v>
      </c>
      <c r="G114" s="25">
        <v>583.79</v>
      </c>
      <c r="H114" s="25">
        <v>25</v>
      </c>
      <c r="I114" s="25">
        <f t="shared" si="93"/>
        <v>1176.7</v>
      </c>
      <c r="J114" s="25">
        <f t="shared" si="94"/>
        <v>2911</v>
      </c>
      <c r="K114" s="25">
        <f t="shared" si="95"/>
        <v>471.5</v>
      </c>
      <c r="L114" s="25">
        <f t="shared" si="96"/>
        <v>1246.4000000000001</v>
      </c>
      <c r="M114" s="25">
        <f t="shared" si="97"/>
        <v>2906.9</v>
      </c>
      <c r="N114" s="25">
        <v>0</v>
      </c>
      <c r="O114" s="25">
        <f t="shared" si="98"/>
        <v>8712.5</v>
      </c>
      <c r="P114" s="25">
        <f t="shared" si="99"/>
        <v>3031.89</v>
      </c>
      <c r="Q114" s="25">
        <f t="shared" si="100"/>
        <v>6289.4</v>
      </c>
      <c r="R114" s="25">
        <f t="shared" si="101"/>
        <v>37968.11</v>
      </c>
    </row>
    <row r="115" spans="1:18" s="11" customFormat="1" ht="24.95" customHeight="1" x14ac:dyDescent="0.25">
      <c r="A115" s="22">
        <v>85</v>
      </c>
      <c r="B115" s="18" t="s">
        <v>129</v>
      </c>
      <c r="C115" s="21" t="s">
        <v>30</v>
      </c>
      <c r="D115" s="22" t="s">
        <v>20</v>
      </c>
      <c r="E115" s="31" t="s">
        <v>632</v>
      </c>
      <c r="F115" s="25">
        <v>41000</v>
      </c>
      <c r="G115" s="25">
        <v>583.79</v>
      </c>
      <c r="H115" s="25">
        <v>25</v>
      </c>
      <c r="I115" s="25">
        <f t="shared" si="93"/>
        <v>1176.7</v>
      </c>
      <c r="J115" s="25">
        <f t="shared" si="94"/>
        <v>2911</v>
      </c>
      <c r="K115" s="25">
        <f t="shared" si="95"/>
        <v>471.5</v>
      </c>
      <c r="L115" s="25">
        <f t="shared" si="96"/>
        <v>1246.4000000000001</v>
      </c>
      <c r="M115" s="25">
        <f t="shared" si="97"/>
        <v>2906.9</v>
      </c>
      <c r="N115" s="25">
        <v>0</v>
      </c>
      <c r="O115" s="25">
        <f t="shared" si="98"/>
        <v>8712.5</v>
      </c>
      <c r="P115" s="25">
        <f t="shared" si="99"/>
        <v>3031.89</v>
      </c>
      <c r="Q115" s="25">
        <f t="shared" si="100"/>
        <v>6289.4</v>
      </c>
      <c r="R115" s="25">
        <f t="shared" si="101"/>
        <v>37968.11</v>
      </c>
    </row>
    <row r="116" spans="1:18" s="11" customFormat="1" ht="24.95" customHeight="1" x14ac:dyDescent="0.25">
      <c r="A116" s="22">
        <v>86</v>
      </c>
      <c r="B116" s="18" t="s">
        <v>130</v>
      </c>
      <c r="C116" s="21" t="s">
        <v>30</v>
      </c>
      <c r="D116" s="22" t="s">
        <v>20</v>
      </c>
      <c r="E116" s="22" t="s">
        <v>633</v>
      </c>
      <c r="F116" s="25">
        <v>41000</v>
      </c>
      <c r="G116" s="25">
        <v>583.79</v>
      </c>
      <c r="H116" s="25">
        <v>25</v>
      </c>
      <c r="I116" s="25">
        <f t="shared" si="93"/>
        <v>1176.7</v>
      </c>
      <c r="J116" s="25">
        <f t="shared" si="94"/>
        <v>2911</v>
      </c>
      <c r="K116" s="25">
        <f t="shared" si="95"/>
        <v>471.5</v>
      </c>
      <c r="L116" s="25">
        <f t="shared" si="96"/>
        <v>1246.4000000000001</v>
      </c>
      <c r="M116" s="25">
        <f t="shared" si="97"/>
        <v>2906.9</v>
      </c>
      <c r="N116" s="25">
        <v>0</v>
      </c>
      <c r="O116" s="25">
        <f t="shared" si="98"/>
        <v>8712.5</v>
      </c>
      <c r="P116" s="25">
        <f t="shared" si="99"/>
        <v>3031.89</v>
      </c>
      <c r="Q116" s="25">
        <f t="shared" si="100"/>
        <v>6289.4</v>
      </c>
      <c r="R116" s="25">
        <f t="shared" si="101"/>
        <v>37968.11</v>
      </c>
    </row>
    <row r="117" spans="1:18" s="11" customFormat="1" ht="24.95" customHeight="1" x14ac:dyDescent="0.25">
      <c r="A117" s="22">
        <v>87</v>
      </c>
      <c r="B117" s="18" t="s">
        <v>131</v>
      </c>
      <c r="C117" s="21" t="s">
        <v>30</v>
      </c>
      <c r="D117" s="22" t="s">
        <v>20</v>
      </c>
      <c r="E117" s="22" t="s">
        <v>633</v>
      </c>
      <c r="F117" s="25">
        <v>41000</v>
      </c>
      <c r="G117" s="25">
        <v>583.79</v>
      </c>
      <c r="H117" s="25">
        <v>25</v>
      </c>
      <c r="I117" s="25">
        <f t="shared" si="93"/>
        <v>1176.7</v>
      </c>
      <c r="J117" s="25">
        <f t="shared" si="94"/>
        <v>2911</v>
      </c>
      <c r="K117" s="25">
        <f t="shared" si="95"/>
        <v>471.5</v>
      </c>
      <c r="L117" s="25">
        <f t="shared" si="96"/>
        <v>1246.4000000000001</v>
      </c>
      <c r="M117" s="25">
        <f t="shared" si="97"/>
        <v>2906.9</v>
      </c>
      <c r="N117" s="25">
        <v>0</v>
      </c>
      <c r="O117" s="25">
        <f t="shared" si="98"/>
        <v>8712.5</v>
      </c>
      <c r="P117" s="25">
        <f t="shared" si="99"/>
        <v>3031.89</v>
      </c>
      <c r="Q117" s="25">
        <f t="shared" si="100"/>
        <v>6289.4</v>
      </c>
      <c r="R117" s="25">
        <f t="shared" si="101"/>
        <v>37968.11</v>
      </c>
    </row>
    <row r="118" spans="1:18" s="11" customFormat="1" ht="24.95" customHeight="1" x14ac:dyDescent="0.25">
      <c r="A118" s="22">
        <v>88</v>
      </c>
      <c r="B118" s="18" t="s">
        <v>132</v>
      </c>
      <c r="C118" s="21" t="s">
        <v>30</v>
      </c>
      <c r="D118" s="22" t="s">
        <v>20</v>
      </c>
      <c r="E118" s="22" t="s">
        <v>633</v>
      </c>
      <c r="F118" s="25">
        <v>41000</v>
      </c>
      <c r="G118" s="25">
        <v>583.79</v>
      </c>
      <c r="H118" s="25">
        <v>25</v>
      </c>
      <c r="I118" s="25">
        <f t="shared" si="93"/>
        <v>1176.7</v>
      </c>
      <c r="J118" s="25">
        <f t="shared" si="94"/>
        <v>2911</v>
      </c>
      <c r="K118" s="25">
        <f t="shared" si="95"/>
        <v>471.5</v>
      </c>
      <c r="L118" s="25">
        <f t="shared" si="96"/>
        <v>1246.4000000000001</v>
      </c>
      <c r="M118" s="25">
        <f t="shared" si="97"/>
        <v>2906.9</v>
      </c>
      <c r="N118" s="25">
        <v>0</v>
      </c>
      <c r="O118" s="25">
        <f t="shared" si="98"/>
        <v>8712.5</v>
      </c>
      <c r="P118" s="25">
        <f t="shared" si="99"/>
        <v>3031.89</v>
      </c>
      <c r="Q118" s="25">
        <f t="shared" si="100"/>
        <v>6289.4</v>
      </c>
      <c r="R118" s="25">
        <f t="shared" si="101"/>
        <v>37968.11</v>
      </c>
    </row>
    <row r="119" spans="1:18" s="11" customFormat="1" ht="24.95" customHeight="1" x14ac:dyDescent="0.25">
      <c r="A119" s="22">
        <v>89</v>
      </c>
      <c r="B119" s="18" t="s">
        <v>133</v>
      </c>
      <c r="C119" s="21" t="s">
        <v>30</v>
      </c>
      <c r="D119" s="22" t="s">
        <v>20</v>
      </c>
      <c r="E119" s="22" t="s">
        <v>633</v>
      </c>
      <c r="F119" s="25">
        <v>41000</v>
      </c>
      <c r="G119" s="25">
        <v>583.79</v>
      </c>
      <c r="H119" s="25">
        <v>25</v>
      </c>
      <c r="I119" s="25">
        <f t="shared" si="93"/>
        <v>1176.7</v>
      </c>
      <c r="J119" s="25">
        <f t="shared" si="94"/>
        <v>2911</v>
      </c>
      <c r="K119" s="25">
        <f t="shared" si="95"/>
        <v>471.5</v>
      </c>
      <c r="L119" s="25">
        <f t="shared" si="96"/>
        <v>1246.4000000000001</v>
      </c>
      <c r="M119" s="25">
        <f t="shared" si="97"/>
        <v>2906.9</v>
      </c>
      <c r="N119" s="25">
        <v>0</v>
      </c>
      <c r="O119" s="25">
        <f t="shared" si="98"/>
        <v>8712.5</v>
      </c>
      <c r="P119" s="25">
        <f t="shared" si="99"/>
        <v>3031.89</v>
      </c>
      <c r="Q119" s="25">
        <f t="shared" si="100"/>
        <v>6289.4</v>
      </c>
      <c r="R119" s="25">
        <f t="shared" si="101"/>
        <v>37968.11</v>
      </c>
    </row>
    <row r="120" spans="1:18" s="11" customFormat="1" ht="24.95" customHeight="1" x14ac:dyDescent="0.25">
      <c r="A120" s="22">
        <v>90</v>
      </c>
      <c r="B120" s="18" t="s">
        <v>134</v>
      </c>
      <c r="C120" s="21" t="s">
        <v>86</v>
      </c>
      <c r="D120" s="22" t="s">
        <v>20</v>
      </c>
      <c r="E120" s="31" t="s">
        <v>632</v>
      </c>
      <c r="F120" s="25">
        <v>40000</v>
      </c>
      <c r="G120" s="25">
        <v>264.13</v>
      </c>
      <c r="H120" s="25">
        <v>25</v>
      </c>
      <c r="I120" s="25">
        <f t="shared" si="93"/>
        <v>1148</v>
      </c>
      <c r="J120" s="25">
        <f t="shared" si="94"/>
        <v>2840</v>
      </c>
      <c r="K120" s="25">
        <f t="shared" si="95"/>
        <v>460</v>
      </c>
      <c r="L120" s="25">
        <f t="shared" si="96"/>
        <v>1216</v>
      </c>
      <c r="M120" s="25">
        <f t="shared" si="97"/>
        <v>2836</v>
      </c>
      <c r="N120" s="25">
        <v>1190.1199999999999</v>
      </c>
      <c r="O120" s="25">
        <f t="shared" si="98"/>
        <v>9690.1200000000008</v>
      </c>
      <c r="P120" s="25">
        <f t="shared" si="99"/>
        <v>3843.25</v>
      </c>
      <c r="Q120" s="25">
        <f t="shared" si="100"/>
        <v>6136</v>
      </c>
      <c r="R120" s="25">
        <f t="shared" si="101"/>
        <v>36156.75</v>
      </c>
    </row>
    <row r="121" spans="1:18" s="11" customFormat="1" ht="24.95" customHeight="1" x14ac:dyDescent="0.25">
      <c r="A121" s="22">
        <v>91</v>
      </c>
      <c r="B121" s="18" t="s">
        <v>135</v>
      </c>
      <c r="C121" s="21" t="s">
        <v>30</v>
      </c>
      <c r="D121" s="22" t="s">
        <v>20</v>
      </c>
      <c r="E121" s="31" t="s">
        <v>632</v>
      </c>
      <c r="F121" s="25">
        <v>35000</v>
      </c>
      <c r="G121" s="25">
        <v>0</v>
      </c>
      <c r="H121" s="25">
        <v>25</v>
      </c>
      <c r="I121" s="25">
        <f t="shared" si="93"/>
        <v>1004.5</v>
      </c>
      <c r="J121" s="25">
        <f t="shared" si="94"/>
        <v>2485</v>
      </c>
      <c r="K121" s="25">
        <f t="shared" si="95"/>
        <v>402.5</v>
      </c>
      <c r="L121" s="25">
        <f t="shared" si="96"/>
        <v>1064</v>
      </c>
      <c r="M121" s="25">
        <f t="shared" si="97"/>
        <v>2481.5</v>
      </c>
      <c r="N121" s="25">
        <v>0</v>
      </c>
      <c r="O121" s="25">
        <f t="shared" si="98"/>
        <v>7437.5</v>
      </c>
      <c r="P121" s="25">
        <f t="shared" si="99"/>
        <v>2093.5</v>
      </c>
      <c r="Q121" s="25">
        <f t="shared" si="100"/>
        <v>5369</v>
      </c>
      <c r="R121" s="25">
        <f t="shared" si="101"/>
        <v>32906.5</v>
      </c>
    </row>
    <row r="122" spans="1:18" s="11" customFormat="1" ht="24.95" customHeight="1" x14ac:dyDescent="0.25">
      <c r="A122" s="22">
        <v>92</v>
      </c>
      <c r="B122" s="18" t="s">
        <v>519</v>
      </c>
      <c r="C122" s="21" t="s">
        <v>32</v>
      </c>
      <c r="D122" s="22" t="s">
        <v>20</v>
      </c>
      <c r="E122" s="22" t="s">
        <v>633</v>
      </c>
      <c r="F122" s="25">
        <v>35000</v>
      </c>
      <c r="G122" s="25">
        <v>0</v>
      </c>
      <c r="H122" s="25">
        <v>25</v>
      </c>
      <c r="I122" s="25">
        <f t="shared" si="93"/>
        <v>1004.5</v>
      </c>
      <c r="J122" s="25">
        <f t="shared" si="94"/>
        <v>2485</v>
      </c>
      <c r="K122" s="25">
        <f t="shared" si="95"/>
        <v>402.5</v>
      </c>
      <c r="L122" s="25">
        <f t="shared" si="96"/>
        <v>1064</v>
      </c>
      <c r="M122" s="25">
        <f t="shared" si="97"/>
        <v>2481.5</v>
      </c>
      <c r="N122" s="25">
        <v>1190.1199999999999</v>
      </c>
      <c r="O122" s="25">
        <f>SUM(I122:N122)</f>
        <v>8627.6200000000008</v>
      </c>
      <c r="P122" s="25">
        <f>SUM(G122,H122,I122,L122,N122)</f>
        <v>3283.62</v>
      </c>
      <c r="Q122" s="25">
        <f>+J122+K122+M122</f>
        <v>5369</v>
      </c>
      <c r="R122" s="25">
        <f>+F122-P122</f>
        <v>31716.38</v>
      </c>
    </row>
    <row r="123" spans="1:18" s="11" customFormat="1" ht="24.95" customHeight="1" x14ac:dyDescent="0.25">
      <c r="A123" s="22">
        <v>93</v>
      </c>
      <c r="B123" s="18" t="s">
        <v>614</v>
      </c>
      <c r="C123" s="21" t="s">
        <v>34</v>
      </c>
      <c r="D123" s="22" t="s">
        <v>20</v>
      </c>
      <c r="E123" s="22" t="s">
        <v>633</v>
      </c>
      <c r="F123" s="25">
        <v>35000</v>
      </c>
      <c r="G123" s="25">
        <v>0</v>
      </c>
      <c r="H123" s="25">
        <v>25</v>
      </c>
      <c r="I123" s="25">
        <f t="shared" si="93"/>
        <v>1004.5</v>
      </c>
      <c r="J123" s="25">
        <f t="shared" si="94"/>
        <v>2485</v>
      </c>
      <c r="K123" s="25">
        <f t="shared" si="95"/>
        <v>402.5</v>
      </c>
      <c r="L123" s="25">
        <f t="shared" si="96"/>
        <v>1064</v>
      </c>
      <c r="M123" s="25">
        <f t="shared" si="97"/>
        <v>2481.5</v>
      </c>
      <c r="N123" s="25">
        <v>0</v>
      </c>
      <c r="O123" s="25">
        <f>SUM(I123:N123)</f>
        <v>7437.5</v>
      </c>
      <c r="P123" s="25">
        <f>SUM(G123,H123,I123,L123,N123)</f>
        <v>2093.5</v>
      </c>
      <c r="Q123" s="25">
        <f>+J123+K123+M123</f>
        <v>5369</v>
      </c>
      <c r="R123" s="25">
        <f>+F123-P123</f>
        <v>32906.5</v>
      </c>
    </row>
    <row r="124" spans="1:18" s="11" customFormat="1" ht="24.95" customHeight="1" x14ac:dyDescent="0.25">
      <c r="A124" s="22">
        <v>94</v>
      </c>
      <c r="B124" s="18" t="s">
        <v>136</v>
      </c>
      <c r="C124" s="21" t="s">
        <v>35</v>
      </c>
      <c r="D124" s="22" t="s">
        <v>20</v>
      </c>
      <c r="E124" s="31" t="s">
        <v>632</v>
      </c>
      <c r="F124" s="25">
        <v>31500</v>
      </c>
      <c r="G124" s="25">
        <v>0</v>
      </c>
      <c r="H124" s="25">
        <v>25</v>
      </c>
      <c r="I124" s="25">
        <f t="shared" si="93"/>
        <v>904.05</v>
      </c>
      <c r="J124" s="25">
        <f t="shared" si="94"/>
        <v>2236.5</v>
      </c>
      <c r="K124" s="25">
        <f t="shared" si="95"/>
        <v>362.25</v>
      </c>
      <c r="L124" s="25">
        <f t="shared" si="96"/>
        <v>957.6</v>
      </c>
      <c r="M124" s="25">
        <f t="shared" si="97"/>
        <v>2233.35</v>
      </c>
      <c r="N124" s="25">
        <v>1190.1199999999999</v>
      </c>
      <c r="O124" s="25">
        <f t="shared" si="98"/>
        <v>7883.87</v>
      </c>
      <c r="P124" s="25">
        <f t="shared" si="99"/>
        <v>3076.77</v>
      </c>
      <c r="Q124" s="25">
        <f t="shared" si="100"/>
        <v>4832.1000000000004</v>
      </c>
      <c r="R124" s="25">
        <f t="shared" si="101"/>
        <v>28423.23</v>
      </c>
    </row>
    <row r="125" spans="1:18" s="11" customFormat="1" ht="24.95" customHeight="1" x14ac:dyDescent="0.25">
      <c r="A125" s="22">
        <v>95</v>
      </c>
      <c r="B125" s="18" t="s">
        <v>137</v>
      </c>
      <c r="C125" s="21" t="s">
        <v>35</v>
      </c>
      <c r="D125" s="22" t="s">
        <v>20</v>
      </c>
      <c r="E125" s="31" t="s">
        <v>632</v>
      </c>
      <c r="F125" s="25">
        <v>31500</v>
      </c>
      <c r="G125" s="25">
        <v>0</v>
      </c>
      <c r="H125" s="25">
        <v>25</v>
      </c>
      <c r="I125" s="25">
        <f t="shared" si="93"/>
        <v>904.05</v>
      </c>
      <c r="J125" s="25">
        <f t="shared" si="94"/>
        <v>2236.5</v>
      </c>
      <c r="K125" s="25">
        <f t="shared" si="95"/>
        <v>362.25</v>
      </c>
      <c r="L125" s="25">
        <f t="shared" si="96"/>
        <v>957.6</v>
      </c>
      <c r="M125" s="25">
        <f t="shared" si="97"/>
        <v>2233.35</v>
      </c>
      <c r="N125" s="25">
        <v>0</v>
      </c>
      <c r="O125" s="25">
        <f t="shared" si="98"/>
        <v>6693.75</v>
      </c>
      <c r="P125" s="25">
        <f t="shared" si="99"/>
        <v>1886.65</v>
      </c>
      <c r="Q125" s="25">
        <f t="shared" si="100"/>
        <v>4832.1000000000004</v>
      </c>
      <c r="R125" s="25">
        <f t="shared" si="101"/>
        <v>29613.35</v>
      </c>
    </row>
    <row r="126" spans="1:18" s="11" customFormat="1" ht="24.95" customHeight="1" x14ac:dyDescent="0.25">
      <c r="A126" s="22">
        <v>96</v>
      </c>
      <c r="B126" s="18" t="s">
        <v>138</v>
      </c>
      <c r="C126" s="21" t="s">
        <v>32</v>
      </c>
      <c r="D126" s="22" t="s">
        <v>20</v>
      </c>
      <c r="E126" s="31" t="s">
        <v>632</v>
      </c>
      <c r="F126" s="25">
        <v>28000</v>
      </c>
      <c r="G126" s="25">
        <v>0</v>
      </c>
      <c r="H126" s="25">
        <v>25</v>
      </c>
      <c r="I126" s="25">
        <f t="shared" si="93"/>
        <v>803.6</v>
      </c>
      <c r="J126" s="25">
        <f t="shared" si="94"/>
        <v>1988</v>
      </c>
      <c r="K126" s="25">
        <f t="shared" si="95"/>
        <v>322</v>
      </c>
      <c r="L126" s="25">
        <f t="shared" si="96"/>
        <v>851.2</v>
      </c>
      <c r="M126" s="25">
        <f t="shared" si="97"/>
        <v>1985.2</v>
      </c>
      <c r="N126" s="25">
        <v>0</v>
      </c>
      <c r="O126" s="25">
        <f t="shared" si="98"/>
        <v>5950</v>
      </c>
      <c r="P126" s="25">
        <f t="shared" si="99"/>
        <v>1679.8</v>
      </c>
      <c r="Q126" s="25">
        <f t="shared" si="100"/>
        <v>4295.2</v>
      </c>
      <c r="R126" s="25">
        <f t="shared" si="101"/>
        <v>26320.2</v>
      </c>
    </row>
    <row r="127" spans="1:18" s="11" customFormat="1" ht="24.95" customHeight="1" x14ac:dyDescent="0.25">
      <c r="A127" s="22">
        <v>97</v>
      </c>
      <c r="B127" s="18" t="s">
        <v>139</v>
      </c>
      <c r="C127" s="21" t="s">
        <v>32</v>
      </c>
      <c r="D127" s="22" t="s">
        <v>20</v>
      </c>
      <c r="E127" s="31" t="s">
        <v>632</v>
      </c>
      <c r="F127" s="25">
        <v>25000</v>
      </c>
      <c r="G127" s="25">
        <v>0</v>
      </c>
      <c r="H127" s="25">
        <v>25</v>
      </c>
      <c r="I127" s="25">
        <f t="shared" si="93"/>
        <v>717.5</v>
      </c>
      <c r="J127" s="25">
        <f t="shared" si="94"/>
        <v>1775</v>
      </c>
      <c r="K127" s="25">
        <f t="shared" si="95"/>
        <v>287.5</v>
      </c>
      <c r="L127" s="25">
        <f t="shared" si="96"/>
        <v>760</v>
      </c>
      <c r="M127" s="25">
        <f t="shared" si="97"/>
        <v>1772.5</v>
      </c>
      <c r="N127" s="25">
        <v>0</v>
      </c>
      <c r="O127" s="25">
        <f t="shared" si="98"/>
        <v>5312.5</v>
      </c>
      <c r="P127" s="25">
        <f t="shared" si="99"/>
        <v>1502.5</v>
      </c>
      <c r="Q127" s="25">
        <f t="shared" si="100"/>
        <v>3835</v>
      </c>
      <c r="R127" s="25">
        <f t="shared" si="101"/>
        <v>23497.5</v>
      </c>
    </row>
    <row r="128" spans="1:18" s="11" customFormat="1" ht="24.95" customHeight="1" x14ac:dyDescent="0.25">
      <c r="A128" s="22">
        <v>98</v>
      </c>
      <c r="B128" s="18" t="s">
        <v>140</v>
      </c>
      <c r="C128" s="21" t="s">
        <v>32</v>
      </c>
      <c r="D128" s="22" t="s">
        <v>20</v>
      </c>
      <c r="E128" s="31" t="s">
        <v>632</v>
      </c>
      <c r="F128" s="25">
        <v>25000</v>
      </c>
      <c r="G128" s="25">
        <v>0</v>
      </c>
      <c r="H128" s="25">
        <v>25</v>
      </c>
      <c r="I128" s="25">
        <f t="shared" si="93"/>
        <v>717.5</v>
      </c>
      <c r="J128" s="25">
        <f t="shared" si="94"/>
        <v>1775</v>
      </c>
      <c r="K128" s="25">
        <f t="shared" si="95"/>
        <v>287.5</v>
      </c>
      <c r="L128" s="25">
        <f t="shared" si="96"/>
        <v>760</v>
      </c>
      <c r="M128" s="25">
        <f t="shared" si="97"/>
        <v>1772.5</v>
      </c>
      <c r="N128" s="25">
        <v>0</v>
      </c>
      <c r="O128" s="25">
        <f t="shared" si="98"/>
        <v>5312.5</v>
      </c>
      <c r="P128" s="25">
        <f t="shared" si="99"/>
        <v>1502.5</v>
      </c>
      <c r="Q128" s="25">
        <f t="shared" si="100"/>
        <v>3835</v>
      </c>
      <c r="R128" s="25">
        <f t="shared" si="101"/>
        <v>23497.5</v>
      </c>
    </row>
    <row r="129" spans="1:18" s="11" customFormat="1" ht="24.95" customHeight="1" x14ac:dyDescent="0.25">
      <c r="A129" s="22">
        <v>99</v>
      </c>
      <c r="B129" s="18" t="s">
        <v>141</v>
      </c>
      <c r="C129" s="21" t="s">
        <v>32</v>
      </c>
      <c r="D129" s="22" t="s">
        <v>20</v>
      </c>
      <c r="E129" s="31" t="s">
        <v>632</v>
      </c>
      <c r="F129" s="25">
        <v>25000</v>
      </c>
      <c r="G129" s="25">
        <v>0</v>
      </c>
      <c r="H129" s="25">
        <v>25</v>
      </c>
      <c r="I129" s="25">
        <f t="shared" si="93"/>
        <v>717.5</v>
      </c>
      <c r="J129" s="25">
        <f t="shared" si="94"/>
        <v>1775</v>
      </c>
      <c r="K129" s="25">
        <f t="shared" si="95"/>
        <v>287.5</v>
      </c>
      <c r="L129" s="25">
        <f t="shared" si="96"/>
        <v>760</v>
      </c>
      <c r="M129" s="25">
        <f t="shared" si="97"/>
        <v>1772.5</v>
      </c>
      <c r="N129" s="25">
        <v>0</v>
      </c>
      <c r="O129" s="25">
        <f t="shared" si="98"/>
        <v>5312.5</v>
      </c>
      <c r="P129" s="25">
        <f t="shared" si="99"/>
        <v>1502.5</v>
      </c>
      <c r="Q129" s="25">
        <f t="shared" si="100"/>
        <v>3835</v>
      </c>
      <c r="R129" s="25">
        <f t="shared" si="101"/>
        <v>23497.5</v>
      </c>
    </row>
    <row r="130" spans="1:18" s="11" customFormat="1" ht="24.95" customHeight="1" x14ac:dyDescent="0.25">
      <c r="A130" s="22">
        <v>100</v>
      </c>
      <c r="B130" s="18" t="s">
        <v>142</v>
      </c>
      <c r="C130" s="21" t="s">
        <v>32</v>
      </c>
      <c r="D130" s="22" t="s">
        <v>20</v>
      </c>
      <c r="E130" s="31" t="s">
        <v>632</v>
      </c>
      <c r="F130" s="25">
        <v>25000</v>
      </c>
      <c r="G130" s="25">
        <v>0</v>
      </c>
      <c r="H130" s="25">
        <v>25</v>
      </c>
      <c r="I130" s="25">
        <f t="shared" si="93"/>
        <v>717.5</v>
      </c>
      <c r="J130" s="25">
        <f t="shared" si="94"/>
        <v>1775</v>
      </c>
      <c r="K130" s="25">
        <f t="shared" si="95"/>
        <v>287.5</v>
      </c>
      <c r="L130" s="25">
        <f t="shared" si="96"/>
        <v>760</v>
      </c>
      <c r="M130" s="25">
        <f t="shared" si="97"/>
        <v>1772.5</v>
      </c>
      <c r="N130" s="25">
        <v>0</v>
      </c>
      <c r="O130" s="25">
        <f t="shared" si="98"/>
        <v>5312.5</v>
      </c>
      <c r="P130" s="25">
        <f t="shared" si="99"/>
        <v>1502.5</v>
      </c>
      <c r="Q130" s="25">
        <f t="shared" si="100"/>
        <v>3835</v>
      </c>
      <c r="R130" s="25">
        <f t="shared" si="101"/>
        <v>23497.5</v>
      </c>
    </row>
    <row r="131" spans="1:18" s="19" customFormat="1" ht="24.95" customHeight="1" x14ac:dyDescent="0.3">
      <c r="A131" s="28" t="s">
        <v>143</v>
      </c>
      <c r="B131" s="29"/>
      <c r="C131" s="29"/>
      <c r="D131" s="29"/>
      <c r="E131" s="29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5"/>
    </row>
    <row r="132" spans="1:18" s="11" customFormat="1" ht="24.95" customHeight="1" x14ac:dyDescent="0.25">
      <c r="A132" s="22">
        <v>101</v>
      </c>
      <c r="B132" s="18" t="s">
        <v>144</v>
      </c>
      <c r="C132" s="21" t="s">
        <v>63</v>
      </c>
      <c r="D132" s="22" t="s">
        <v>20</v>
      </c>
      <c r="E132" s="31" t="s">
        <v>632</v>
      </c>
      <c r="F132" s="25">
        <v>110000</v>
      </c>
      <c r="G132" s="25">
        <v>14457.62</v>
      </c>
      <c r="H132" s="25">
        <v>25</v>
      </c>
      <c r="I132" s="25">
        <f t="shared" ref="I132:I138" si="102">IF(F132&gt;290000,290000*2.87%,F132*2.87%)</f>
        <v>3157</v>
      </c>
      <c r="J132" s="25">
        <f t="shared" ref="J132:J138" si="103">IF(F132&gt;290000,290000*7.1%,F132*7.1%)</f>
        <v>7810</v>
      </c>
      <c r="K132" s="25">
        <f t="shared" ref="K132:K138" si="104">IF(F132&gt;62400,62400*1.15%,F132*1.15%)</f>
        <v>717.6</v>
      </c>
      <c r="L132" s="25">
        <f t="shared" ref="L132:L138" si="105">IF(F132&gt;156000,156000*3.04%,F132*3.04%)</f>
        <v>3344</v>
      </c>
      <c r="M132" s="25">
        <f t="shared" ref="M132:M138" si="106">IF(F132&gt;156000,156000*7.09%,F132*7.09%)</f>
        <v>7799</v>
      </c>
      <c r="N132" s="25">
        <v>0</v>
      </c>
      <c r="O132" s="25">
        <f t="shared" ref="O132:O138" si="107">SUM(I132:N132)</f>
        <v>22827.599999999999</v>
      </c>
      <c r="P132" s="25">
        <f t="shared" ref="P132:P138" si="108">SUM(G132,H132,I132,L132,N132)</f>
        <v>20983.62</v>
      </c>
      <c r="Q132" s="25">
        <f t="shared" ref="Q132:Q138" si="109">+J132+K132+M132</f>
        <v>16326.6</v>
      </c>
      <c r="R132" s="25">
        <f t="shared" ref="R132:R138" si="110">+F132-P132</f>
        <v>89016.38</v>
      </c>
    </row>
    <row r="133" spans="1:18" s="11" customFormat="1" ht="24.95" customHeight="1" x14ac:dyDescent="0.25">
      <c r="A133" s="22">
        <v>102</v>
      </c>
      <c r="B133" s="18" t="s">
        <v>114</v>
      </c>
      <c r="C133" s="21" t="s">
        <v>110</v>
      </c>
      <c r="D133" s="22" t="s">
        <v>20</v>
      </c>
      <c r="E133" s="22" t="s">
        <v>633</v>
      </c>
      <c r="F133" s="25">
        <v>90000</v>
      </c>
      <c r="G133" s="25">
        <v>9455.59</v>
      </c>
      <c r="H133" s="25">
        <v>25</v>
      </c>
      <c r="I133" s="25">
        <f t="shared" si="102"/>
        <v>2583</v>
      </c>
      <c r="J133" s="25">
        <f t="shared" si="103"/>
        <v>6390</v>
      </c>
      <c r="K133" s="25">
        <f t="shared" si="104"/>
        <v>717.6</v>
      </c>
      <c r="L133" s="25">
        <f t="shared" si="105"/>
        <v>2736</v>
      </c>
      <c r="M133" s="25">
        <f t="shared" si="106"/>
        <v>6381</v>
      </c>
      <c r="N133" s="25">
        <v>1190.1199999999999</v>
      </c>
      <c r="O133" s="25">
        <f>SUM(I133:N133)</f>
        <v>19997.72</v>
      </c>
      <c r="P133" s="25">
        <f>SUM(G133,H133,I133,L133,N133)</f>
        <v>15989.71</v>
      </c>
      <c r="Q133" s="25">
        <f>+J133+K133+M133</f>
        <v>13488.6</v>
      </c>
      <c r="R133" s="25">
        <f>+F133-P133</f>
        <v>74010.289999999994</v>
      </c>
    </row>
    <row r="134" spans="1:18" s="11" customFormat="1" ht="24.95" customHeight="1" x14ac:dyDescent="0.25">
      <c r="A134" s="22">
        <v>103</v>
      </c>
      <c r="B134" s="18" t="s">
        <v>145</v>
      </c>
      <c r="C134" s="21" t="s">
        <v>110</v>
      </c>
      <c r="D134" s="22" t="s">
        <v>20</v>
      </c>
      <c r="E134" s="22" t="s">
        <v>633</v>
      </c>
      <c r="F134" s="25">
        <v>60000</v>
      </c>
      <c r="G134" s="25">
        <v>3248.65</v>
      </c>
      <c r="H134" s="25">
        <v>25</v>
      </c>
      <c r="I134" s="25">
        <f t="shared" si="102"/>
        <v>1722</v>
      </c>
      <c r="J134" s="25">
        <f t="shared" si="103"/>
        <v>4260</v>
      </c>
      <c r="K134" s="25">
        <f t="shared" si="104"/>
        <v>690</v>
      </c>
      <c r="L134" s="25">
        <f t="shared" si="105"/>
        <v>1824</v>
      </c>
      <c r="M134" s="25">
        <f t="shared" si="106"/>
        <v>4254</v>
      </c>
      <c r="N134" s="25">
        <v>0</v>
      </c>
      <c r="O134" s="25">
        <f t="shared" si="107"/>
        <v>12750</v>
      </c>
      <c r="P134" s="25">
        <f t="shared" si="108"/>
        <v>6819.65</v>
      </c>
      <c r="Q134" s="25">
        <f t="shared" si="109"/>
        <v>9204</v>
      </c>
      <c r="R134" s="25">
        <f t="shared" si="110"/>
        <v>53180.35</v>
      </c>
    </row>
    <row r="135" spans="1:18" s="11" customFormat="1" ht="24.95" customHeight="1" x14ac:dyDescent="0.25">
      <c r="A135" s="22">
        <v>104</v>
      </c>
      <c r="B135" s="18" t="s">
        <v>146</v>
      </c>
      <c r="C135" s="21" t="s">
        <v>147</v>
      </c>
      <c r="D135" s="22" t="s">
        <v>20</v>
      </c>
      <c r="E135" s="31" t="s">
        <v>632</v>
      </c>
      <c r="F135" s="25">
        <v>45000</v>
      </c>
      <c r="G135" s="25">
        <v>1148.33</v>
      </c>
      <c r="H135" s="25">
        <v>25</v>
      </c>
      <c r="I135" s="25">
        <f t="shared" si="102"/>
        <v>1291.5</v>
      </c>
      <c r="J135" s="25">
        <f t="shared" si="103"/>
        <v>3195</v>
      </c>
      <c r="K135" s="25">
        <f t="shared" si="104"/>
        <v>517.5</v>
      </c>
      <c r="L135" s="25">
        <f t="shared" si="105"/>
        <v>1368</v>
      </c>
      <c r="M135" s="25">
        <f t="shared" si="106"/>
        <v>3190.5</v>
      </c>
      <c r="N135" s="25">
        <v>0</v>
      </c>
      <c r="O135" s="25">
        <f t="shared" si="107"/>
        <v>9562.5</v>
      </c>
      <c r="P135" s="25">
        <f t="shared" si="108"/>
        <v>3832.83</v>
      </c>
      <c r="Q135" s="25">
        <f t="shared" si="109"/>
        <v>6903</v>
      </c>
      <c r="R135" s="25">
        <f t="shared" si="110"/>
        <v>41167.17</v>
      </c>
    </row>
    <row r="136" spans="1:18" s="11" customFormat="1" ht="24.95" customHeight="1" x14ac:dyDescent="0.25">
      <c r="A136" s="22">
        <v>105</v>
      </c>
      <c r="B136" s="18" t="s">
        <v>148</v>
      </c>
      <c r="C136" s="21" t="s">
        <v>147</v>
      </c>
      <c r="D136" s="22" t="s">
        <v>20</v>
      </c>
      <c r="E136" s="22" t="s">
        <v>633</v>
      </c>
      <c r="F136" s="25">
        <v>35000</v>
      </c>
      <c r="G136" s="25">
        <v>0</v>
      </c>
      <c r="H136" s="25">
        <v>25</v>
      </c>
      <c r="I136" s="25">
        <f t="shared" si="102"/>
        <v>1004.5</v>
      </c>
      <c r="J136" s="25">
        <f t="shared" si="103"/>
        <v>2485</v>
      </c>
      <c r="K136" s="25">
        <f t="shared" si="104"/>
        <v>402.5</v>
      </c>
      <c r="L136" s="25">
        <f t="shared" si="105"/>
        <v>1064</v>
      </c>
      <c r="M136" s="25">
        <f t="shared" si="106"/>
        <v>2481.5</v>
      </c>
      <c r="N136" s="25">
        <v>1190.1199999999999</v>
      </c>
      <c r="O136" s="25">
        <f t="shared" si="107"/>
        <v>8627.6200000000008</v>
      </c>
      <c r="P136" s="25">
        <f t="shared" si="108"/>
        <v>3283.62</v>
      </c>
      <c r="Q136" s="25">
        <f t="shared" si="109"/>
        <v>5369</v>
      </c>
      <c r="R136" s="25">
        <f t="shared" si="110"/>
        <v>31716.38</v>
      </c>
    </row>
    <row r="137" spans="1:18" s="11" customFormat="1" ht="24.95" customHeight="1" x14ac:dyDescent="0.25">
      <c r="A137" s="22">
        <v>106</v>
      </c>
      <c r="B137" s="18" t="s">
        <v>231</v>
      </c>
      <c r="C137" s="21" t="s">
        <v>35</v>
      </c>
      <c r="D137" s="22" t="s">
        <v>20</v>
      </c>
      <c r="E137" s="22" t="s">
        <v>633</v>
      </c>
      <c r="F137" s="25">
        <v>31500</v>
      </c>
      <c r="G137" s="25">
        <v>0</v>
      </c>
      <c r="H137" s="25">
        <v>25</v>
      </c>
      <c r="I137" s="25">
        <f>IF(F137&gt;290000,290000*2.87%,F137*2.87%)</f>
        <v>904.05</v>
      </c>
      <c r="J137" s="25">
        <f>IF(F137&gt;290000,290000*7.1%,F137*7.1%)</f>
        <v>2236.5</v>
      </c>
      <c r="K137" s="25">
        <f>IF(F137&gt;62400,62400*1.15%,F137*1.15%)</f>
        <v>362.25</v>
      </c>
      <c r="L137" s="25">
        <f>IF(F137&gt;156000,156000*3.04%,F137*3.04%)</f>
        <v>957.6</v>
      </c>
      <c r="M137" s="25">
        <f>IF(F137&gt;156000,156000*7.09%,F137*7.09%)</f>
        <v>2233.35</v>
      </c>
      <c r="N137" s="25">
        <v>0</v>
      </c>
      <c r="O137" s="25">
        <f>SUM(I137:N137)</f>
        <v>6693.75</v>
      </c>
      <c r="P137" s="25">
        <f>SUM(G137,H137,I137,L137,N137)</f>
        <v>1886.65</v>
      </c>
      <c r="Q137" s="25">
        <f>+J137+K137+M137</f>
        <v>4832.1000000000004</v>
      </c>
      <c r="R137" s="25">
        <f>+F137-P137</f>
        <v>29613.35</v>
      </c>
    </row>
    <row r="138" spans="1:18" s="11" customFormat="1" ht="24.95" customHeight="1" x14ac:dyDescent="0.25">
      <c r="A138" s="22">
        <v>107</v>
      </c>
      <c r="B138" s="18" t="s">
        <v>149</v>
      </c>
      <c r="C138" s="21" t="s">
        <v>32</v>
      </c>
      <c r="D138" s="22" t="s">
        <v>20</v>
      </c>
      <c r="E138" s="22" t="s">
        <v>633</v>
      </c>
      <c r="F138" s="25">
        <v>25000</v>
      </c>
      <c r="G138" s="25">
        <v>0</v>
      </c>
      <c r="H138" s="25">
        <v>25</v>
      </c>
      <c r="I138" s="25">
        <f t="shared" si="102"/>
        <v>717.5</v>
      </c>
      <c r="J138" s="25">
        <f t="shared" si="103"/>
        <v>1775</v>
      </c>
      <c r="K138" s="25">
        <f t="shared" si="104"/>
        <v>287.5</v>
      </c>
      <c r="L138" s="25">
        <f t="shared" si="105"/>
        <v>760</v>
      </c>
      <c r="M138" s="25">
        <f t="shared" si="106"/>
        <v>1772.5</v>
      </c>
      <c r="N138" s="25">
        <v>0</v>
      </c>
      <c r="O138" s="25">
        <f t="shared" si="107"/>
        <v>5312.5</v>
      </c>
      <c r="P138" s="25">
        <f t="shared" si="108"/>
        <v>1502.5</v>
      </c>
      <c r="Q138" s="25">
        <f t="shared" si="109"/>
        <v>3835</v>
      </c>
      <c r="R138" s="25">
        <f t="shared" si="110"/>
        <v>23497.5</v>
      </c>
    </row>
    <row r="139" spans="1:18" s="19" customFormat="1" ht="24.95" customHeight="1" x14ac:dyDescent="0.3">
      <c r="A139" s="28" t="s">
        <v>150</v>
      </c>
      <c r="B139" s="29"/>
      <c r="C139" s="29"/>
      <c r="D139" s="29"/>
      <c r="E139" s="29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5"/>
    </row>
    <row r="140" spans="1:18" s="11" customFormat="1" ht="24.95" customHeight="1" x14ac:dyDescent="0.25">
      <c r="A140" s="22">
        <v>108</v>
      </c>
      <c r="B140" s="18" t="s">
        <v>151</v>
      </c>
      <c r="C140" s="21" t="s">
        <v>63</v>
      </c>
      <c r="D140" s="22" t="s">
        <v>20</v>
      </c>
      <c r="E140" s="31" t="s">
        <v>632</v>
      </c>
      <c r="F140" s="25">
        <v>75000</v>
      </c>
      <c r="G140" s="25">
        <v>6071.35</v>
      </c>
      <c r="H140" s="25">
        <v>25</v>
      </c>
      <c r="I140" s="25">
        <f t="shared" ref="I140:I179" si="111">IF(F140&gt;290000,290000*2.87%,F140*2.87%)</f>
        <v>2152.5</v>
      </c>
      <c r="J140" s="25">
        <f t="shared" ref="J140:J179" si="112">IF(F140&gt;290000,290000*7.1%,F140*7.1%)</f>
        <v>5325</v>
      </c>
      <c r="K140" s="25">
        <f t="shared" ref="K140:K179" si="113">IF(F140&gt;62400,62400*1.15%,F140*1.15%)</f>
        <v>717.6</v>
      </c>
      <c r="L140" s="25">
        <f t="shared" ref="L140:L179" si="114">IF(F140&gt;156000,156000*3.04%,F140*3.04%)</f>
        <v>2280</v>
      </c>
      <c r="M140" s="25">
        <f t="shared" ref="M140:M179" si="115">IF(F140&gt;156000,156000*7.09%,F140*7.09%)</f>
        <v>5317.5</v>
      </c>
      <c r="N140" s="25">
        <v>0</v>
      </c>
      <c r="O140" s="25">
        <f t="shared" ref="O140:O174" si="116">SUM(I140:N140)</f>
        <v>15792.6</v>
      </c>
      <c r="P140" s="25">
        <f t="shared" ref="P140:P174" si="117">SUM(G140,H140,I140,L140,N140)</f>
        <v>10528.85</v>
      </c>
      <c r="Q140" s="25">
        <f t="shared" ref="Q140:Q174" si="118">+J140+K140+M140</f>
        <v>11360.1</v>
      </c>
      <c r="R140" s="25">
        <f t="shared" ref="R140:R174" si="119">+F140-P140</f>
        <v>64471.15</v>
      </c>
    </row>
    <row r="141" spans="1:18" s="11" customFormat="1" ht="24.75" customHeight="1" x14ac:dyDescent="0.25">
      <c r="A141" s="22">
        <v>109</v>
      </c>
      <c r="B141" s="18" t="s">
        <v>85</v>
      </c>
      <c r="C141" s="21" t="s">
        <v>86</v>
      </c>
      <c r="D141" s="22" t="s">
        <v>20</v>
      </c>
      <c r="E141" s="22" t="s">
        <v>633</v>
      </c>
      <c r="F141" s="25">
        <v>35000</v>
      </c>
      <c r="G141" s="25">
        <v>0</v>
      </c>
      <c r="H141" s="25">
        <v>25</v>
      </c>
      <c r="I141" s="25">
        <f>IF(F141&gt;290000,290000*2.87%,F141*2.87%)</f>
        <v>1004.5</v>
      </c>
      <c r="J141" s="25">
        <f>IF(F141&gt;290000,290000*7.1%,F141*7.1%)</f>
        <v>2485</v>
      </c>
      <c r="K141" s="25">
        <f>IF(F141&gt;62400,62400*1.15%,F141*1.15%)</f>
        <v>402.5</v>
      </c>
      <c r="L141" s="25">
        <f>IF(F141&gt;156000,156000*3.04%,F141*3.04%)</f>
        <v>1064</v>
      </c>
      <c r="M141" s="25">
        <f>IF(F141&gt;156000,156000*7.09%,F141*7.09%)</f>
        <v>2481.5</v>
      </c>
      <c r="N141" s="25">
        <v>0</v>
      </c>
      <c r="O141" s="25">
        <f>SUM(I141:N141)</f>
        <v>7437.5</v>
      </c>
      <c r="P141" s="25">
        <f>SUM(G141,H141,I141,L141,N141)</f>
        <v>2093.5</v>
      </c>
      <c r="Q141" s="25">
        <f>+J141+K141+M141</f>
        <v>5369</v>
      </c>
      <c r="R141" s="25">
        <f>+F141-P141</f>
        <v>32906.5</v>
      </c>
    </row>
    <row r="142" spans="1:18" s="11" customFormat="1" ht="24.95" customHeight="1" x14ac:dyDescent="0.25">
      <c r="A142" s="22">
        <v>110</v>
      </c>
      <c r="B142" s="18" t="s">
        <v>152</v>
      </c>
      <c r="C142" s="21" t="s">
        <v>153</v>
      </c>
      <c r="D142" s="22" t="s">
        <v>20</v>
      </c>
      <c r="E142" s="31" t="s">
        <v>632</v>
      </c>
      <c r="F142" s="25">
        <v>67774.63</v>
      </c>
      <c r="G142" s="25">
        <v>4711.68</v>
      </c>
      <c r="H142" s="25">
        <v>25</v>
      </c>
      <c r="I142" s="25">
        <f t="shared" si="111"/>
        <v>1945.13</v>
      </c>
      <c r="J142" s="25">
        <f t="shared" si="112"/>
        <v>4812</v>
      </c>
      <c r="K142" s="25">
        <f t="shared" si="113"/>
        <v>717.6</v>
      </c>
      <c r="L142" s="25">
        <f t="shared" si="114"/>
        <v>2060.35</v>
      </c>
      <c r="M142" s="25">
        <f t="shared" si="115"/>
        <v>4805.22</v>
      </c>
      <c r="N142" s="25">
        <v>1190.1199999999999</v>
      </c>
      <c r="O142" s="25">
        <f t="shared" si="116"/>
        <v>15530.42</v>
      </c>
      <c r="P142" s="25">
        <f t="shared" si="117"/>
        <v>9932.2800000000007</v>
      </c>
      <c r="Q142" s="25">
        <f t="shared" si="118"/>
        <v>10334.82</v>
      </c>
      <c r="R142" s="25">
        <f t="shared" si="119"/>
        <v>57842.35</v>
      </c>
    </row>
    <row r="143" spans="1:18" s="11" customFormat="1" ht="24.95" customHeight="1" x14ac:dyDescent="0.25">
      <c r="A143" s="22">
        <v>111</v>
      </c>
      <c r="B143" s="18" t="s">
        <v>154</v>
      </c>
      <c r="C143" s="21" t="s">
        <v>110</v>
      </c>
      <c r="D143" s="22" t="s">
        <v>20</v>
      </c>
      <c r="E143" s="22" t="s">
        <v>633</v>
      </c>
      <c r="F143" s="25">
        <v>65000</v>
      </c>
      <c r="G143" s="25">
        <v>4427.58</v>
      </c>
      <c r="H143" s="25">
        <v>25</v>
      </c>
      <c r="I143" s="25">
        <f t="shared" si="111"/>
        <v>1865.5</v>
      </c>
      <c r="J143" s="25">
        <f t="shared" si="112"/>
        <v>4615</v>
      </c>
      <c r="K143" s="25">
        <f t="shared" si="113"/>
        <v>717.6</v>
      </c>
      <c r="L143" s="25">
        <f t="shared" si="114"/>
        <v>1976</v>
      </c>
      <c r="M143" s="25">
        <f t="shared" si="115"/>
        <v>4608.5</v>
      </c>
      <c r="N143" s="25">
        <v>0</v>
      </c>
      <c r="O143" s="25">
        <f>SUM(I143:N143)</f>
        <v>13782.6</v>
      </c>
      <c r="P143" s="25">
        <f>SUM(G143,H143,I143,L143,N143)</f>
        <v>8294.08</v>
      </c>
      <c r="Q143" s="25">
        <f>+J143+K143+M143</f>
        <v>9941.1</v>
      </c>
      <c r="R143" s="25">
        <f>+F143-P143</f>
        <v>56705.919999999998</v>
      </c>
    </row>
    <row r="144" spans="1:18" s="11" customFormat="1" ht="24.95" customHeight="1" x14ac:dyDescent="0.25">
      <c r="A144" s="22">
        <v>112</v>
      </c>
      <c r="B144" s="18" t="s">
        <v>155</v>
      </c>
      <c r="C144" s="21" t="s">
        <v>110</v>
      </c>
      <c r="D144" s="22" t="s">
        <v>20</v>
      </c>
      <c r="E144" s="31" t="s">
        <v>632</v>
      </c>
      <c r="F144" s="25">
        <v>60000</v>
      </c>
      <c r="G144" s="25">
        <v>3486.68</v>
      </c>
      <c r="H144" s="25">
        <v>25</v>
      </c>
      <c r="I144" s="25">
        <f t="shared" si="111"/>
        <v>1722</v>
      </c>
      <c r="J144" s="25">
        <f t="shared" si="112"/>
        <v>4260</v>
      </c>
      <c r="K144" s="25">
        <f t="shared" si="113"/>
        <v>690</v>
      </c>
      <c r="L144" s="25">
        <f t="shared" si="114"/>
        <v>1824</v>
      </c>
      <c r="M144" s="25">
        <f t="shared" si="115"/>
        <v>4254</v>
      </c>
      <c r="N144" s="25">
        <v>0</v>
      </c>
      <c r="O144" s="25">
        <f t="shared" si="116"/>
        <v>12750</v>
      </c>
      <c r="P144" s="25">
        <f t="shared" si="117"/>
        <v>7057.68</v>
      </c>
      <c r="Q144" s="25">
        <f t="shared" si="118"/>
        <v>9204</v>
      </c>
      <c r="R144" s="25">
        <f t="shared" si="119"/>
        <v>52942.32</v>
      </c>
    </row>
    <row r="145" spans="1:18" s="11" customFormat="1" ht="24.95" customHeight="1" x14ac:dyDescent="0.25">
      <c r="A145" s="22">
        <v>113</v>
      </c>
      <c r="B145" s="18" t="s">
        <v>156</v>
      </c>
      <c r="C145" s="21" t="s">
        <v>110</v>
      </c>
      <c r="D145" s="22" t="s">
        <v>20</v>
      </c>
      <c r="E145" s="22" t="s">
        <v>633</v>
      </c>
      <c r="F145" s="25">
        <v>60000</v>
      </c>
      <c r="G145" s="25">
        <v>3248.65</v>
      </c>
      <c r="H145" s="25">
        <v>25</v>
      </c>
      <c r="I145" s="25">
        <f t="shared" si="111"/>
        <v>1722</v>
      </c>
      <c r="J145" s="25">
        <f t="shared" si="112"/>
        <v>4260</v>
      </c>
      <c r="K145" s="25">
        <f t="shared" si="113"/>
        <v>690</v>
      </c>
      <c r="L145" s="25">
        <f t="shared" si="114"/>
        <v>1824</v>
      </c>
      <c r="M145" s="25">
        <f t="shared" si="115"/>
        <v>4254</v>
      </c>
      <c r="N145" s="25">
        <v>1190.1199999999999</v>
      </c>
      <c r="O145" s="25">
        <f t="shared" si="116"/>
        <v>13940.12</v>
      </c>
      <c r="P145" s="25">
        <f t="shared" si="117"/>
        <v>8009.77</v>
      </c>
      <c r="Q145" s="25">
        <f t="shared" si="118"/>
        <v>9204</v>
      </c>
      <c r="R145" s="25">
        <f t="shared" si="119"/>
        <v>51990.23</v>
      </c>
    </row>
    <row r="146" spans="1:18" s="11" customFormat="1" ht="24.95" customHeight="1" x14ac:dyDescent="0.25">
      <c r="A146" s="22">
        <v>114</v>
      </c>
      <c r="B146" s="18" t="s">
        <v>157</v>
      </c>
      <c r="C146" s="21" t="s">
        <v>110</v>
      </c>
      <c r="D146" s="22" t="s">
        <v>20</v>
      </c>
      <c r="E146" s="22" t="s">
        <v>633</v>
      </c>
      <c r="F146" s="25">
        <v>60000</v>
      </c>
      <c r="G146" s="25">
        <v>3010.63</v>
      </c>
      <c r="H146" s="25">
        <v>25</v>
      </c>
      <c r="I146" s="25">
        <f t="shared" si="111"/>
        <v>1722</v>
      </c>
      <c r="J146" s="25">
        <f t="shared" si="112"/>
        <v>4260</v>
      </c>
      <c r="K146" s="25">
        <f t="shared" si="113"/>
        <v>690</v>
      </c>
      <c r="L146" s="25">
        <f t="shared" si="114"/>
        <v>1824</v>
      </c>
      <c r="M146" s="25">
        <f t="shared" si="115"/>
        <v>4254</v>
      </c>
      <c r="N146" s="25">
        <v>2380.2399999999998</v>
      </c>
      <c r="O146" s="25">
        <f>SUM(I146:N146)</f>
        <v>15130.24</v>
      </c>
      <c r="P146" s="25">
        <f>SUM(G146,H146,I146,L146,N146)</f>
        <v>8961.8700000000008</v>
      </c>
      <c r="Q146" s="25">
        <f>+J146+K146+M146</f>
        <v>9204</v>
      </c>
      <c r="R146" s="25">
        <f>+F146-P146</f>
        <v>51038.13</v>
      </c>
    </row>
    <row r="147" spans="1:18" s="11" customFormat="1" ht="24.95" customHeight="1" x14ac:dyDescent="0.25">
      <c r="A147" s="22">
        <v>115</v>
      </c>
      <c r="B147" s="18" t="s">
        <v>159</v>
      </c>
      <c r="C147" s="21" t="s">
        <v>110</v>
      </c>
      <c r="D147" s="22" t="s">
        <v>20</v>
      </c>
      <c r="E147" s="31" t="s">
        <v>632</v>
      </c>
      <c r="F147" s="25">
        <v>60000</v>
      </c>
      <c r="G147" s="25">
        <v>3486.68</v>
      </c>
      <c r="H147" s="25">
        <v>25</v>
      </c>
      <c r="I147" s="25">
        <f t="shared" si="111"/>
        <v>1722</v>
      </c>
      <c r="J147" s="25">
        <f t="shared" si="112"/>
        <v>4260</v>
      </c>
      <c r="K147" s="25">
        <f t="shared" si="113"/>
        <v>690</v>
      </c>
      <c r="L147" s="25">
        <f t="shared" si="114"/>
        <v>1824</v>
      </c>
      <c r="M147" s="25">
        <f t="shared" si="115"/>
        <v>4254</v>
      </c>
      <c r="N147" s="25">
        <v>0</v>
      </c>
      <c r="O147" s="25">
        <f t="shared" si="116"/>
        <v>12750</v>
      </c>
      <c r="P147" s="25">
        <f t="shared" si="117"/>
        <v>7057.68</v>
      </c>
      <c r="Q147" s="25">
        <f t="shared" si="118"/>
        <v>9204</v>
      </c>
      <c r="R147" s="25">
        <f t="shared" si="119"/>
        <v>52942.32</v>
      </c>
    </row>
    <row r="148" spans="1:18" s="11" customFormat="1" ht="24.95" customHeight="1" x14ac:dyDescent="0.25">
      <c r="A148" s="22">
        <v>116</v>
      </c>
      <c r="B148" s="18" t="s">
        <v>160</v>
      </c>
      <c r="C148" s="21" t="s">
        <v>110</v>
      </c>
      <c r="D148" s="22" t="s">
        <v>20</v>
      </c>
      <c r="E148" s="22" t="s">
        <v>633</v>
      </c>
      <c r="F148" s="25">
        <v>60000</v>
      </c>
      <c r="G148" s="25">
        <v>3486.68</v>
      </c>
      <c r="H148" s="25">
        <v>25</v>
      </c>
      <c r="I148" s="25">
        <f t="shared" si="111"/>
        <v>1722</v>
      </c>
      <c r="J148" s="25">
        <f t="shared" si="112"/>
        <v>4260</v>
      </c>
      <c r="K148" s="25">
        <f t="shared" si="113"/>
        <v>690</v>
      </c>
      <c r="L148" s="25">
        <f t="shared" si="114"/>
        <v>1824</v>
      </c>
      <c r="M148" s="25">
        <f t="shared" si="115"/>
        <v>4254</v>
      </c>
      <c r="N148" s="25">
        <v>0</v>
      </c>
      <c r="O148" s="25">
        <f t="shared" si="116"/>
        <v>12750</v>
      </c>
      <c r="P148" s="25">
        <f t="shared" si="117"/>
        <v>7057.68</v>
      </c>
      <c r="Q148" s="25">
        <f t="shared" si="118"/>
        <v>9204</v>
      </c>
      <c r="R148" s="25">
        <f t="shared" si="119"/>
        <v>52942.32</v>
      </c>
    </row>
    <row r="149" spans="1:18" s="11" customFormat="1" ht="24.95" customHeight="1" x14ac:dyDescent="0.25">
      <c r="A149" s="22">
        <v>117</v>
      </c>
      <c r="B149" s="18" t="s">
        <v>161</v>
      </c>
      <c r="C149" s="21" t="s">
        <v>110</v>
      </c>
      <c r="D149" s="22" t="s">
        <v>20</v>
      </c>
      <c r="E149" s="31" t="s">
        <v>632</v>
      </c>
      <c r="F149" s="25">
        <v>60000</v>
      </c>
      <c r="G149" s="25">
        <v>3248.65</v>
      </c>
      <c r="H149" s="25">
        <v>25</v>
      </c>
      <c r="I149" s="25">
        <f t="shared" si="111"/>
        <v>1722</v>
      </c>
      <c r="J149" s="25">
        <f t="shared" si="112"/>
        <v>4260</v>
      </c>
      <c r="K149" s="25">
        <f t="shared" si="113"/>
        <v>690</v>
      </c>
      <c r="L149" s="25">
        <f t="shared" si="114"/>
        <v>1824</v>
      </c>
      <c r="M149" s="25">
        <f t="shared" si="115"/>
        <v>4254</v>
      </c>
      <c r="N149" s="25">
        <v>1190.1199999999999</v>
      </c>
      <c r="O149" s="25">
        <f t="shared" si="116"/>
        <v>13940.12</v>
      </c>
      <c r="P149" s="25">
        <f t="shared" si="117"/>
        <v>8009.77</v>
      </c>
      <c r="Q149" s="25">
        <f t="shared" si="118"/>
        <v>9204</v>
      </c>
      <c r="R149" s="25">
        <f t="shared" si="119"/>
        <v>51990.23</v>
      </c>
    </row>
    <row r="150" spans="1:18" s="11" customFormat="1" ht="24.95" customHeight="1" x14ac:dyDescent="0.25">
      <c r="A150" s="22">
        <v>118</v>
      </c>
      <c r="B150" s="18" t="s">
        <v>162</v>
      </c>
      <c r="C150" s="21" t="s">
        <v>110</v>
      </c>
      <c r="D150" s="22" t="s">
        <v>20</v>
      </c>
      <c r="E150" s="31" t="s">
        <v>632</v>
      </c>
      <c r="F150" s="25">
        <v>60000</v>
      </c>
      <c r="G150" s="25">
        <v>3486.68</v>
      </c>
      <c r="H150" s="25">
        <v>25</v>
      </c>
      <c r="I150" s="25">
        <f t="shared" si="111"/>
        <v>1722</v>
      </c>
      <c r="J150" s="25">
        <f t="shared" si="112"/>
        <v>4260</v>
      </c>
      <c r="K150" s="25">
        <f t="shared" si="113"/>
        <v>690</v>
      </c>
      <c r="L150" s="25">
        <f t="shared" si="114"/>
        <v>1824</v>
      </c>
      <c r="M150" s="25">
        <f t="shared" si="115"/>
        <v>4254</v>
      </c>
      <c r="N150" s="25">
        <v>0</v>
      </c>
      <c r="O150" s="25">
        <f t="shared" si="116"/>
        <v>12750</v>
      </c>
      <c r="P150" s="25">
        <f t="shared" si="117"/>
        <v>7057.68</v>
      </c>
      <c r="Q150" s="25">
        <f t="shared" si="118"/>
        <v>9204</v>
      </c>
      <c r="R150" s="25">
        <f t="shared" si="119"/>
        <v>52942.32</v>
      </c>
    </row>
    <row r="151" spans="1:18" s="11" customFormat="1" ht="24.95" customHeight="1" x14ac:dyDescent="0.25">
      <c r="A151" s="22">
        <v>119</v>
      </c>
      <c r="B151" s="18" t="s">
        <v>676</v>
      </c>
      <c r="C151" s="21" t="s">
        <v>110</v>
      </c>
      <c r="D151" s="22" t="s">
        <v>20</v>
      </c>
      <c r="E151" s="22" t="s">
        <v>633</v>
      </c>
      <c r="F151" s="25">
        <v>60000</v>
      </c>
      <c r="G151" s="25">
        <v>3486.68</v>
      </c>
      <c r="H151" s="25">
        <v>25</v>
      </c>
      <c r="I151" s="25">
        <f t="shared" si="111"/>
        <v>1722</v>
      </c>
      <c r="J151" s="25">
        <f t="shared" si="112"/>
        <v>4260</v>
      </c>
      <c r="K151" s="25">
        <f t="shared" si="113"/>
        <v>690</v>
      </c>
      <c r="L151" s="25">
        <f t="shared" si="114"/>
        <v>1824</v>
      </c>
      <c r="M151" s="25">
        <f t="shared" si="115"/>
        <v>4254</v>
      </c>
      <c r="N151" s="25">
        <v>0</v>
      </c>
      <c r="O151" s="25">
        <f t="shared" si="116"/>
        <v>12750</v>
      </c>
      <c r="P151" s="25">
        <f t="shared" si="117"/>
        <v>7057.68</v>
      </c>
      <c r="Q151" s="25">
        <f t="shared" si="118"/>
        <v>9204</v>
      </c>
      <c r="R151" s="25">
        <f t="shared" si="119"/>
        <v>52942.32</v>
      </c>
    </row>
    <row r="152" spans="1:18" s="11" customFormat="1" ht="24.95" customHeight="1" x14ac:dyDescent="0.25">
      <c r="A152" s="22">
        <v>120</v>
      </c>
      <c r="B152" s="18" t="s">
        <v>163</v>
      </c>
      <c r="C152" s="21" t="s">
        <v>110</v>
      </c>
      <c r="D152" s="22" t="s">
        <v>20</v>
      </c>
      <c r="E152" s="22" t="s">
        <v>633</v>
      </c>
      <c r="F152" s="25">
        <v>60000</v>
      </c>
      <c r="G152" s="25">
        <v>3486.68</v>
      </c>
      <c r="H152" s="25">
        <v>25</v>
      </c>
      <c r="I152" s="25">
        <f t="shared" si="111"/>
        <v>1722</v>
      </c>
      <c r="J152" s="25">
        <f t="shared" si="112"/>
        <v>4260</v>
      </c>
      <c r="K152" s="25">
        <f t="shared" si="113"/>
        <v>690</v>
      </c>
      <c r="L152" s="25">
        <f t="shared" si="114"/>
        <v>1824</v>
      </c>
      <c r="M152" s="25">
        <f t="shared" si="115"/>
        <v>4254</v>
      </c>
      <c r="N152" s="25">
        <v>0</v>
      </c>
      <c r="O152" s="25">
        <f t="shared" si="116"/>
        <v>12750</v>
      </c>
      <c r="P152" s="25">
        <f t="shared" si="117"/>
        <v>7057.68</v>
      </c>
      <c r="Q152" s="25">
        <f t="shared" si="118"/>
        <v>9204</v>
      </c>
      <c r="R152" s="25">
        <f t="shared" si="119"/>
        <v>52942.32</v>
      </c>
    </row>
    <row r="153" spans="1:18" s="11" customFormat="1" ht="24.95" customHeight="1" x14ac:dyDescent="0.25">
      <c r="A153" s="22">
        <v>121</v>
      </c>
      <c r="B153" s="18" t="s">
        <v>164</v>
      </c>
      <c r="C153" s="21" t="s">
        <v>110</v>
      </c>
      <c r="D153" s="22" t="s">
        <v>20</v>
      </c>
      <c r="E153" s="22" t="s">
        <v>633</v>
      </c>
      <c r="F153" s="25">
        <v>60000</v>
      </c>
      <c r="G153" s="25">
        <v>3486.68</v>
      </c>
      <c r="H153" s="25">
        <v>25</v>
      </c>
      <c r="I153" s="25">
        <f t="shared" si="111"/>
        <v>1722</v>
      </c>
      <c r="J153" s="25">
        <f t="shared" si="112"/>
        <v>4260</v>
      </c>
      <c r="K153" s="25">
        <f t="shared" si="113"/>
        <v>690</v>
      </c>
      <c r="L153" s="25">
        <f t="shared" si="114"/>
        <v>1824</v>
      </c>
      <c r="M153" s="25">
        <f t="shared" si="115"/>
        <v>4254</v>
      </c>
      <c r="N153" s="25">
        <v>0</v>
      </c>
      <c r="O153" s="25">
        <f t="shared" si="116"/>
        <v>12750</v>
      </c>
      <c r="P153" s="25">
        <f t="shared" si="117"/>
        <v>7057.68</v>
      </c>
      <c r="Q153" s="25">
        <f t="shared" si="118"/>
        <v>9204</v>
      </c>
      <c r="R153" s="25">
        <f t="shared" si="119"/>
        <v>52942.32</v>
      </c>
    </row>
    <row r="154" spans="1:18" s="11" customFormat="1" ht="24.95" customHeight="1" x14ac:dyDescent="0.25">
      <c r="A154" s="22">
        <v>122</v>
      </c>
      <c r="B154" s="18" t="s">
        <v>165</v>
      </c>
      <c r="C154" s="21" t="s">
        <v>110</v>
      </c>
      <c r="D154" s="22" t="s">
        <v>20</v>
      </c>
      <c r="E154" s="31" t="s">
        <v>632</v>
      </c>
      <c r="F154" s="25">
        <v>60000</v>
      </c>
      <c r="G154" s="25">
        <v>3486.68</v>
      </c>
      <c r="H154" s="25">
        <v>25</v>
      </c>
      <c r="I154" s="25">
        <f t="shared" si="111"/>
        <v>1722</v>
      </c>
      <c r="J154" s="25">
        <f t="shared" si="112"/>
        <v>4260</v>
      </c>
      <c r="K154" s="25">
        <f t="shared" si="113"/>
        <v>690</v>
      </c>
      <c r="L154" s="25">
        <f t="shared" si="114"/>
        <v>1824</v>
      </c>
      <c r="M154" s="25">
        <f t="shared" si="115"/>
        <v>4254</v>
      </c>
      <c r="N154" s="25">
        <v>0</v>
      </c>
      <c r="O154" s="25">
        <f t="shared" si="116"/>
        <v>12750</v>
      </c>
      <c r="P154" s="25">
        <f t="shared" si="117"/>
        <v>7057.68</v>
      </c>
      <c r="Q154" s="25">
        <f t="shared" si="118"/>
        <v>9204</v>
      </c>
      <c r="R154" s="25">
        <f t="shared" si="119"/>
        <v>52942.32</v>
      </c>
    </row>
    <row r="155" spans="1:18" s="11" customFormat="1" ht="24.95" customHeight="1" x14ac:dyDescent="0.25">
      <c r="A155" s="22">
        <v>123</v>
      </c>
      <c r="B155" s="18" t="s">
        <v>417</v>
      </c>
      <c r="C155" s="21" t="s">
        <v>110</v>
      </c>
      <c r="D155" s="22" t="s">
        <v>20</v>
      </c>
      <c r="E155" s="31" t="s">
        <v>632</v>
      </c>
      <c r="F155" s="25">
        <v>55000</v>
      </c>
      <c r="G155" s="25">
        <v>2559.6799999999998</v>
      </c>
      <c r="H155" s="25">
        <v>25</v>
      </c>
      <c r="I155" s="25">
        <f t="shared" si="111"/>
        <v>1578.5</v>
      </c>
      <c r="J155" s="25">
        <f t="shared" si="112"/>
        <v>3905</v>
      </c>
      <c r="K155" s="25">
        <f t="shared" si="113"/>
        <v>632.5</v>
      </c>
      <c r="L155" s="25">
        <f t="shared" si="114"/>
        <v>1672</v>
      </c>
      <c r="M155" s="25">
        <f t="shared" si="115"/>
        <v>3899.5</v>
      </c>
      <c r="N155" s="25">
        <v>0</v>
      </c>
      <c r="O155" s="25">
        <f>SUM(I155:N155)</f>
        <v>11687.5</v>
      </c>
      <c r="P155" s="25">
        <f>SUM(G155,H155,I155,L155,N155)</f>
        <v>5835.18</v>
      </c>
      <c r="Q155" s="25">
        <f>+J155+K155+M155</f>
        <v>8437</v>
      </c>
      <c r="R155" s="25">
        <f>+F155-P155</f>
        <v>49164.82</v>
      </c>
    </row>
    <row r="156" spans="1:18" s="11" customFormat="1" ht="24.95" customHeight="1" x14ac:dyDescent="0.25">
      <c r="A156" s="22">
        <v>124</v>
      </c>
      <c r="B156" s="18" t="s">
        <v>166</v>
      </c>
      <c r="C156" s="21" t="s">
        <v>110</v>
      </c>
      <c r="D156" s="22" t="s">
        <v>20</v>
      </c>
      <c r="E156" s="22" t="s">
        <v>633</v>
      </c>
      <c r="F156" s="25">
        <v>50000</v>
      </c>
      <c r="G156" s="25">
        <v>1854</v>
      </c>
      <c r="H156" s="25">
        <v>25</v>
      </c>
      <c r="I156" s="25">
        <f t="shared" si="111"/>
        <v>1435</v>
      </c>
      <c r="J156" s="25">
        <f t="shared" si="112"/>
        <v>3550</v>
      </c>
      <c r="K156" s="25">
        <f t="shared" si="113"/>
        <v>575</v>
      </c>
      <c r="L156" s="25">
        <f t="shared" si="114"/>
        <v>1520</v>
      </c>
      <c r="M156" s="25">
        <f t="shared" si="115"/>
        <v>3545</v>
      </c>
      <c r="N156" s="25">
        <v>0</v>
      </c>
      <c r="O156" s="25">
        <f t="shared" si="116"/>
        <v>10625</v>
      </c>
      <c r="P156" s="25">
        <f t="shared" si="117"/>
        <v>4834</v>
      </c>
      <c r="Q156" s="25">
        <f t="shared" si="118"/>
        <v>7670</v>
      </c>
      <c r="R156" s="25">
        <f t="shared" si="119"/>
        <v>45166</v>
      </c>
    </row>
    <row r="157" spans="1:18" s="11" customFormat="1" ht="24.95" customHeight="1" x14ac:dyDescent="0.25">
      <c r="A157" s="22">
        <v>125</v>
      </c>
      <c r="B157" s="18" t="s">
        <v>167</v>
      </c>
      <c r="C157" s="21" t="s">
        <v>110</v>
      </c>
      <c r="D157" s="22" t="s">
        <v>20</v>
      </c>
      <c r="E157" s="22" t="s">
        <v>633</v>
      </c>
      <c r="F157" s="25">
        <v>50000</v>
      </c>
      <c r="G157" s="25">
        <v>1854</v>
      </c>
      <c r="H157" s="25">
        <v>25</v>
      </c>
      <c r="I157" s="25">
        <f t="shared" si="111"/>
        <v>1435</v>
      </c>
      <c r="J157" s="25">
        <f t="shared" si="112"/>
        <v>3550</v>
      </c>
      <c r="K157" s="25">
        <f t="shared" si="113"/>
        <v>575</v>
      </c>
      <c r="L157" s="25">
        <f t="shared" si="114"/>
        <v>1520</v>
      </c>
      <c r="M157" s="25">
        <f t="shared" si="115"/>
        <v>3545</v>
      </c>
      <c r="N157" s="25">
        <v>0</v>
      </c>
      <c r="O157" s="25">
        <f t="shared" si="116"/>
        <v>10625</v>
      </c>
      <c r="P157" s="25">
        <f t="shared" si="117"/>
        <v>4834</v>
      </c>
      <c r="Q157" s="25">
        <f t="shared" si="118"/>
        <v>7670</v>
      </c>
      <c r="R157" s="25">
        <f t="shared" si="119"/>
        <v>45166</v>
      </c>
    </row>
    <row r="158" spans="1:18" s="11" customFormat="1" ht="24.95" customHeight="1" x14ac:dyDescent="0.25">
      <c r="A158" s="22">
        <v>126</v>
      </c>
      <c r="B158" s="18" t="s">
        <v>168</v>
      </c>
      <c r="C158" s="21" t="s">
        <v>110</v>
      </c>
      <c r="D158" s="22" t="s">
        <v>20</v>
      </c>
      <c r="E158" s="22" t="s">
        <v>633</v>
      </c>
      <c r="F158" s="25">
        <v>50000</v>
      </c>
      <c r="G158" s="25">
        <v>1854</v>
      </c>
      <c r="H158" s="25">
        <v>25</v>
      </c>
      <c r="I158" s="25">
        <f t="shared" si="111"/>
        <v>1435</v>
      </c>
      <c r="J158" s="25">
        <f t="shared" si="112"/>
        <v>3550</v>
      </c>
      <c r="K158" s="25">
        <f t="shared" si="113"/>
        <v>575</v>
      </c>
      <c r="L158" s="25">
        <f t="shared" si="114"/>
        <v>1520</v>
      </c>
      <c r="M158" s="25">
        <f t="shared" si="115"/>
        <v>3545</v>
      </c>
      <c r="N158" s="25">
        <v>0</v>
      </c>
      <c r="O158" s="25">
        <f t="shared" si="116"/>
        <v>10625</v>
      </c>
      <c r="P158" s="25">
        <f t="shared" si="117"/>
        <v>4834</v>
      </c>
      <c r="Q158" s="25">
        <f t="shared" si="118"/>
        <v>7670</v>
      </c>
      <c r="R158" s="25">
        <f t="shared" si="119"/>
        <v>45166</v>
      </c>
    </row>
    <row r="159" spans="1:18" s="11" customFormat="1" ht="24.95" customHeight="1" x14ac:dyDescent="0.25">
      <c r="A159" s="22">
        <v>127</v>
      </c>
      <c r="B159" s="18" t="s">
        <v>169</v>
      </c>
      <c r="C159" s="21" t="s">
        <v>110</v>
      </c>
      <c r="D159" s="22" t="s">
        <v>20</v>
      </c>
      <c r="E159" s="22" t="s">
        <v>633</v>
      </c>
      <c r="F159" s="25">
        <v>50000</v>
      </c>
      <c r="G159" s="25">
        <v>1854</v>
      </c>
      <c r="H159" s="25">
        <v>25</v>
      </c>
      <c r="I159" s="25">
        <f t="shared" si="111"/>
        <v>1435</v>
      </c>
      <c r="J159" s="25">
        <f t="shared" si="112"/>
        <v>3550</v>
      </c>
      <c r="K159" s="25">
        <f t="shared" si="113"/>
        <v>575</v>
      </c>
      <c r="L159" s="25">
        <f t="shared" si="114"/>
        <v>1520</v>
      </c>
      <c r="M159" s="25">
        <f t="shared" si="115"/>
        <v>3545</v>
      </c>
      <c r="N159" s="25">
        <v>0</v>
      </c>
      <c r="O159" s="25">
        <f t="shared" si="116"/>
        <v>10625</v>
      </c>
      <c r="P159" s="25">
        <f t="shared" si="117"/>
        <v>4834</v>
      </c>
      <c r="Q159" s="25">
        <f t="shared" si="118"/>
        <v>7670</v>
      </c>
      <c r="R159" s="25">
        <f t="shared" si="119"/>
        <v>45166</v>
      </c>
    </row>
    <row r="160" spans="1:18" s="11" customFormat="1" ht="24.95" customHeight="1" x14ac:dyDescent="0.25">
      <c r="A160" s="22">
        <v>128</v>
      </c>
      <c r="B160" s="18" t="s">
        <v>170</v>
      </c>
      <c r="C160" s="21" t="s">
        <v>110</v>
      </c>
      <c r="D160" s="22" t="s">
        <v>20</v>
      </c>
      <c r="E160" s="22" t="s">
        <v>633</v>
      </c>
      <c r="F160" s="25">
        <v>50000</v>
      </c>
      <c r="G160" s="25">
        <v>1496.96</v>
      </c>
      <c r="H160" s="25">
        <v>25</v>
      </c>
      <c r="I160" s="25">
        <f t="shared" si="111"/>
        <v>1435</v>
      </c>
      <c r="J160" s="25">
        <f t="shared" si="112"/>
        <v>3550</v>
      </c>
      <c r="K160" s="25">
        <f t="shared" si="113"/>
        <v>575</v>
      </c>
      <c r="L160" s="25">
        <f t="shared" si="114"/>
        <v>1520</v>
      </c>
      <c r="M160" s="25">
        <f t="shared" si="115"/>
        <v>3545</v>
      </c>
      <c r="N160" s="25">
        <v>2380.2399999999998</v>
      </c>
      <c r="O160" s="25">
        <f t="shared" si="116"/>
        <v>13005.24</v>
      </c>
      <c r="P160" s="25">
        <f t="shared" si="117"/>
        <v>6857.2</v>
      </c>
      <c r="Q160" s="25">
        <f t="shared" si="118"/>
        <v>7670</v>
      </c>
      <c r="R160" s="25">
        <f t="shared" si="119"/>
        <v>43142.8</v>
      </c>
    </row>
    <row r="161" spans="1:18" s="11" customFormat="1" ht="24.95" customHeight="1" x14ac:dyDescent="0.25">
      <c r="A161" s="22">
        <v>129</v>
      </c>
      <c r="B161" s="18" t="s">
        <v>171</v>
      </c>
      <c r="C161" s="21" t="s">
        <v>110</v>
      </c>
      <c r="D161" s="22" t="s">
        <v>20</v>
      </c>
      <c r="E161" s="22" t="s">
        <v>633</v>
      </c>
      <c r="F161" s="25">
        <v>50000</v>
      </c>
      <c r="G161" s="25">
        <v>1675.48</v>
      </c>
      <c r="H161" s="25">
        <v>25</v>
      </c>
      <c r="I161" s="25">
        <f t="shared" si="111"/>
        <v>1435</v>
      </c>
      <c r="J161" s="25">
        <f t="shared" si="112"/>
        <v>3550</v>
      </c>
      <c r="K161" s="25">
        <f t="shared" si="113"/>
        <v>575</v>
      </c>
      <c r="L161" s="25">
        <f t="shared" si="114"/>
        <v>1520</v>
      </c>
      <c r="M161" s="25">
        <f t="shared" si="115"/>
        <v>3545</v>
      </c>
      <c r="N161" s="25">
        <v>1190.1199999999999</v>
      </c>
      <c r="O161" s="25">
        <f t="shared" si="116"/>
        <v>11815.12</v>
      </c>
      <c r="P161" s="25">
        <f t="shared" si="117"/>
        <v>5845.6</v>
      </c>
      <c r="Q161" s="25">
        <f t="shared" si="118"/>
        <v>7670</v>
      </c>
      <c r="R161" s="25">
        <f t="shared" si="119"/>
        <v>44154.400000000001</v>
      </c>
    </row>
    <row r="162" spans="1:18" s="11" customFormat="1" ht="24.95" customHeight="1" x14ac:dyDescent="0.25">
      <c r="A162" s="22">
        <v>130</v>
      </c>
      <c r="B162" s="18" t="s">
        <v>172</v>
      </c>
      <c r="C162" s="21" t="s">
        <v>30</v>
      </c>
      <c r="D162" s="22" t="s">
        <v>20</v>
      </c>
      <c r="E162" s="22" t="s">
        <v>633</v>
      </c>
      <c r="F162" s="25">
        <v>41000</v>
      </c>
      <c r="G162" s="25">
        <v>583.79</v>
      </c>
      <c r="H162" s="25">
        <v>25</v>
      </c>
      <c r="I162" s="25">
        <f t="shared" si="111"/>
        <v>1176.7</v>
      </c>
      <c r="J162" s="25">
        <f t="shared" si="112"/>
        <v>2911</v>
      </c>
      <c r="K162" s="25">
        <f t="shared" si="113"/>
        <v>471.5</v>
      </c>
      <c r="L162" s="25">
        <f t="shared" si="114"/>
        <v>1246.4000000000001</v>
      </c>
      <c r="M162" s="25">
        <f t="shared" si="115"/>
        <v>2906.9</v>
      </c>
      <c r="N162" s="25">
        <v>0</v>
      </c>
      <c r="O162" s="25">
        <f t="shared" si="116"/>
        <v>8712.5</v>
      </c>
      <c r="P162" s="25">
        <f t="shared" si="117"/>
        <v>3031.89</v>
      </c>
      <c r="Q162" s="25">
        <f t="shared" si="118"/>
        <v>6289.4</v>
      </c>
      <c r="R162" s="25">
        <f t="shared" si="119"/>
        <v>37968.11</v>
      </c>
    </row>
    <row r="163" spans="1:18" s="11" customFormat="1" ht="24.95" customHeight="1" x14ac:dyDescent="0.25">
      <c r="A163" s="22">
        <v>131</v>
      </c>
      <c r="B163" s="18" t="s">
        <v>173</v>
      </c>
      <c r="C163" s="21" t="s">
        <v>30</v>
      </c>
      <c r="D163" s="22" t="s">
        <v>20</v>
      </c>
      <c r="E163" s="22" t="s">
        <v>633</v>
      </c>
      <c r="F163" s="25">
        <v>41000</v>
      </c>
      <c r="G163" s="25">
        <v>583.79</v>
      </c>
      <c r="H163" s="25">
        <v>25</v>
      </c>
      <c r="I163" s="25">
        <f t="shared" si="111"/>
        <v>1176.7</v>
      </c>
      <c r="J163" s="25">
        <f t="shared" si="112"/>
        <v>2911</v>
      </c>
      <c r="K163" s="25">
        <f t="shared" si="113"/>
        <v>471.5</v>
      </c>
      <c r="L163" s="25">
        <f t="shared" si="114"/>
        <v>1246.4000000000001</v>
      </c>
      <c r="M163" s="25">
        <f t="shared" si="115"/>
        <v>2906.9</v>
      </c>
      <c r="N163" s="25">
        <v>0</v>
      </c>
      <c r="O163" s="25">
        <f t="shared" si="116"/>
        <v>8712.5</v>
      </c>
      <c r="P163" s="25">
        <f t="shared" si="117"/>
        <v>3031.89</v>
      </c>
      <c r="Q163" s="25">
        <f t="shared" si="118"/>
        <v>6289.4</v>
      </c>
      <c r="R163" s="25">
        <f t="shared" si="119"/>
        <v>37968.11</v>
      </c>
    </row>
    <row r="164" spans="1:18" s="11" customFormat="1" ht="24.95" customHeight="1" x14ac:dyDescent="0.25">
      <c r="A164" s="22">
        <v>132</v>
      </c>
      <c r="B164" s="18" t="s">
        <v>174</v>
      </c>
      <c r="C164" s="21" t="s">
        <v>30</v>
      </c>
      <c r="D164" s="22" t="s">
        <v>20</v>
      </c>
      <c r="E164" s="22" t="s">
        <v>633</v>
      </c>
      <c r="F164" s="25">
        <v>41000</v>
      </c>
      <c r="G164" s="25">
        <v>583.79</v>
      </c>
      <c r="H164" s="25">
        <v>25</v>
      </c>
      <c r="I164" s="25">
        <f t="shared" si="111"/>
        <v>1176.7</v>
      </c>
      <c r="J164" s="25">
        <f t="shared" si="112"/>
        <v>2911</v>
      </c>
      <c r="K164" s="25">
        <f t="shared" si="113"/>
        <v>471.5</v>
      </c>
      <c r="L164" s="25">
        <f t="shared" si="114"/>
        <v>1246.4000000000001</v>
      </c>
      <c r="M164" s="25">
        <f t="shared" si="115"/>
        <v>2906.9</v>
      </c>
      <c r="N164" s="25">
        <v>0</v>
      </c>
      <c r="O164" s="25">
        <f t="shared" si="116"/>
        <v>8712.5</v>
      </c>
      <c r="P164" s="25">
        <f t="shared" si="117"/>
        <v>3031.89</v>
      </c>
      <c r="Q164" s="25">
        <f t="shared" si="118"/>
        <v>6289.4</v>
      </c>
      <c r="R164" s="25">
        <f t="shared" si="119"/>
        <v>37968.11</v>
      </c>
    </row>
    <row r="165" spans="1:18" s="11" customFormat="1" ht="24.95" customHeight="1" x14ac:dyDescent="0.25">
      <c r="A165" s="22">
        <v>133</v>
      </c>
      <c r="B165" s="18" t="s">
        <v>175</v>
      </c>
      <c r="C165" s="21" t="s">
        <v>30</v>
      </c>
      <c r="D165" s="22" t="s">
        <v>20</v>
      </c>
      <c r="E165" s="31" t="s">
        <v>632</v>
      </c>
      <c r="F165" s="25">
        <v>41000</v>
      </c>
      <c r="G165" s="25">
        <v>583.79</v>
      </c>
      <c r="H165" s="25">
        <v>25</v>
      </c>
      <c r="I165" s="25">
        <f t="shared" si="111"/>
        <v>1176.7</v>
      </c>
      <c r="J165" s="25">
        <f t="shared" si="112"/>
        <v>2911</v>
      </c>
      <c r="K165" s="25">
        <f t="shared" si="113"/>
        <v>471.5</v>
      </c>
      <c r="L165" s="25">
        <f t="shared" si="114"/>
        <v>1246.4000000000001</v>
      </c>
      <c r="M165" s="25">
        <f t="shared" si="115"/>
        <v>2906.9</v>
      </c>
      <c r="N165" s="25">
        <v>0</v>
      </c>
      <c r="O165" s="25">
        <f t="shared" si="116"/>
        <v>8712.5</v>
      </c>
      <c r="P165" s="25">
        <f t="shared" si="117"/>
        <v>3031.89</v>
      </c>
      <c r="Q165" s="25">
        <f t="shared" si="118"/>
        <v>6289.4</v>
      </c>
      <c r="R165" s="25">
        <f t="shared" si="119"/>
        <v>37968.11</v>
      </c>
    </row>
    <row r="166" spans="1:18" s="11" customFormat="1" ht="24.95" customHeight="1" x14ac:dyDescent="0.25">
      <c r="A166" s="22">
        <v>134</v>
      </c>
      <c r="B166" s="18" t="s">
        <v>176</v>
      </c>
      <c r="C166" s="21" t="s">
        <v>30</v>
      </c>
      <c r="D166" s="22" t="s">
        <v>20</v>
      </c>
      <c r="E166" s="22" t="s">
        <v>633</v>
      </c>
      <c r="F166" s="25">
        <v>41000</v>
      </c>
      <c r="G166" s="25">
        <v>583.79</v>
      </c>
      <c r="H166" s="25">
        <v>25</v>
      </c>
      <c r="I166" s="25">
        <f t="shared" si="111"/>
        <v>1176.7</v>
      </c>
      <c r="J166" s="25">
        <f t="shared" si="112"/>
        <v>2911</v>
      </c>
      <c r="K166" s="25">
        <f t="shared" si="113"/>
        <v>471.5</v>
      </c>
      <c r="L166" s="25">
        <f t="shared" si="114"/>
        <v>1246.4000000000001</v>
      </c>
      <c r="M166" s="25">
        <f t="shared" si="115"/>
        <v>2906.9</v>
      </c>
      <c r="N166" s="25">
        <v>0</v>
      </c>
      <c r="O166" s="25">
        <f t="shared" si="116"/>
        <v>8712.5</v>
      </c>
      <c r="P166" s="25">
        <f t="shared" si="117"/>
        <v>3031.89</v>
      </c>
      <c r="Q166" s="25">
        <f t="shared" si="118"/>
        <v>6289.4</v>
      </c>
      <c r="R166" s="25">
        <f t="shared" si="119"/>
        <v>37968.11</v>
      </c>
    </row>
    <row r="167" spans="1:18" s="11" customFormat="1" ht="24.95" customHeight="1" x14ac:dyDescent="0.25">
      <c r="A167" s="22">
        <v>135</v>
      </c>
      <c r="B167" s="18" t="s">
        <v>177</v>
      </c>
      <c r="C167" s="21" t="s">
        <v>86</v>
      </c>
      <c r="D167" s="22" t="s">
        <v>20</v>
      </c>
      <c r="E167" s="31" t="s">
        <v>632</v>
      </c>
      <c r="F167" s="25">
        <v>40000</v>
      </c>
      <c r="G167" s="25">
        <v>442.65</v>
      </c>
      <c r="H167" s="25">
        <v>25</v>
      </c>
      <c r="I167" s="25">
        <f t="shared" si="111"/>
        <v>1148</v>
      </c>
      <c r="J167" s="25">
        <f t="shared" si="112"/>
        <v>2840</v>
      </c>
      <c r="K167" s="25">
        <f t="shared" si="113"/>
        <v>460</v>
      </c>
      <c r="L167" s="25">
        <f t="shared" si="114"/>
        <v>1216</v>
      </c>
      <c r="M167" s="25">
        <f t="shared" si="115"/>
        <v>2836</v>
      </c>
      <c r="N167" s="25">
        <v>0</v>
      </c>
      <c r="O167" s="25">
        <f t="shared" si="116"/>
        <v>8500</v>
      </c>
      <c r="P167" s="25">
        <f t="shared" si="117"/>
        <v>2831.65</v>
      </c>
      <c r="Q167" s="25">
        <f t="shared" si="118"/>
        <v>6136</v>
      </c>
      <c r="R167" s="25">
        <f t="shared" si="119"/>
        <v>37168.35</v>
      </c>
    </row>
    <row r="168" spans="1:18" s="11" customFormat="1" ht="24.95" customHeight="1" x14ac:dyDescent="0.25">
      <c r="A168" s="22">
        <v>136</v>
      </c>
      <c r="B168" s="18" t="s">
        <v>178</v>
      </c>
      <c r="C168" s="21" t="s">
        <v>179</v>
      </c>
      <c r="D168" s="22" t="s">
        <v>20</v>
      </c>
      <c r="E168" s="22" t="s">
        <v>633</v>
      </c>
      <c r="F168" s="25">
        <v>40000</v>
      </c>
      <c r="G168" s="25">
        <v>442.65</v>
      </c>
      <c r="H168" s="25">
        <v>25</v>
      </c>
      <c r="I168" s="25">
        <f t="shared" si="111"/>
        <v>1148</v>
      </c>
      <c r="J168" s="25">
        <f t="shared" si="112"/>
        <v>2840</v>
      </c>
      <c r="K168" s="25">
        <f t="shared" si="113"/>
        <v>460</v>
      </c>
      <c r="L168" s="25">
        <f t="shared" si="114"/>
        <v>1216</v>
      </c>
      <c r="M168" s="25">
        <f t="shared" si="115"/>
        <v>2836</v>
      </c>
      <c r="N168" s="25">
        <v>0</v>
      </c>
      <c r="O168" s="25">
        <f t="shared" si="116"/>
        <v>8500</v>
      </c>
      <c r="P168" s="25">
        <f t="shared" si="117"/>
        <v>2831.65</v>
      </c>
      <c r="Q168" s="25">
        <f t="shared" si="118"/>
        <v>6136</v>
      </c>
      <c r="R168" s="25">
        <f t="shared" si="119"/>
        <v>37168.35</v>
      </c>
    </row>
    <row r="169" spans="1:18" s="11" customFormat="1" ht="24.95" customHeight="1" x14ac:dyDescent="0.25">
      <c r="A169" s="22">
        <v>137</v>
      </c>
      <c r="B169" s="18" t="s">
        <v>180</v>
      </c>
      <c r="C169" s="21" t="s">
        <v>179</v>
      </c>
      <c r="D169" s="22" t="s">
        <v>20</v>
      </c>
      <c r="E169" s="22" t="s">
        <v>633</v>
      </c>
      <c r="F169" s="25">
        <v>40000</v>
      </c>
      <c r="G169" s="25">
        <v>85.61</v>
      </c>
      <c r="H169" s="25">
        <v>25</v>
      </c>
      <c r="I169" s="25">
        <f t="shared" si="111"/>
        <v>1148</v>
      </c>
      <c r="J169" s="25">
        <f t="shared" si="112"/>
        <v>2840</v>
      </c>
      <c r="K169" s="25">
        <f t="shared" si="113"/>
        <v>460</v>
      </c>
      <c r="L169" s="25">
        <f t="shared" si="114"/>
        <v>1216</v>
      </c>
      <c r="M169" s="25">
        <f t="shared" si="115"/>
        <v>2836</v>
      </c>
      <c r="N169" s="25">
        <v>0</v>
      </c>
      <c r="O169" s="25">
        <f t="shared" si="116"/>
        <v>8500</v>
      </c>
      <c r="P169" s="25">
        <f t="shared" si="117"/>
        <v>2474.61</v>
      </c>
      <c r="Q169" s="25">
        <f t="shared" si="118"/>
        <v>6136</v>
      </c>
      <c r="R169" s="25">
        <f t="shared" si="119"/>
        <v>37525.39</v>
      </c>
    </row>
    <row r="170" spans="1:18" s="23" customFormat="1" ht="24.95" customHeight="1" x14ac:dyDescent="0.25">
      <c r="A170" s="22">
        <v>138</v>
      </c>
      <c r="B170" s="18" t="s">
        <v>639</v>
      </c>
      <c r="C170" s="21" t="s">
        <v>32</v>
      </c>
      <c r="D170" s="22" t="s">
        <v>20</v>
      </c>
      <c r="E170" s="22" t="s">
        <v>633</v>
      </c>
      <c r="F170" s="25">
        <v>36000</v>
      </c>
      <c r="G170" s="25">
        <v>0</v>
      </c>
      <c r="H170" s="25">
        <v>25</v>
      </c>
      <c r="I170" s="25">
        <f t="shared" si="111"/>
        <v>1033.2</v>
      </c>
      <c r="J170" s="25">
        <f t="shared" si="112"/>
        <v>2556</v>
      </c>
      <c r="K170" s="25">
        <f t="shared" si="113"/>
        <v>414</v>
      </c>
      <c r="L170" s="25">
        <f t="shared" si="114"/>
        <v>1094.4000000000001</v>
      </c>
      <c r="M170" s="25">
        <f t="shared" si="115"/>
        <v>2552.4</v>
      </c>
      <c r="N170" s="25">
        <v>0</v>
      </c>
      <c r="O170" s="25">
        <f>SUM(I170:N170)</f>
        <v>7650</v>
      </c>
      <c r="P170" s="25">
        <f>SUM(G170,H170,I170,L170,N170)</f>
        <v>2152.6</v>
      </c>
      <c r="Q170" s="25">
        <f>+J170+K170+M170</f>
        <v>5522.4</v>
      </c>
      <c r="R170" s="25">
        <f>+F170-P170</f>
        <v>33847.4</v>
      </c>
    </row>
    <row r="171" spans="1:18" s="11" customFormat="1" ht="24.95" customHeight="1" x14ac:dyDescent="0.25">
      <c r="A171" s="22">
        <v>139</v>
      </c>
      <c r="B171" s="18" t="s">
        <v>626</v>
      </c>
      <c r="C171" s="21" t="s">
        <v>32</v>
      </c>
      <c r="D171" s="22" t="s">
        <v>20</v>
      </c>
      <c r="E171" s="22" t="s">
        <v>633</v>
      </c>
      <c r="F171" s="25">
        <v>35000</v>
      </c>
      <c r="G171" s="25">
        <v>0</v>
      </c>
      <c r="H171" s="25">
        <v>25</v>
      </c>
      <c r="I171" s="25">
        <f t="shared" si="111"/>
        <v>1004.5</v>
      </c>
      <c r="J171" s="25">
        <f t="shared" si="112"/>
        <v>2485</v>
      </c>
      <c r="K171" s="25">
        <f t="shared" si="113"/>
        <v>402.5</v>
      </c>
      <c r="L171" s="25">
        <f t="shared" si="114"/>
        <v>1064</v>
      </c>
      <c r="M171" s="25">
        <f t="shared" si="115"/>
        <v>2481.5</v>
      </c>
      <c r="N171" s="25">
        <v>0</v>
      </c>
      <c r="O171" s="25">
        <f t="shared" ref="O171" si="120">SUM(I171:N171)</f>
        <v>7437.5</v>
      </c>
      <c r="P171" s="25">
        <f t="shared" ref="P171" si="121">SUM(G171,H171,I171,L171,N171)</f>
        <v>2093.5</v>
      </c>
      <c r="Q171" s="25">
        <f t="shared" ref="Q171" si="122">+J171+K171+M171</f>
        <v>5369</v>
      </c>
      <c r="R171" s="25">
        <f t="shared" ref="R171" si="123">+F171-P171</f>
        <v>32906.5</v>
      </c>
    </row>
    <row r="172" spans="1:18" s="11" customFormat="1" ht="24.95" customHeight="1" x14ac:dyDescent="0.25">
      <c r="A172" s="22">
        <v>140</v>
      </c>
      <c r="B172" s="18" t="s">
        <v>181</v>
      </c>
      <c r="C172" s="21" t="s">
        <v>32</v>
      </c>
      <c r="D172" s="22" t="s">
        <v>20</v>
      </c>
      <c r="E172" s="22" t="s">
        <v>633</v>
      </c>
      <c r="F172" s="25">
        <v>35000</v>
      </c>
      <c r="G172" s="25">
        <v>0</v>
      </c>
      <c r="H172" s="25">
        <v>25</v>
      </c>
      <c r="I172" s="25">
        <f t="shared" si="111"/>
        <v>1004.5</v>
      </c>
      <c r="J172" s="25">
        <f t="shared" si="112"/>
        <v>2485</v>
      </c>
      <c r="K172" s="25">
        <f t="shared" si="113"/>
        <v>402.5</v>
      </c>
      <c r="L172" s="25">
        <f t="shared" si="114"/>
        <v>1064</v>
      </c>
      <c r="M172" s="25">
        <f t="shared" si="115"/>
        <v>2481.5</v>
      </c>
      <c r="N172" s="25">
        <v>0</v>
      </c>
      <c r="O172" s="25">
        <f t="shared" si="116"/>
        <v>7437.5</v>
      </c>
      <c r="P172" s="25">
        <f t="shared" si="117"/>
        <v>2093.5</v>
      </c>
      <c r="Q172" s="25">
        <f t="shared" si="118"/>
        <v>5369</v>
      </c>
      <c r="R172" s="25">
        <f t="shared" si="119"/>
        <v>32906.5</v>
      </c>
    </row>
    <row r="173" spans="1:18" s="11" customFormat="1" ht="24.95" customHeight="1" x14ac:dyDescent="0.25">
      <c r="A173" s="22">
        <v>141</v>
      </c>
      <c r="B173" s="18" t="s">
        <v>182</v>
      </c>
      <c r="C173" s="21" t="s">
        <v>35</v>
      </c>
      <c r="D173" s="22" t="s">
        <v>20</v>
      </c>
      <c r="E173" s="31" t="s">
        <v>632</v>
      </c>
      <c r="F173" s="25">
        <v>31500</v>
      </c>
      <c r="G173" s="25">
        <v>0</v>
      </c>
      <c r="H173" s="25">
        <v>25</v>
      </c>
      <c r="I173" s="25">
        <f t="shared" si="111"/>
        <v>904.05</v>
      </c>
      <c r="J173" s="25">
        <f t="shared" si="112"/>
        <v>2236.5</v>
      </c>
      <c r="K173" s="25">
        <f t="shared" si="113"/>
        <v>362.25</v>
      </c>
      <c r="L173" s="25">
        <f t="shared" si="114"/>
        <v>957.6</v>
      </c>
      <c r="M173" s="25">
        <f t="shared" si="115"/>
        <v>2233.35</v>
      </c>
      <c r="N173" s="25">
        <v>2380.2399999999998</v>
      </c>
      <c r="O173" s="25">
        <f t="shared" si="116"/>
        <v>9073.99</v>
      </c>
      <c r="P173" s="25">
        <f t="shared" si="117"/>
        <v>4266.8900000000003</v>
      </c>
      <c r="Q173" s="25">
        <f t="shared" si="118"/>
        <v>4832.1000000000004</v>
      </c>
      <c r="R173" s="25">
        <f t="shared" si="119"/>
        <v>27233.11</v>
      </c>
    </row>
    <row r="174" spans="1:18" s="27" customFormat="1" ht="24.95" customHeight="1" x14ac:dyDescent="0.25">
      <c r="A174" s="22">
        <v>142</v>
      </c>
      <c r="B174" s="18" t="s">
        <v>183</v>
      </c>
      <c r="C174" s="21" t="s">
        <v>184</v>
      </c>
      <c r="D174" s="22" t="s">
        <v>20</v>
      </c>
      <c r="E174" s="31" t="s">
        <v>632</v>
      </c>
      <c r="F174" s="25">
        <v>31500</v>
      </c>
      <c r="G174" s="25">
        <v>0</v>
      </c>
      <c r="H174" s="25">
        <v>25</v>
      </c>
      <c r="I174" s="25">
        <f t="shared" si="111"/>
        <v>904.05</v>
      </c>
      <c r="J174" s="25">
        <f t="shared" si="112"/>
        <v>2236.5</v>
      </c>
      <c r="K174" s="25">
        <f t="shared" si="113"/>
        <v>362.25</v>
      </c>
      <c r="L174" s="25">
        <f t="shared" si="114"/>
        <v>957.6</v>
      </c>
      <c r="M174" s="25">
        <f t="shared" si="115"/>
        <v>2233.35</v>
      </c>
      <c r="N174" s="25">
        <v>0</v>
      </c>
      <c r="O174" s="25">
        <f t="shared" si="116"/>
        <v>6693.75</v>
      </c>
      <c r="P174" s="25">
        <f t="shared" si="117"/>
        <v>1886.65</v>
      </c>
      <c r="Q174" s="25">
        <f t="shared" si="118"/>
        <v>4832.1000000000004</v>
      </c>
      <c r="R174" s="25">
        <f t="shared" si="119"/>
        <v>29613.35</v>
      </c>
    </row>
    <row r="175" spans="1:18" s="27" customFormat="1" ht="24.95" customHeight="1" x14ac:dyDescent="0.25">
      <c r="A175" s="22">
        <v>143</v>
      </c>
      <c r="B175" s="18" t="s">
        <v>186</v>
      </c>
      <c r="C175" s="21" t="s">
        <v>32</v>
      </c>
      <c r="D175" s="22" t="s">
        <v>20</v>
      </c>
      <c r="E175" s="31" t="s">
        <v>632</v>
      </c>
      <c r="F175" s="25">
        <v>25000</v>
      </c>
      <c r="G175" s="25">
        <v>0</v>
      </c>
      <c r="H175" s="25">
        <v>25</v>
      </c>
      <c r="I175" s="25">
        <f t="shared" si="111"/>
        <v>717.5</v>
      </c>
      <c r="J175" s="25">
        <f t="shared" si="112"/>
        <v>1775</v>
      </c>
      <c r="K175" s="25">
        <f t="shared" si="113"/>
        <v>287.5</v>
      </c>
      <c r="L175" s="25">
        <f t="shared" si="114"/>
        <v>760</v>
      </c>
      <c r="M175" s="25">
        <f t="shared" si="115"/>
        <v>1772.5</v>
      </c>
      <c r="N175" s="25">
        <v>0</v>
      </c>
      <c r="O175" s="25">
        <f t="shared" ref="O175:O177" si="124">SUM(I175:N175)</f>
        <v>5312.5</v>
      </c>
      <c r="P175" s="25">
        <f t="shared" ref="P175:P177" si="125">SUM(G175,H175,I175,L175,N175)</f>
        <v>1502.5</v>
      </c>
      <c r="Q175" s="25">
        <f t="shared" ref="Q175:Q177" si="126">+J175+K175+M175</f>
        <v>3835</v>
      </c>
      <c r="R175" s="25">
        <f t="shared" ref="R175:R177" si="127">+F175-P175</f>
        <v>23497.5</v>
      </c>
    </row>
    <row r="176" spans="1:18" s="27" customFormat="1" ht="24.95" customHeight="1" x14ac:dyDescent="0.25">
      <c r="A176" s="22">
        <v>144</v>
      </c>
      <c r="B176" s="18" t="s">
        <v>187</v>
      </c>
      <c r="C176" s="21" t="s">
        <v>32</v>
      </c>
      <c r="D176" s="22" t="s">
        <v>20</v>
      </c>
      <c r="E176" s="22" t="s">
        <v>633</v>
      </c>
      <c r="F176" s="25">
        <v>25000</v>
      </c>
      <c r="G176" s="25">
        <v>0</v>
      </c>
      <c r="H176" s="25">
        <v>25</v>
      </c>
      <c r="I176" s="25">
        <f t="shared" si="111"/>
        <v>717.5</v>
      </c>
      <c r="J176" s="25">
        <f t="shared" si="112"/>
        <v>1775</v>
      </c>
      <c r="K176" s="25">
        <f t="shared" si="113"/>
        <v>287.5</v>
      </c>
      <c r="L176" s="25">
        <f t="shared" si="114"/>
        <v>760</v>
      </c>
      <c r="M176" s="25">
        <f t="shared" si="115"/>
        <v>1772.5</v>
      </c>
      <c r="N176" s="25">
        <v>0</v>
      </c>
      <c r="O176" s="25">
        <f t="shared" si="124"/>
        <v>5312.5</v>
      </c>
      <c r="P176" s="25">
        <f t="shared" si="125"/>
        <v>1502.5</v>
      </c>
      <c r="Q176" s="25">
        <f t="shared" si="126"/>
        <v>3835</v>
      </c>
      <c r="R176" s="25">
        <f t="shared" si="127"/>
        <v>23497.5</v>
      </c>
    </row>
    <row r="177" spans="1:18" s="11" customFormat="1" ht="24.95" customHeight="1" x14ac:dyDescent="0.25">
      <c r="A177" s="22">
        <v>145</v>
      </c>
      <c r="B177" s="18" t="s">
        <v>188</v>
      </c>
      <c r="C177" s="21" t="s">
        <v>32</v>
      </c>
      <c r="D177" s="22" t="s">
        <v>20</v>
      </c>
      <c r="E177" s="31" t="s">
        <v>632</v>
      </c>
      <c r="F177" s="25">
        <v>25000</v>
      </c>
      <c r="G177" s="25">
        <v>0</v>
      </c>
      <c r="H177" s="25">
        <v>25</v>
      </c>
      <c r="I177" s="25">
        <f t="shared" si="111"/>
        <v>717.5</v>
      </c>
      <c r="J177" s="25">
        <f t="shared" si="112"/>
        <v>1775</v>
      </c>
      <c r="K177" s="25">
        <f t="shared" si="113"/>
        <v>287.5</v>
      </c>
      <c r="L177" s="25">
        <f t="shared" si="114"/>
        <v>760</v>
      </c>
      <c r="M177" s="25">
        <f t="shared" si="115"/>
        <v>1772.5</v>
      </c>
      <c r="N177" s="25">
        <v>0</v>
      </c>
      <c r="O177" s="25">
        <f t="shared" si="124"/>
        <v>5312.5</v>
      </c>
      <c r="P177" s="25">
        <f t="shared" si="125"/>
        <v>1502.5</v>
      </c>
      <c r="Q177" s="25">
        <f t="shared" si="126"/>
        <v>3835</v>
      </c>
      <c r="R177" s="25">
        <f t="shared" si="127"/>
        <v>23497.5</v>
      </c>
    </row>
    <row r="178" spans="1:18" s="11" customFormat="1" ht="24.95" customHeight="1" x14ac:dyDescent="0.25">
      <c r="A178" s="22">
        <v>146</v>
      </c>
      <c r="B178" s="18" t="s">
        <v>191</v>
      </c>
      <c r="C178" s="21" t="s">
        <v>32</v>
      </c>
      <c r="D178" s="22" t="s">
        <v>20</v>
      </c>
      <c r="E178" s="22" t="s">
        <v>633</v>
      </c>
      <c r="F178" s="25">
        <v>25000</v>
      </c>
      <c r="G178" s="25">
        <v>0</v>
      </c>
      <c r="H178" s="25">
        <v>25</v>
      </c>
      <c r="I178" s="25">
        <f t="shared" si="111"/>
        <v>717.5</v>
      </c>
      <c r="J178" s="25">
        <f t="shared" si="112"/>
        <v>1775</v>
      </c>
      <c r="K178" s="25">
        <f t="shared" si="113"/>
        <v>287.5</v>
      </c>
      <c r="L178" s="25">
        <f t="shared" si="114"/>
        <v>760</v>
      </c>
      <c r="M178" s="25">
        <f t="shared" si="115"/>
        <v>1772.5</v>
      </c>
      <c r="N178" s="25">
        <v>0</v>
      </c>
      <c r="O178" s="25">
        <f t="shared" ref="O178" si="128">SUM(I178:N178)</f>
        <v>5312.5</v>
      </c>
      <c r="P178" s="25">
        <f t="shared" ref="P178" si="129">SUM(G178,H178,I178,L178,N178)</f>
        <v>1502.5</v>
      </c>
      <c r="Q178" s="25">
        <f t="shared" ref="Q178" si="130">+J178+K178+M178</f>
        <v>3835</v>
      </c>
      <c r="R178" s="25">
        <f t="shared" ref="R178" si="131">+F178-P178</f>
        <v>23497.5</v>
      </c>
    </row>
    <row r="179" spans="1:18" s="11" customFormat="1" ht="24.95" customHeight="1" x14ac:dyDescent="0.25">
      <c r="A179" s="22">
        <v>147</v>
      </c>
      <c r="B179" s="18" t="s">
        <v>189</v>
      </c>
      <c r="C179" s="21" t="s">
        <v>34</v>
      </c>
      <c r="D179" s="22" t="s">
        <v>20</v>
      </c>
      <c r="E179" s="22" t="s">
        <v>633</v>
      </c>
      <c r="F179" s="25">
        <v>25000</v>
      </c>
      <c r="G179" s="25">
        <v>0</v>
      </c>
      <c r="H179" s="25">
        <v>25</v>
      </c>
      <c r="I179" s="25">
        <f t="shared" si="111"/>
        <v>717.5</v>
      </c>
      <c r="J179" s="25">
        <f t="shared" si="112"/>
        <v>1775</v>
      </c>
      <c r="K179" s="25">
        <f t="shared" si="113"/>
        <v>287.5</v>
      </c>
      <c r="L179" s="25">
        <f t="shared" si="114"/>
        <v>760</v>
      </c>
      <c r="M179" s="25">
        <f t="shared" si="115"/>
        <v>1772.5</v>
      </c>
      <c r="N179" s="25">
        <v>0</v>
      </c>
      <c r="O179" s="25">
        <f>SUM(I179:N179)</f>
        <v>5312.5</v>
      </c>
      <c r="P179" s="25">
        <f>SUM(G179,H179,I179,L179,N179)</f>
        <v>1502.5</v>
      </c>
      <c r="Q179" s="25">
        <f>+J179+K179+M179</f>
        <v>3835</v>
      </c>
      <c r="R179" s="25">
        <f>+F179-P179</f>
        <v>23497.5</v>
      </c>
    </row>
    <row r="180" spans="1:18" s="11" customFormat="1" ht="24.95" customHeight="1" x14ac:dyDescent="0.3">
      <c r="A180" s="28" t="s">
        <v>192</v>
      </c>
      <c r="B180" s="29"/>
      <c r="C180" s="29"/>
      <c r="D180" s="29"/>
      <c r="E180" s="29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5"/>
    </row>
    <row r="181" spans="1:18" s="11" customFormat="1" ht="24.95" customHeight="1" x14ac:dyDescent="0.25">
      <c r="A181" s="22">
        <v>148</v>
      </c>
      <c r="B181" s="18" t="s">
        <v>193</v>
      </c>
      <c r="C181" s="21" t="s">
        <v>194</v>
      </c>
      <c r="D181" s="22" t="s">
        <v>20</v>
      </c>
      <c r="E181" s="22" t="s">
        <v>633</v>
      </c>
      <c r="F181" s="25">
        <v>51801.75</v>
      </c>
      <c r="G181" s="25">
        <v>2108.29</v>
      </c>
      <c r="H181" s="25">
        <v>25</v>
      </c>
      <c r="I181" s="25">
        <f t="shared" ref="I181:I183" si="132">IF(F181&gt;290000,290000*2.87%,F181*2.87%)</f>
        <v>1486.71</v>
      </c>
      <c r="J181" s="25">
        <f t="shared" ref="J181:J183" si="133">IF(F181&gt;290000,290000*7.1%,F181*7.1%)</f>
        <v>3677.92</v>
      </c>
      <c r="K181" s="25">
        <f t="shared" ref="K181:K183" si="134">IF(F181&gt;62400,62400*1.15%,F181*1.15%)</f>
        <v>595.72</v>
      </c>
      <c r="L181" s="25">
        <f t="shared" ref="L181:L183" si="135">IF(F181&gt;156000,156000*3.04%,F181*3.04%)</f>
        <v>1574.77</v>
      </c>
      <c r="M181" s="25">
        <f t="shared" ref="M181:M183" si="136">IF(F181&gt;156000,156000*7.09%,F181*7.09%)</f>
        <v>3672.74</v>
      </c>
      <c r="N181" s="25">
        <v>0</v>
      </c>
      <c r="O181" s="25">
        <f t="shared" ref="O181:O183" si="137">SUM(I181:N181)</f>
        <v>11007.86</v>
      </c>
      <c r="P181" s="25">
        <f t="shared" ref="P181:P183" si="138">SUM(G181,H181,I181,L181,N181)</f>
        <v>5194.7700000000004</v>
      </c>
      <c r="Q181" s="25">
        <f t="shared" ref="Q181:Q183" si="139">+J181+K181+M181</f>
        <v>7946.38</v>
      </c>
      <c r="R181" s="25">
        <f t="shared" ref="R181:R183" si="140">+F181-P181</f>
        <v>46606.98</v>
      </c>
    </row>
    <row r="182" spans="1:18" s="11" customFormat="1" ht="24.95" customHeight="1" x14ac:dyDescent="0.25">
      <c r="A182" s="22">
        <v>149</v>
      </c>
      <c r="B182" s="18" t="s">
        <v>196</v>
      </c>
      <c r="C182" s="21" t="s">
        <v>197</v>
      </c>
      <c r="D182" s="22" t="s">
        <v>20</v>
      </c>
      <c r="E182" s="31" t="s">
        <v>632</v>
      </c>
      <c r="F182" s="25">
        <v>31500</v>
      </c>
      <c r="G182" s="25">
        <v>0</v>
      </c>
      <c r="H182" s="25">
        <v>25</v>
      </c>
      <c r="I182" s="25">
        <f t="shared" si="132"/>
        <v>904.05</v>
      </c>
      <c r="J182" s="25">
        <f t="shared" si="133"/>
        <v>2236.5</v>
      </c>
      <c r="K182" s="25">
        <f t="shared" si="134"/>
        <v>362.25</v>
      </c>
      <c r="L182" s="25">
        <f t="shared" si="135"/>
        <v>957.6</v>
      </c>
      <c r="M182" s="25">
        <f t="shared" si="136"/>
        <v>2233.35</v>
      </c>
      <c r="N182" s="25">
        <v>0</v>
      </c>
      <c r="O182" s="25">
        <f t="shared" si="137"/>
        <v>6693.75</v>
      </c>
      <c r="P182" s="25">
        <f t="shared" si="138"/>
        <v>1886.65</v>
      </c>
      <c r="Q182" s="25">
        <f t="shared" si="139"/>
        <v>4832.1000000000004</v>
      </c>
      <c r="R182" s="25">
        <f t="shared" si="140"/>
        <v>29613.35</v>
      </c>
    </row>
    <row r="183" spans="1:18" s="11" customFormat="1" ht="24.95" customHeight="1" x14ac:dyDescent="0.25">
      <c r="A183" s="22">
        <v>150</v>
      </c>
      <c r="B183" s="18" t="s">
        <v>198</v>
      </c>
      <c r="C183" s="21" t="s">
        <v>32</v>
      </c>
      <c r="D183" s="22" t="s">
        <v>20</v>
      </c>
      <c r="E183" s="22" t="s">
        <v>633</v>
      </c>
      <c r="F183" s="25">
        <v>25000</v>
      </c>
      <c r="G183" s="25">
        <v>0</v>
      </c>
      <c r="H183" s="25">
        <v>25</v>
      </c>
      <c r="I183" s="25">
        <f t="shared" si="132"/>
        <v>717.5</v>
      </c>
      <c r="J183" s="25">
        <f t="shared" si="133"/>
        <v>1775</v>
      </c>
      <c r="K183" s="25">
        <f t="shared" si="134"/>
        <v>287.5</v>
      </c>
      <c r="L183" s="25">
        <f t="shared" si="135"/>
        <v>760</v>
      </c>
      <c r="M183" s="25">
        <f t="shared" si="136"/>
        <v>1772.5</v>
      </c>
      <c r="N183" s="25">
        <v>0</v>
      </c>
      <c r="O183" s="25">
        <f t="shared" si="137"/>
        <v>5312.5</v>
      </c>
      <c r="P183" s="25">
        <f t="shared" si="138"/>
        <v>1502.5</v>
      </c>
      <c r="Q183" s="25">
        <f t="shared" si="139"/>
        <v>3835</v>
      </c>
      <c r="R183" s="25">
        <f t="shared" si="140"/>
        <v>23497.5</v>
      </c>
    </row>
    <row r="184" spans="1:18" s="11" customFormat="1" ht="24.95" customHeight="1" x14ac:dyDescent="0.3">
      <c r="A184" s="28" t="s">
        <v>199</v>
      </c>
      <c r="B184" s="29"/>
      <c r="C184" s="29"/>
      <c r="D184" s="29"/>
      <c r="E184" s="29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5"/>
    </row>
    <row r="185" spans="1:18" s="24" customFormat="1" ht="24.95" customHeight="1" x14ac:dyDescent="0.25">
      <c r="A185" s="36">
        <v>151</v>
      </c>
      <c r="B185" s="37" t="s">
        <v>410</v>
      </c>
      <c r="C185" s="38" t="s">
        <v>409</v>
      </c>
      <c r="D185" s="36" t="s">
        <v>20</v>
      </c>
      <c r="E185" s="39" t="s">
        <v>632</v>
      </c>
      <c r="F185" s="40">
        <v>60000</v>
      </c>
      <c r="G185" s="40">
        <v>3486.68</v>
      </c>
      <c r="H185" s="40">
        <v>25</v>
      </c>
      <c r="I185" s="40">
        <f t="shared" ref="I185:I212" si="141">IF(F185&gt;290000,290000*2.87%,F185*2.87%)</f>
        <v>1722</v>
      </c>
      <c r="J185" s="40">
        <f t="shared" ref="J185:J212" si="142">IF(F185&gt;290000,290000*7.1%,F185*7.1%)</f>
        <v>4260</v>
      </c>
      <c r="K185" s="40">
        <f t="shared" ref="K185:K212" si="143">IF(F185&gt;62400,62400*1.15%,F185*1.15%)</f>
        <v>690</v>
      </c>
      <c r="L185" s="40">
        <f t="shared" ref="L185:L212" si="144">IF(F185&gt;156000,156000*3.04%,F185*3.04%)</f>
        <v>1824</v>
      </c>
      <c r="M185" s="40">
        <f t="shared" ref="M185:M212" si="145">IF(F185&gt;156000,156000*7.09%,F185*7.09%)</f>
        <v>4254</v>
      </c>
      <c r="N185" s="40">
        <v>0</v>
      </c>
      <c r="O185" s="40">
        <f t="shared" ref="O185:O212" si="146">SUM(I185:N185)</f>
        <v>12750</v>
      </c>
      <c r="P185" s="40">
        <f t="shared" ref="P185:P212" si="147">SUM(G185,H185,I185,L185,N185)</f>
        <v>7057.68</v>
      </c>
      <c r="Q185" s="40">
        <f t="shared" ref="Q185:Q212" si="148">+J185+K185+M185</f>
        <v>9204</v>
      </c>
      <c r="R185" s="40">
        <f t="shared" ref="R185:R212" si="149">+F185-P185</f>
        <v>52942.32</v>
      </c>
    </row>
    <row r="186" spans="1:18" s="24" customFormat="1" ht="24.95" customHeight="1" x14ac:dyDescent="0.25">
      <c r="A186" s="36">
        <v>152</v>
      </c>
      <c r="B186" s="37" t="s">
        <v>158</v>
      </c>
      <c r="C186" s="38" t="s">
        <v>110</v>
      </c>
      <c r="D186" s="36" t="s">
        <v>20</v>
      </c>
      <c r="E186" s="36" t="s">
        <v>633</v>
      </c>
      <c r="F186" s="40">
        <v>60000</v>
      </c>
      <c r="G186" s="40">
        <v>3486.68</v>
      </c>
      <c r="H186" s="40">
        <v>25</v>
      </c>
      <c r="I186" s="40">
        <f t="shared" si="141"/>
        <v>1722</v>
      </c>
      <c r="J186" s="40">
        <f t="shared" si="142"/>
        <v>4260</v>
      </c>
      <c r="K186" s="40">
        <f t="shared" si="143"/>
        <v>690</v>
      </c>
      <c r="L186" s="40">
        <f t="shared" si="144"/>
        <v>1824</v>
      </c>
      <c r="M186" s="40">
        <f t="shared" si="145"/>
        <v>4254</v>
      </c>
      <c r="N186" s="40">
        <v>0</v>
      </c>
      <c r="O186" s="40">
        <f t="shared" si="146"/>
        <v>12750</v>
      </c>
      <c r="P186" s="40">
        <f t="shared" si="147"/>
        <v>7057.68</v>
      </c>
      <c r="Q186" s="40">
        <f t="shared" si="148"/>
        <v>9204</v>
      </c>
      <c r="R186" s="40">
        <f t="shared" si="149"/>
        <v>52942.32</v>
      </c>
    </row>
    <row r="187" spans="1:18" s="11" customFormat="1" ht="24.95" customHeight="1" x14ac:dyDescent="0.25">
      <c r="A187" s="36">
        <v>153</v>
      </c>
      <c r="B187" s="18" t="s">
        <v>548</v>
      </c>
      <c r="C187" s="21" t="s">
        <v>26</v>
      </c>
      <c r="D187" s="22" t="s">
        <v>20</v>
      </c>
      <c r="E187" s="31" t="s">
        <v>632</v>
      </c>
      <c r="F187" s="25">
        <v>41000</v>
      </c>
      <c r="G187" s="25">
        <v>583.79</v>
      </c>
      <c r="H187" s="25">
        <v>25</v>
      </c>
      <c r="I187" s="25">
        <f t="shared" si="141"/>
        <v>1176.7</v>
      </c>
      <c r="J187" s="25">
        <f t="shared" si="142"/>
        <v>2911</v>
      </c>
      <c r="K187" s="25">
        <f t="shared" si="143"/>
        <v>471.5</v>
      </c>
      <c r="L187" s="25">
        <f t="shared" si="144"/>
        <v>1246.4000000000001</v>
      </c>
      <c r="M187" s="25">
        <f t="shared" si="145"/>
        <v>2906.9</v>
      </c>
      <c r="N187" s="25">
        <v>0</v>
      </c>
      <c r="O187" s="25">
        <f t="shared" si="146"/>
        <v>8712.5</v>
      </c>
      <c r="P187" s="25">
        <f t="shared" si="147"/>
        <v>3031.89</v>
      </c>
      <c r="Q187" s="25">
        <f t="shared" si="148"/>
        <v>6289.4</v>
      </c>
      <c r="R187" s="25">
        <f t="shared" si="149"/>
        <v>37968.11</v>
      </c>
    </row>
    <row r="188" spans="1:18" s="11" customFormat="1" ht="24.95" customHeight="1" x14ac:dyDescent="0.25">
      <c r="A188" s="36">
        <v>154</v>
      </c>
      <c r="B188" s="18" t="s">
        <v>200</v>
      </c>
      <c r="C188" s="21" t="s">
        <v>26</v>
      </c>
      <c r="D188" s="22" t="s">
        <v>20</v>
      </c>
      <c r="E188" s="31" t="s">
        <v>632</v>
      </c>
      <c r="F188" s="25">
        <v>41000</v>
      </c>
      <c r="G188" s="25">
        <v>583.79</v>
      </c>
      <c r="H188" s="25">
        <v>25</v>
      </c>
      <c r="I188" s="25">
        <f t="shared" si="141"/>
        <v>1176.7</v>
      </c>
      <c r="J188" s="25">
        <f t="shared" si="142"/>
        <v>2911</v>
      </c>
      <c r="K188" s="25">
        <f t="shared" si="143"/>
        <v>471.5</v>
      </c>
      <c r="L188" s="25">
        <f t="shared" si="144"/>
        <v>1246.4000000000001</v>
      </c>
      <c r="M188" s="25">
        <f t="shared" si="145"/>
        <v>2906.9</v>
      </c>
      <c r="N188" s="25">
        <v>0</v>
      </c>
      <c r="O188" s="25">
        <f t="shared" si="146"/>
        <v>8712.5</v>
      </c>
      <c r="P188" s="25">
        <f t="shared" si="147"/>
        <v>3031.89</v>
      </c>
      <c r="Q188" s="25">
        <f t="shared" si="148"/>
        <v>6289.4</v>
      </c>
      <c r="R188" s="25">
        <f t="shared" si="149"/>
        <v>37968.11</v>
      </c>
    </row>
    <row r="189" spans="1:18" s="11" customFormat="1" ht="24.95" customHeight="1" x14ac:dyDescent="0.25">
      <c r="A189" s="36">
        <v>155</v>
      </c>
      <c r="B189" s="18" t="s">
        <v>552</v>
      </c>
      <c r="C189" s="21" t="s">
        <v>550</v>
      </c>
      <c r="D189" s="22" t="s">
        <v>20</v>
      </c>
      <c r="E189" s="31" t="s">
        <v>632</v>
      </c>
      <c r="F189" s="25">
        <v>41000</v>
      </c>
      <c r="G189" s="25">
        <v>405.27</v>
      </c>
      <c r="H189" s="25">
        <v>25</v>
      </c>
      <c r="I189" s="25">
        <f t="shared" si="141"/>
        <v>1176.7</v>
      </c>
      <c r="J189" s="25">
        <f t="shared" si="142"/>
        <v>2911</v>
      </c>
      <c r="K189" s="25">
        <f t="shared" si="143"/>
        <v>471.5</v>
      </c>
      <c r="L189" s="25">
        <f t="shared" si="144"/>
        <v>1246.4000000000001</v>
      </c>
      <c r="M189" s="25">
        <f t="shared" si="145"/>
        <v>2906.9</v>
      </c>
      <c r="N189" s="25">
        <v>0</v>
      </c>
      <c r="O189" s="25">
        <f t="shared" si="146"/>
        <v>8712.5</v>
      </c>
      <c r="P189" s="25">
        <f t="shared" si="147"/>
        <v>2853.37</v>
      </c>
      <c r="Q189" s="25">
        <f t="shared" si="148"/>
        <v>6289.4</v>
      </c>
      <c r="R189" s="25">
        <f t="shared" si="149"/>
        <v>38146.629999999997</v>
      </c>
    </row>
    <row r="190" spans="1:18" s="11" customFormat="1" ht="24.95" customHeight="1" x14ac:dyDescent="0.25">
      <c r="A190" s="36">
        <v>156</v>
      </c>
      <c r="B190" s="18" t="s">
        <v>553</v>
      </c>
      <c r="C190" s="21" t="s">
        <v>550</v>
      </c>
      <c r="D190" s="22" t="s">
        <v>20</v>
      </c>
      <c r="E190" s="31" t="s">
        <v>632</v>
      </c>
      <c r="F190" s="25">
        <v>41000</v>
      </c>
      <c r="G190" s="25">
        <v>583.79</v>
      </c>
      <c r="H190" s="25">
        <v>25</v>
      </c>
      <c r="I190" s="25">
        <f t="shared" si="141"/>
        <v>1176.7</v>
      </c>
      <c r="J190" s="25">
        <f t="shared" si="142"/>
        <v>2911</v>
      </c>
      <c r="K190" s="25">
        <f t="shared" si="143"/>
        <v>471.5</v>
      </c>
      <c r="L190" s="25">
        <f t="shared" si="144"/>
        <v>1246.4000000000001</v>
      </c>
      <c r="M190" s="25">
        <f t="shared" si="145"/>
        <v>2906.9</v>
      </c>
      <c r="N190" s="25">
        <v>0</v>
      </c>
      <c r="O190" s="25">
        <f t="shared" si="146"/>
        <v>8712.5</v>
      </c>
      <c r="P190" s="25">
        <f t="shared" si="147"/>
        <v>3031.89</v>
      </c>
      <c r="Q190" s="25">
        <f t="shared" si="148"/>
        <v>6289.4</v>
      </c>
      <c r="R190" s="25">
        <f t="shared" si="149"/>
        <v>37968.11</v>
      </c>
    </row>
    <row r="191" spans="1:18" s="11" customFormat="1" ht="24.95" customHeight="1" x14ac:dyDescent="0.25">
      <c r="A191" s="36">
        <v>157</v>
      </c>
      <c r="B191" s="18" t="s">
        <v>674</v>
      </c>
      <c r="C191" s="21" t="s">
        <v>34</v>
      </c>
      <c r="D191" s="22" t="s">
        <v>20</v>
      </c>
      <c r="E191" s="22" t="s">
        <v>633</v>
      </c>
      <c r="F191" s="25">
        <v>36000</v>
      </c>
      <c r="G191" s="25">
        <v>0</v>
      </c>
      <c r="H191" s="25">
        <v>25</v>
      </c>
      <c r="I191" s="25">
        <f t="shared" si="141"/>
        <v>1033.2</v>
      </c>
      <c r="J191" s="25">
        <f t="shared" si="142"/>
        <v>2556</v>
      </c>
      <c r="K191" s="25">
        <f t="shared" si="143"/>
        <v>414</v>
      </c>
      <c r="L191" s="25">
        <f t="shared" si="144"/>
        <v>1094.4000000000001</v>
      </c>
      <c r="M191" s="25">
        <f t="shared" si="145"/>
        <v>2552.4</v>
      </c>
      <c r="N191" s="25">
        <v>0</v>
      </c>
      <c r="O191" s="25">
        <f t="shared" ref="O191" si="150">SUM(I191:N191)</f>
        <v>7650</v>
      </c>
      <c r="P191" s="25">
        <f t="shared" ref="P191" si="151">SUM(G191,H191,I191,L191,N191)</f>
        <v>2152.6</v>
      </c>
      <c r="Q191" s="25">
        <f t="shared" ref="Q191" si="152">+J191+K191+M191</f>
        <v>5522.4</v>
      </c>
      <c r="R191" s="25">
        <f t="shared" ref="R191" si="153">+F191-P191</f>
        <v>33847.4</v>
      </c>
    </row>
    <row r="192" spans="1:18" s="11" customFormat="1" ht="24.95" customHeight="1" x14ac:dyDescent="0.25">
      <c r="A192" s="36">
        <v>158</v>
      </c>
      <c r="B192" s="18" t="s">
        <v>202</v>
      </c>
      <c r="C192" s="21" t="s">
        <v>34</v>
      </c>
      <c r="D192" s="22" t="s">
        <v>20</v>
      </c>
      <c r="E192" s="22" t="s">
        <v>633</v>
      </c>
      <c r="F192" s="25">
        <v>12833.33</v>
      </c>
      <c r="G192" s="25">
        <v>0</v>
      </c>
      <c r="H192" s="25">
        <v>25</v>
      </c>
      <c r="I192" s="25">
        <f t="shared" si="141"/>
        <v>368.32</v>
      </c>
      <c r="J192" s="25">
        <f t="shared" si="142"/>
        <v>911.17</v>
      </c>
      <c r="K192" s="25">
        <f t="shared" si="143"/>
        <v>147.58000000000001</v>
      </c>
      <c r="L192" s="25">
        <f t="shared" si="144"/>
        <v>390.13</v>
      </c>
      <c r="M192" s="25">
        <f t="shared" si="145"/>
        <v>909.88</v>
      </c>
      <c r="N192" s="25">
        <v>0</v>
      </c>
      <c r="O192" s="25">
        <f t="shared" si="146"/>
        <v>2727.08</v>
      </c>
      <c r="P192" s="25">
        <f t="shared" si="147"/>
        <v>783.45</v>
      </c>
      <c r="Q192" s="25">
        <f t="shared" si="148"/>
        <v>1968.63</v>
      </c>
      <c r="R192" s="25">
        <f t="shared" si="149"/>
        <v>12049.88</v>
      </c>
    </row>
    <row r="193" spans="1:18" s="11" customFormat="1" ht="24.95" customHeight="1" x14ac:dyDescent="0.25">
      <c r="A193" s="36">
        <v>159</v>
      </c>
      <c r="B193" s="18" t="s">
        <v>203</v>
      </c>
      <c r="C193" s="21" t="s">
        <v>30</v>
      </c>
      <c r="D193" s="22" t="s">
        <v>20</v>
      </c>
      <c r="E193" s="31" t="s">
        <v>632</v>
      </c>
      <c r="F193" s="25">
        <v>32500</v>
      </c>
      <c r="G193" s="25">
        <v>0</v>
      </c>
      <c r="H193" s="25">
        <v>25</v>
      </c>
      <c r="I193" s="25">
        <f t="shared" si="141"/>
        <v>932.75</v>
      </c>
      <c r="J193" s="25">
        <f t="shared" si="142"/>
        <v>2307.5</v>
      </c>
      <c r="K193" s="25">
        <f t="shared" si="143"/>
        <v>373.75</v>
      </c>
      <c r="L193" s="25">
        <f t="shared" si="144"/>
        <v>988</v>
      </c>
      <c r="M193" s="25">
        <f t="shared" si="145"/>
        <v>2304.25</v>
      </c>
      <c r="N193" s="25">
        <v>0</v>
      </c>
      <c r="O193" s="25">
        <f t="shared" si="146"/>
        <v>6906.25</v>
      </c>
      <c r="P193" s="25">
        <f t="shared" si="147"/>
        <v>1945.75</v>
      </c>
      <c r="Q193" s="25">
        <f t="shared" si="148"/>
        <v>4985.5</v>
      </c>
      <c r="R193" s="25">
        <f t="shared" si="149"/>
        <v>30554.25</v>
      </c>
    </row>
    <row r="194" spans="1:18" s="11" customFormat="1" ht="24.95" customHeight="1" x14ac:dyDescent="0.25">
      <c r="A194" s="36">
        <v>160</v>
      </c>
      <c r="B194" s="18" t="s">
        <v>204</v>
      </c>
      <c r="C194" s="21" t="s">
        <v>205</v>
      </c>
      <c r="D194" s="22" t="s">
        <v>20</v>
      </c>
      <c r="E194" s="31" t="s">
        <v>632</v>
      </c>
      <c r="F194" s="25">
        <v>32000</v>
      </c>
      <c r="G194" s="25">
        <v>0</v>
      </c>
      <c r="H194" s="25">
        <v>25</v>
      </c>
      <c r="I194" s="25">
        <f t="shared" si="141"/>
        <v>918.4</v>
      </c>
      <c r="J194" s="25">
        <f t="shared" si="142"/>
        <v>2272</v>
      </c>
      <c r="K194" s="25">
        <f t="shared" si="143"/>
        <v>368</v>
      </c>
      <c r="L194" s="25">
        <f t="shared" si="144"/>
        <v>972.8</v>
      </c>
      <c r="M194" s="25">
        <f t="shared" si="145"/>
        <v>2268.8000000000002</v>
      </c>
      <c r="N194" s="25">
        <v>0</v>
      </c>
      <c r="O194" s="25">
        <f t="shared" si="146"/>
        <v>6800</v>
      </c>
      <c r="P194" s="25">
        <f t="shared" si="147"/>
        <v>1916.2</v>
      </c>
      <c r="Q194" s="25">
        <f t="shared" si="148"/>
        <v>4908.8</v>
      </c>
      <c r="R194" s="25">
        <f t="shared" si="149"/>
        <v>30083.8</v>
      </c>
    </row>
    <row r="195" spans="1:18" s="11" customFormat="1" ht="24.95" customHeight="1" x14ac:dyDescent="0.25">
      <c r="A195" s="36">
        <v>161</v>
      </c>
      <c r="B195" s="18" t="s">
        <v>624</v>
      </c>
      <c r="C195" s="21" t="s">
        <v>32</v>
      </c>
      <c r="D195" s="22" t="s">
        <v>20</v>
      </c>
      <c r="E195" s="31" t="s">
        <v>632</v>
      </c>
      <c r="F195" s="25">
        <v>31500</v>
      </c>
      <c r="G195" s="25">
        <v>0</v>
      </c>
      <c r="H195" s="25">
        <v>25</v>
      </c>
      <c r="I195" s="25">
        <f t="shared" si="141"/>
        <v>904.05</v>
      </c>
      <c r="J195" s="25">
        <f t="shared" si="142"/>
        <v>2236.5</v>
      </c>
      <c r="K195" s="25">
        <f t="shared" si="143"/>
        <v>362.25</v>
      </c>
      <c r="L195" s="25">
        <f t="shared" si="144"/>
        <v>957.6</v>
      </c>
      <c r="M195" s="25">
        <f t="shared" si="145"/>
        <v>2233.35</v>
      </c>
      <c r="N195" s="25">
        <v>0</v>
      </c>
      <c r="O195" s="25">
        <f t="shared" si="146"/>
        <v>6693.75</v>
      </c>
      <c r="P195" s="25">
        <f t="shared" si="147"/>
        <v>1886.65</v>
      </c>
      <c r="Q195" s="25">
        <f t="shared" si="148"/>
        <v>4832.1000000000004</v>
      </c>
      <c r="R195" s="25">
        <f t="shared" si="149"/>
        <v>29613.35</v>
      </c>
    </row>
    <row r="196" spans="1:18" s="11" customFormat="1" ht="24.95" customHeight="1" x14ac:dyDescent="0.25">
      <c r="A196" s="36">
        <v>162</v>
      </c>
      <c r="B196" s="18" t="s">
        <v>207</v>
      </c>
      <c r="C196" s="21" t="s">
        <v>205</v>
      </c>
      <c r="D196" s="22" t="s">
        <v>20</v>
      </c>
      <c r="E196" s="22" t="s">
        <v>633</v>
      </c>
      <c r="F196" s="25">
        <v>30000</v>
      </c>
      <c r="G196" s="25">
        <v>0</v>
      </c>
      <c r="H196" s="25">
        <v>25</v>
      </c>
      <c r="I196" s="25">
        <f t="shared" si="141"/>
        <v>861</v>
      </c>
      <c r="J196" s="25">
        <f t="shared" si="142"/>
        <v>2130</v>
      </c>
      <c r="K196" s="25">
        <f t="shared" si="143"/>
        <v>345</v>
      </c>
      <c r="L196" s="25">
        <f t="shared" si="144"/>
        <v>912</v>
      </c>
      <c r="M196" s="25">
        <f t="shared" si="145"/>
        <v>2127</v>
      </c>
      <c r="N196" s="25">
        <v>0</v>
      </c>
      <c r="O196" s="25">
        <f t="shared" si="146"/>
        <v>6375</v>
      </c>
      <c r="P196" s="25">
        <f t="shared" si="147"/>
        <v>1798</v>
      </c>
      <c r="Q196" s="25">
        <f t="shared" si="148"/>
        <v>4602</v>
      </c>
      <c r="R196" s="25">
        <f t="shared" si="149"/>
        <v>28202</v>
      </c>
    </row>
    <row r="197" spans="1:18" s="11" customFormat="1" ht="24.95" customHeight="1" x14ac:dyDescent="0.25">
      <c r="A197" s="36">
        <v>163</v>
      </c>
      <c r="B197" s="18" t="s">
        <v>208</v>
      </c>
      <c r="C197" s="21" t="s">
        <v>205</v>
      </c>
      <c r="D197" s="22" t="s">
        <v>20</v>
      </c>
      <c r="E197" s="22" t="s">
        <v>633</v>
      </c>
      <c r="F197" s="25">
        <v>30000</v>
      </c>
      <c r="G197" s="25">
        <v>0</v>
      </c>
      <c r="H197" s="25">
        <v>25</v>
      </c>
      <c r="I197" s="25">
        <f t="shared" si="141"/>
        <v>861</v>
      </c>
      <c r="J197" s="25">
        <f t="shared" si="142"/>
        <v>2130</v>
      </c>
      <c r="K197" s="25">
        <f t="shared" si="143"/>
        <v>345</v>
      </c>
      <c r="L197" s="25">
        <f t="shared" si="144"/>
        <v>912</v>
      </c>
      <c r="M197" s="25">
        <f t="shared" si="145"/>
        <v>2127</v>
      </c>
      <c r="N197" s="25">
        <v>0</v>
      </c>
      <c r="O197" s="25">
        <f t="shared" si="146"/>
        <v>6375</v>
      </c>
      <c r="P197" s="25">
        <f t="shared" si="147"/>
        <v>1798</v>
      </c>
      <c r="Q197" s="25">
        <f t="shared" si="148"/>
        <v>4602</v>
      </c>
      <c r="R197" s="25">
        <f t="shared" si="149"/>
        <v>28202</v>
      </c>
    </row>
    <row r="198" spans="1:18" s="11" customFormat="1" ht="24.95" customHeight="1" x14ac:dyDescent="0.25">
      <c r="A198" s="36">
        <v>164</v>
      </c>
      <c r="B198" s="18" t="s">
        <v>206</v>
      </c>
      <c r="C198" s="21" t="s">
        <v>30</v>
      </c>
      <c r="D198" s="22" t="s">
        <v>20</v>
      </c>
      <c r="E198" s="22" t="s">
        <v>633</v>
      </c>
      <c r="F198" s="25">
        <v>13000</v>
      </c>
      <c r="G198" s="25">
        <v>0</v>
      </c>
      <c r="H198" s="25">
        <v>25</v>
      </c>
      <c r="I198" s="25">
        <f t="shared" si="141"/>
        <v>373.1</v>
      </c>
      <c r="J198" s="25">
        <f t="shared" si="142"/>
        <v>923</v>
      </c>
      <c r="K198" s="25">
        <f t="shared" si="143"/>
        <v>149.5</v>
      </c>
      <c r="L198" s="25">
        <f t="shared" si="144"/>
        <v>395.2</v>
      </c>
      <c r="M198" s="25">
        <f t="shared" si="145"/>
        <v>921.7</v>
      </c>
      <c r="N198" s="25">
        <v>0</v>
      </c>
      <c r="O198" s="25">
        <f>SUM(I198:N198)</f>
        <v>2762.5</v>
      </c>
      <c r="P198" s="25">
        <f>SUM(G198,H198,I198,L198,N198)</f>
        <v>793.3</v>
      </c>
      <c r="Q198" s="25">
        <f>+J198+K198+M198</f>
        <v>1994.2</v>
      </c>
      <c r="R198" s="25">
        <f>+F198-P198</f>
        <v>12206.7</v>
      </c>
    </row>
    <row r="199" spans="1:18" s="11" customFormat="1" ht="24.95" customHeight="1" x14ac:dyDescent="0.25">
      <c r="A199" s="36">
        <v>165</v>
      </c>
      <c r="B199" s="18" t="s">
        <v>209</v>
      </c>
      <c r="C199" s="21" t="s">
        <v>184</v>
      </c>
      <c r="D199" s="22" t="s">
        <v>20</v>
      </c>
      <c r="E199" s="22" t="s">
        <v>633</v>
      </c>
      <c r="F199" s="25">
        <v>26250</v>
      </c>
      <c r="G199" s="25">
        <v>0</v>
      </c>
      <c r="H199" s="25">
        <v>25</v>
      </c>
      <c r="I199" s="25">
        <f t="shared" si="141"/>
        <v>753.38</v>
      </c>
      <c r="J199" s="25">
        <f t="shared" si="142"/>
        <v>1863.75</v>
      </c>
      <c r="K199" s="25">
        <f t="shared" si="143"/>
        <v>301.88</v>
      </c>
      <c r="L199" s="25">
        <f t="shared" si="144"/>
        <v>798</v>
      </c>
      <c r="M199" s="25">
        <f t="shared" si="145"/>
        <v>1861.13</v>
      </c>
      <c r="N199" s="25">
        <v>0</v>
      </c>
      <c r="O199" s="25">
        <f t="shared" si="146"/>
        <v>5578.14</v>
      </c>
      <c r="P199" s="25">
        <f t="shared" si="147"/>
        <v>1576.38</v>
      </c>
      <c r="Q199" s="25">
        <f t="shared" si="148"/>
        <v>4026.76</v>
      </c>
      <c r="R199" s="25">
        <f t="shared" si="149"/>
        <v>24673.62</v>
      </c>
    </row>
    <row r="200" spans="1:18" s="27" customFormat="1" ht="24.95" customHeight="1" x14ac:dyDescent="0.25">
      <c r="A200" s="36">
        <v>166</v>
      </c>
      <c r="B200" s="18" t="s">
        <v>210</v>
      </c>
      <c r="C200" s="21" t="s">
        <v>184</v>
      </c>
      <c r="D200" s="22" t="s">
        <v>20</v>
      </c>
      <c r="E200" s="31" t="s">
        <v>632</v>
      </c>
      <c r="F200" s="25">
        <v>26250</v>
      </c>
      <c r="G200" s="25">
        <v>0</v>
      </c>
      <c r="H200" s="25">
        <v>25</v>
      </c>
      <c r="I200" s="25">
        <f t="shared" si="141"/>
        <v>753.38</v>
      </c>
      <c r="J200" s="25">
        <f t="shared" si="142"/>
        <v>1863.75</v>
      </c>
      <c r="K200" s="25">
        <f t="shared" si="143"/>
        <v>301.88</v>
      </c>
      <c r="L200" s="25">
        <f t="shared" si="144"/>
        <v>798</v>
      </c>
      <c r="M200" s="25">
        <f t="shared" si="145"/>
        <v>1861.13</v>
      </c>
      <c r="N200" s="25">
        <v>0</v>
      </c>
      <c r="O200" s="25">
        <f t="shared" si="146"/>
        <v>5578.14</v>
      </c>
      <c r="P200" s="25">
        <f t="shared" si="147"/>
        <v>1576.38</v>
      </c>
      <c r="Q200" s="25">
        <f t="shared" si="148"/>
        <v>4026.76</v>
      </c>
      <c r="R200" s="25">
        <f t="shared" si="149"/>
        <v>24673.62</v>
      </c>
    </row>
    <row r="201" spans="1:18" s="11" customFormat="1" ht="24.95" customHeight="1" x14ac:dyDescent="0.25">
      <c r="A201" s="36">
        <v>167</v>
      </c>
      <c r="B201" s="18" t="s">
        <v>211</v>
      </c>
      <c r="C201" s="21" t="s">
        <v>184</v>
      </c>
      <c r="D201" s="22" t="s">
        <v>20</v>
      </c>
      <c r="E201" s="31" t="s">
        <v>632</v>
      </c>
      <c r="F201" s="25">
        <v>26250</v>
      </c>
      <c r="G201" s="25">
        <v>0</v>
      </c>
      <c r="H201" s="25">
        <v>25</v>
      </c>
      <c r="I201" s="25">
        <f t="shared" si="141"/>
        <v>753.38</v>
      </c>
      <c r="J201" s="25">
        <f t="shared" si="142"/>
        <v>1863.75</v>
      </c>
      <c r="K201" s="25">
        <f t="shared" si="143"/>
        <v>301.88</v>
      </c>
      <c r="L201" s="25">
        <f t="shared" si="144"/>
        <v>798</v>
      </c>
      <c r="M201" s="25">
        <f t="shared" si="145"/>
        <v>1861.13</v>
      </c>
      <c r="N201" s="25">
        <v>0</v>
      </c>
      <c r="O201" s="25">
        <f t="shared" si="146"/>
        <v>5578.14</v>
      </c>
      <c r="P201" s="25">
        <f t="shared" si="147"/>
        <v>1576.38</v>
      </c>
      <c r="Q201" s="25">
        <f t="shared" si="148"/>
        <v>4026.76</v>
      </c>
      <c r="R201" s="25">
        <f t="shared" si="149"/>
        <v>24673.62</v>
      </c>
    </row>
    <row r="202" spans="1:18" s="11" customFormat="1" ht="24.95" customHeight="1" x14ac:dyDescent="0.25">
      <c r="A202" s="36">
        <v>168</v>
      </c>
      <c r="B202" s="18" t="s">
        <v>212</v>
      </c>
      <c r="C202" s="21" t="s">
        <v>184</v>
      </c>
      <c r="D202" s="22" t="s">
        <v>20</v>
      </c>
      <c r="E202" s="31" t="s">
        <v>632</v>
      </c>
      <c r="F202" s="25">
        <v>26250</v>
      </c>
      <c r="G202" s="25">
        <v>0</v>
      </c>
      <c r="H202" s="25">
        <v>25</v>
      </c>
      <c r="I202" s="25">
        <f t="shared" si="141"/>
        <v>753.38</v>
      </c>
      <c r="J202" s="25">
        <f t="shared" si="142"/>
        <v>1863.75</v>
      </c>
      <c r="K202" s="25">
        <f t="shared" si="143"/>
        <v>301.88</v>
      </c>
      <c r="L202" s="25">
        <f t="shared" si="144"/>
        <v>798</v>
      </c>
      <c r="M202" s="25">
        <f t="shared" si="145"/>
        <v>1861.13</v>
      </c>
      <c r="N202" s="25">
        <v>0</v>
      </c>
      <c r="O202" s="25">
        <f t="shared" si="146"/>
        <v>5578.14</v>
      </c>
      <c r="P202" s="25">
        <f t="shared" si="147"/>
        <v>1576.38</v>
      </c>
      <c r="Q202" s="25">
        <f t="shared" si="148"/>
        <v>4026.76</v>
      </c>
      <c r="R202" s="25">
        <f t="shared" si="149"/>
        <v>24673.62</v>
      </c>
    </row>
    <row r="203" spans="1:18" s="11" customFormat="1" ht="24.95" customHeight="1" x14ac:dyDescent="0.25">
      <c r="A203" s="36">
        <v>169</v>
      </c>
      <c r="B203" s="18" t="s">
        <v>213</v>
      </c>
      <c r="C203" s="21" t="s">
        <v>29</v>
      </c>
      <c r="D203" s="22" t="s">
        <v>20</v>
      </c>
      <c r="E203" s="31" t="s">
        <v>632</v>
      </c>
      <c r="F203" s="25">
        <v>26250</v>
      </c>
      <c r="G203" s="25">
        <v>0</v>
      </c>
      <c r="H203" s="25">
        <v>25</v>
      </c>
      <c r="I203" s="25">
        <f t="shared" si="141"/>
        <v>753.38</v>
      </c>
      <c r="J203" s="25">
        <f t="shared" si="142"/>
        <v>1863.75</v>
      </c>
      <c r="K203" s="25">
        <f t="shared" si="143"/>
        <v>301.88</v>
      </c>
      <c r="L203" s="25">
        <f t="shared" si="144"/>
        <v>798</v>
      </c>
      <c r="M203" s="25">
        <f t="shared" si="145"/>
        <v>1861.13</v>
      </c>
      <c r="N203" s="25">
        <v>0</v>
      </c>
      <c r="O203" s="25">
        <f t="shared" si="146"/>
        <v>5578.14</v>
      </c>
      <c r="P203" s="25">
        <f t="shared" si="147"/>
        <v>1576.38</v>
      </c>
      <c r="Q203" s="25">
        <f t="shared" si="148"/>
        <v>4026.76</v>
      </c>
      <c r="R203" s="25">
        <f t="shared" si="149"/>
        <v>24673.62</v>
      </c>
    </row>
    <row r="204" spans="1:18" s="11" customFormat="1" ht="24.95" customHeight="1" x14ac:dyDescent="0.25">
      <c r="A204" s="36">
        <v>170</v>
      </c>
      <c r="B204" s="18" t="s">
        <v>214</v>
      </c>
      <c r="C204" s="21" t="s">
        <v>215</v>
      </c>
      <c r="D204" s="22" t="s">
        <v>20</v>
      </c>
      <c r="E204" s="31" t="s">
        <v>632</v>
      </c>
      <c r="F204" s="25">
        <v>25000</v>
      </c>
      <c r="G204" s="25">
        <v>0</v>
      </c>
      <c r="H204" s="25">
        <v>25</v>
      </c>
      <c r="I204" s="25">
        <f t="shared" si="141"/>
        <v>717.5</v>
      </c>
      <c r="J204" s="25">
        <f t="shared" si="142"/>
        <v>1775</v>
      </c>
      <c r="K204" s="25">
        <f t="shared" si="143"/>
        <v>287.5</v>
      </c>
      <c r="L204" s="25">
        <f t="shared" si="144"/>
        <v>760</v>
      </c>
      <c r="M204" s="25">
        <f t="shared" si="145"/>
        <v>1772.5</v>
      </c>
      <c r="N204" s="25">
        <v>0</v>
      </c>
      <c r="O204" s="25">
        <f t="shared" si="146"/>
        <v>5312.5</v>
      </c>
      <c r="P204" s="25">
        <f t="shared" si="147"/>
        <v>1502.5</v>
      </c>
      <c r="Q204" s="25">
        <f t="shared" si="148"/>
        <v>3835</v>
      </c>
      <c r="R204" s="25">
        <f t="shared" si="149"/>
        <v>23497.5</v>
      </c>
    </row>
    <row r="205" spans="1:18" s="11" customFormat="1" ht="24.95" customHeight="1" x14ac:dyDescent="0.25">
      <c r="A205" s="36">
        <v>171</v>
      </c>
      <c r="B205" s="18" t="s">
        <v>218</v>
      </c>
      <c r="C205" s="21" t="s">
        <v>219</v>
      </c>
      <c r="D205" s="22" t="s">
        <v>20</v>
      </c>
      <c r="E205" s="31" t="s">
        <v>632</v>
      </c>
      <c r="F205" s="25">
        <v>25000</v>
      </c>
      <c r="G205" s="25">
        <v>0</v>
      </c>
      <c r="H205" s="25">
        <v>25</v>
      </c>
      <c r="I205" s="25">
        <f t="shared" si="141"/>
        <v>717.5</v>
      </c>
      <c r="J205" s="25">
        <f t="shared" si="142"/>
        <v>1775</v>
      </c>
      <c r="K205" s="25">
        <f t="shared" si="143"/>
        <v>287.5</v>
      </c>
      <c r="L205" s="25">
        <f t="shared" si="144"/>
        <v>760</v>
      </c>
      <c r="M205" s="25">
        <f t="shared" si="145"/>
        <v>1772.5</v>
      </c>
      <c r="N205" s="25">
        <v>1190.1199999999999</v>
      </c>
      <c r="O205" s="25">
        <f t="shared" si="146"/>
        <v>6502.62</v>
      </c>
      <c r="P205" s="25">
        <f t="shared" si="147"/>
        <v>2692.62</v>
      </c>
      <c r="Q205" s="25">
        <f t="shared" si="148"/>
        <v>3835</v>
      </c>
      <c r="R205" s="25">
        <f t="shared" si="149"/>
        <v>22307.38</v>
      </c>
    </row>
    <row r="206" spans="1:18" s="11" customFormat="1" ht="24.95" customHeight="1" x14ac:dyDescent="0.25">
      <c r="A206" s="36">
        <v>172</v>
      </c>
      <c r="B206" s="18" t="s">
        <v>216</v>
      </c>
      <c r="C206" s="21" t="s">
        <v>205</v>
      </c>
      <c r="D206" s="22" t="s">
        <v>20</v>
      </c>
      <c r="E206" s="31" t="s">
        <v>632</v>
      </c>
      <c r="F206" s="25">
        <v>25000</v>
      </c>
      <c r="G206" s="25">
        <v>0</v>
      </c>
      <c r="H206" s="25">
        <v>25</v>
      </c>
      <c r="I206" s="25">
        <f t="shared" si="141"/>
        <v>717.5</v>
      </c>
      <c r="J206" s="25">
        <f t="shared" si="142"/>
        <v>1775</v>
      </c>
      <c r="K206" s="25">
        <f t="shared" si="143"/>
        <v>287.5</v>
      </c>
      <c r="L206" s="25">
        <f t="shared" si="144"/>
        <v>760</v>
      </c>
      <c r="M206" s="25">
        <f t="shared" si="145"/>
        <v>1772.5</v>
      </c>
      <c r="N206" s="25">
        <v>0</v>
      </c>
      <c r="O206" s="25">
        <f>SUM(I206:N206)</f>
        <v>5312.5</v>
      </c>
      <c r="P206" s="25">
        <f>SUM(G206,H206,I206,L206,N206)</f>
        <v>1502.5</v>
      </c>
      <c r="Q206" s="25">
        <f>+J206+K206+M206</f>
        <v>3835</v>
      </c>
      <c r="R206" s="25">
        <f>+F206-P206</f>
        <v>23497.5</v>
      </c>
    </row>
    <row r="207" spans="1:18" s="11" customFormat="1" ht="24.95" customHeight="1" x14ac:dyDescent="0.25">
      <c r="A207" s="36">
        <v>173</v>
      </c>
      <c r="B207" s="18" t="s">
        <v>221</v>
      </c>
      <c r="C207" s="21" t="s">
        <v>220</v>
      </c>
      <c r="D207" s="22" t="s">
        <v>20</v>
      </c>
      <c r="E207" s="31" t="s">
        <v>632</v>
      </c>
      <c r="F207" s="25">
        <v>20000</v>
      </c>
      <c r="G207" s="25">
        <v>0</v>
      </c>
      <c r="H207" s="25">
        <v>25</v>
      </c>
      <c r="I207" s="25">
        <f t="shared" si="141"/>
        <v>574</v>
      </c>
      <c r="J207" s="25">
        <f t="shared" si="142"/>
        <v>1420</v>
      </c>
      <c r="K207" s="25">
        <f t="shared" si="143"/>
        <v>230</v>
      </c>
      <c r="L207" s="25">
        <f t="shared" si="144"/>
        <v>608</v>
      </c>
      <c r="M207" s="25">
        <f t="shared" si="145"/>
        <v>1418</v>
      </c>
      <c r="N207" s="25">
        <v>0</v>
      </c>
      <c r="O207" s="25">
        <f t="shared" si="146"/>
        <v>4250</v>
      </c>
      <c r="P207" s="25">
        <f t="shared" si="147"/>
        <v>1207</v>
      </c>
      <c r="Q207" s="25">
        <f t="shared" si="148"/>
        <v>3068</v>
      </c>
      <c r="R207" s="25">
        <f t="shared" si="149"/>
        <v>18793</v>
      </c>
    </row>
    <row r="208" spans="1:18" s="11" customFormat="1" ht="24.95" customHeight="1" x14ac:dyDescent="0.25">
      <c r="A208" s="36">
        <v>174</v>
      </c>
      <c r="B208" s="18" t="s">
        <v>222</v>
      </c>
      <c r="C208" s="21" t="s">
        <v>220</v>
      </c>
      <c r="D208" s="22" t="s">
        <v>20</v>
      </c>
      <c r="E208" s="31" t="s">
        <v>632</v>
      </c>
      <c r="F208" s="25">
        <v>20000</v>
      </c>
      <c r="G208" s="25">
        <v>0</v>
      </c>
      <c r="H208" s="25">
        <v>25</v>
      </c>
      <c r="I208" s="25">
        <f t="shared" si="141"/>
        <v>574</v>
      </c>
      <c r="J208" s="25">
        <f t="shared" si="142"/>
        <v>1420</v>
      </c>
      <c r="K208" s="25">
        <f t="shared" si="143"/>
        <v>230</v>
      </c>
      <c r="L208" s="25">
        <f t="shared" si="144"/>
        <v>608</v>
      </c>
      <c r="M208" s="25">
        <f t="shared" si="145"/>
        <v>1418</v>
      </c>
      <c r="N208" s="25">
        <v>0</v>
      </c>
      <c r="O208" s="25">
        <f t="shared" si="146"/>
        <v>4250</v>
      </c>
      <c r="P208" s="25">
        <f t="shared" si="147"/>
        <v>1207</v>
      </c>
      <c r="Q208" s="25">
        <f t="shared" si="148"/>
        <v>3068</v>
      </c>
      <c r="R208" s="25">
        <f t="shared" si="149"/>
        <v>18793</v>
      </c>
    </row>
    <row r="209" spans="1:18" s="11" customFormat="1" ht="24.95" customHeight="1" x14ac:dyDescent="0.25">
      <c r="A209" s="36">
        <v>175</v>
      </c>
      <c r="B209" s="18" t="s">
        <v>224</v>
      </c>
      <c r="C209" s="21" t="s">
        <v>185</v>
      </c>
      <c r="D209" s="22" t="s">
        <v>20</v>
      </c>
      <c r="E209" s="22" t="s">
        <v>633</v>
      </c>
      <c r="F209" s="25">
        <v>18150</v>
      </c>
      <c r="G209" s="25">
        <v>0</v>
      </c>
      <c r="H209" s="25">
        <v>25</v>
      </c>
      <c r="I209" s="25">
        <f t="shared" si="141"/>
        <v>520.91</v>
      </c>
      <c r="J209" s="25">
        <f t="shared" si="142"/>
        <v>1288.6500000000001</v>
      </c>
      <c r="K209" s="25">
        <f t="shared" si="143"/>
        <v>208.73</v>
      </c>
      <c r="L209" s="25">
        <f t="shared" si="144"/>
        <v>551.76</v>
      </c>
      <c r="M209" s="25">
        <f t="shared" si="145"/>
        <v>1286.8399999999999</v>
      </c>
      <c r="N209" s="25">
        <v>0</v>
      </c>
      <c r="O209" s="25">
        <f t="shared" si="146"/>
        <v>3856.89</v>
      </c>
      <c r="P209" s="25">
        <f t="shared" si="147"/>
        <v>1097.67</v>
      </c>
      <c r="Q209" s="25">
        <f t="shared" si="148"/>
        <v>2784.22</v>
      </c>
      <c r="R209" s="25">
        <f t="shared" si="149"/>
        <v>17052.330000000002</v>
      </c>
    </row>
    <row r="210" spans="1:18" s="27" customFormat="1" ht="24.95" customHeight="1" x14ac:dyDescent="0.25">
      <c r="A210" s="36">
        <v>176</v>
      </c>
      <c r="B210" s="18" t="s">
        <v>225</v>
      </c>
      <c r="C210" s="21" t="s">
        <v>185</v>
      </c>
      <c r="D210" s="22" t="s">
        <v>20</v>
      </c>
      <c r="E210" s="31" t="s">
        <v>632</v>
      </c>
      <c r="F210" s="25">
        <v>18150</v>
      </c>
      <c r="G210" s="25">
        <v>0</v>
      </c>
      <c r="H210" s="25">
        <v>25</v>
      </c>
      <c r="I210" s="25">
        <f t="shared" si="141"/>
        <v>520.91</v>
      </c>
      <c r="J210" s="25">
        <f t="shared" si="142"/>
        <v>1288.6500000000001</v>
      </c>
      <c r="K210" s="25">
        <f t="shared" si="143"/>
        <v>208.73</v>
      </c>
      <c r="L210" s="25">
        <f t="shared" si="144"/>
        <v>551.76</v>
      </c>
      <c r="M210" s="25">
        <f t="shared" si="145"/>
        <v>1286.8399999999999</v>
      </c>
      <c r="N210" s="25">
        <v>0</v>
      </c>
      <c r="O210" s="25">
        <f t="shared" si="146"/>
        <v>3856.89</v>
      </c>
      <c r="P210" s="25">
        <f t="shared" si="147"/>
        <v>1097.67</v>
      </c>
      <c r="Q210" s="25">
        <f t="shared" si="148"/>
        <v>2784.22</v>
      </c>
      <c r="R210" s="25">
        <f t="shared" si="149"/>
        <v>17052.330000000002</v>
      </c>
    </row>
    <row r="211" spans="1:18" s="11" customFormat="1" ht="24.95" customHeight="1" x14ac:dyDescent="0.25">
      <c r="A211" s="36">
        <v>177</v>
      </c>
      <c r="B211" s="18" t="s">
        <v>226</v>
      </c>
      <c r="C211" s="21" t="s">
        <v>227</v>
      </c>
      <c r="D211" s="22" t="s">
        <v>20</v>
      </c>
      <c r="E211" s="22" t="s">
        <v>633</v>
      </c>
      <c r="F211" s="25">
        <v>16500</v>
      </c>
      <c r="G211" s="25">
        <v>0</v>
      </c>
      <c r="H211" s="25">
        <v>25</v>
      </c>
      <c r="I211" s="25">
        <f t="shared" si="141"/>
        <v>473.55</v>
      </c>
      <c r="J211" s="25">
        <f t="shared" si="142"/>
        <v>1171.5</v>
      </c>
      <c r="K211" s="25">
        <f t="shared" si="143"/>
        <v>189.75</v>
      </c>
      <c r="L211" s="25">
        <f t="shared" si="144"/>
        <v>501.6</v>
      </c>
      <c r="M211" s="25">
        <f t="shared" si="145"/>
        <v>1169.8499999999999</v>
      </c>
      <c r="N211" s="25">
        <v>0</v>
      </c>
      <c r="O211" s="25">
        <f t="shared" si="146"/>
        <v>3506.25</v>
      </c>
      <c r="P211" s="25">
        <f t="shared" si="147"/>
        <v>1000.15</v>
      </c>
      <c r="Q211" s="25">
        <f t="shared" si="148"/>
        <v>2531.1</v>
      </c>
      <c r="R211" s="25">
        <f t="shared" si="149"/>
        <v>15499.85</v>
      </c>
    </row>
    <row r="212" spans="1:18" s="11" customFormat="1" ht="24.95" customHeight="1" x14ac:dyDescent="0.25">
      <c r="A212" s="36">
        <v>178</v>
      </c>
      <c r="B212" s="18" t="s">
        <v>228</v>
      </c>
      <c r="C212" s="21" t="s">
        <v>227</v>
      </c>
      <c r="D212" s="22" t="s">
        <v>20</v>
      </c>
      <c r="E212" s="22" t="s">
        <v>633</v>
      </c>
      <c r="F212" s="25">
        <v>16500</v>
      </c>
      <c r="G212" s="25">
        <v>0</v>
      </c>
      <c r="H212" s="25">
        <v>25</v>
      </c>
      <c r="I212" s="25">
        <f t="shared" si="141"/>
        <v>473.55</v>
      </c>
      <c r="J212" s="25">
        <f t="shared" si="142"/>
        <v>1171.5</v>
      </c>
      <c r="K212" s="25">
        <f t="shared" si="143"/>
        <v>189.75</v>
      </c>
      <c r="L212" s="25">
        <f t="shared" si="144"/>
        <v>501.6</v>
      </c>
      <c r="M212" s="25">
        <f t="shared" si="145"/>
        <v>1169.8499999999999</v>
      </c>
      <c r="N212" s="25">
        <v>0</v>
      </c>
      <c r="O212" s="25">
        <f t="shared" si="146"/>
        <v>3506.25</v>
      </c>
      <c r="P212" s="25">
        <f t="shared" si="147"/>
        <v>1000.15</v>
      </c>
      <c r="Q212" s="25">
        <f t="shared" si="148"/>
        <v>2531.1</v>
      </c>
      <c r="R212" s="25">
        <f t="shared" si="149"/>
        <v>15499.85</v>
      </c>
    </row>
    <row r="213" spans="1:18" s="11" customFormat="1" ht="24.95" customHeight="1" x14ac:dyDescent="0.3">
      <c r="A213" s="28" t="s">
        <v>229</v>
      </c>
      <c r="B213" s="29"/>
      <c r="C213" s="29"/>
      <c r="D213" s="29"/>
      <c r="E213" s="29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5"/>
    </row>
    <row r="214" spans="1:18" s="27" customFormat="1" ht="24.95" customHeight="1" x14ac:dyDescent="0.25">
      <c r="A214" s="22">
        <v>179</v>
      </c>
      <c r="B214" s="18" t="s">
        <v>33</v>
      </c>
      <c r="C214" s="21" t="s">
        <v>564</v>
      </c>
      <c r="D214" s="22" t="s">
        <v>20</v>
      </c>
      <c r="E214" s="22" t="s">
        <v>633</v>
      </c>
      <c r="F214" s="25">
        <v>41000</v>
      </c>
      <c r="G214" s="25">
        <v>583.79</v>
      </c>
      <c r="H214" s="25">
        <v>25</v>
      </c>
      <c r="I214" s="25">
        <f t="shared" ref="I214:I220" si="154">IF(F214&gt;290000,290000*2.87%,F214*2.87%)</f>
        <v>1176.7</v>
      </c>
      <c r="J214" s="25">
        <f t="shared" ref="J214:J220" si="155">IF(F214&gt;290000,290000*7.1%,F214*7.1%)</f>
        <v>2911</v>
      </c>
      <c r="K214" s="25">
        <f t="shared" ref="K214:K220" si="156">IF(F214&gt;62400,62400*1.15%,F214*1.15%)</f>
        <v>471.5</v>
      </c>
      <c r="L214" s="25">
        <f t="shared" ref="L214:L220" si="157">IF(F214&gt;156000,156000*3.04%,F214*3.04%)</f>
        <v>1246.4000000000001</v>
      </c>
      <c r="M214" s="25">
        <f t="shared" ref="M214:M220" si="158">IF(F214&gt;156000,156000*7.09%,F214*7.09%)</f>
        <v>2906.9</v>
      </c>
      <c r="N214" s="25">
        <v>0</v>
      </c>
      <c r="O214" s="25">
        <f>SUM(I214:N214)</f>
        <v>8712.5</v>
      </c>
      <c r="P214" s="25">
        <f>SUM(G214,H214,I214,L214,N214)</f>
        <v>3031.89</v>
      </c>
      <c r="Q214" s="25">
        <f>+J214+K214+M214</f>
        <v>6289.4</v>
      </c>
      <c r="R214" s="25">
        <f>+F214-P214</f>
        <v>37968.11</v>
      </c>
    </row>
    <row r="215" spans="1:18" s="11" customFormat="1" ht="24.95" customHeight="1" x14ac:dyDescent="0.25">
      <c r="A215" s="22">
        <v>180</v>
      </c>
      <c r="B215" s="18" t="s">
        <v>230</v>
      </c>
      <c r="C215" s="21" t="s">
        <v>34</v>
      </c>
      <c r="D215" s="22" t="s">
        <v>20</v>
      </c>
      <c r="E215" s="22" t="s">
        <v>633</v>
      </c>
      <c r="F215" s="25">
        <v>35000</v>
      </c>
      <c r="G215" s="25">
        <v>0</v>
      </c>
      <c r="H215" s="25">
        <v>25</v>
      </c>
      <c r="I215" s="25">
        <f t="shared" si="154"/>
        <v>1004.5</v>
      </c>
      <c r="J215" s="25">
        <f t="shared" si="155"/>
        <v>2485</v>
      </c>
      <c r="K215" s="25">
        <f t="shared" si="156"/>
        <v>402.5</v>
      </c>
      <c r="L215" s="25">
        <f t="shared" si="157"/>
        <v>1064</v>
      </c>
      <c r="M215" s="25">
        <f t="shared" si="158"/>
        <v>2481.5</v>
      </c>
      <c r="N215" s="25">
        <v>0</v>
      </c>
      <c r="O215" s="25">
        <f t="shared" ref="O215:O219" si="159">SUM(I215:N215)</f>
        <v>7437.5</v>
      </c>
      <c r="P215" s="25">
        <f t="shared" ref="P215:P219" si="160">SUM(G215,H215,I215,L215,N215)</f>
        <v>2093.5</v>
      </c>
      <c r="Q215" s="25">
        <f t="shared" ref="Q215:Q219" si="161">+J215+K215+M215</f>
        <v>5369</v>
      </c>
      <c r="R215" s="25">
        <f t="shared" ref="R215:R219" si="162">+F215-P215</f>
        <v>32906.5</v>
      </c>
    </row>
    <row r="216" spans="1:18" s="11" customFormat="1" ht="24.95" customHeight="1" x14ac:dyDescent="0.25">
      <c r="A216" s="22">
        <v>181</v>
      </c>
      <c r="B216" s="18" t="s">
        <v>232</v>
      </c>
      <c r="C216" s="21" t="s">
        <v>35</v>
      </c>
      <c r="D216" s="22" t="s">
        <v>20</v>
      </c>
      <c r="E216" s="31" t="s">
        <v>632</v>
      </c>
      <c r="F216" s="25">
        <v>31500</v>
      </c>
      <c r="G216" s="25">
        <v>0</v>
      </c>
      <c r="H216" s="25">
        <v>25</v>
      </c>
      <c r="I216" s="25">
        <f t="shared" si="154"/>
        <v>904.05</v>
      </c>
      <c r="J216" s="25">
        <f t="shared" si="155"/>
        <v>2236.5</v>
      </c>
      <c r="K216" s="25">
        <f t="shared" si="156"/>
        <v>362.25</v>
      </c>
      <c r="L216" s="25">
        <f t="shared" si="157"/>
        <v>957.6</v>
      </c>
      <c r="M216" s="25">
        <f t="shared" si="158"/>
        <v>2233.35</v>
      </c>
      <c r="N216" s="25">
        <v>0</v>
      </c>
      <c r="O216" s="25">
        <f t="shared" si="159"/>
        <v>6693.75</v>
      </c>
      <c r="P216" s="25">
        <f t="shared" si="160"/>
        <v>1886.65</v>
      </c>
      <c r="Q216" s="25">
        <f t="shared" si="161"/>
        <v>4832.1000000000004</v>
      </c>
      <c r="R216" s="25">
        <f t="shared" si="162"/>
        <v>29613.35</v>
      </c>
    </row>
    <row r="217" spans="1:18" s="11" customFormat="1" ht="24.95" customHeight="1" x14ac:dyDescent="0.25">
      <c r="A217" s="22">
        <v>182</v>
      </c>
      <c r="B217" s="18" t="s">
        <v>233</v>
      </c>
      <c r="C217" s="21" t="s">
        <v>35</v>
      </c>
      <c r="D217" s="22" t="s">
        <v>20</v>
      </c>
      <c r="E217" s="22" t="s">
        <v>633</v>
      </c>
      <c r="F217" s="25">
        <v>31500</v>
      </c>
      <c r="G217" s="25">
        <v>0</v>
      </c>
      <c r="H217" s="25">
        <v>25</v>
      </c>
      <c r="I217" s="25">
        <f t="shared" si="154"/>
        <v>904.05</v>
      </c>
      <c r="J217" s="25">
        <f t="shared" si="155"/>
        <v>2236.5</v>
      </c>
      <c r="K217" s="25">
        <f t="shared" si="156"/>
        <v>362.25</v>
      </c>
      <c r="L217" s="25">
        <f t="shared" si="157"/>
        <v>957.6</v>
      </c>
      <c r="M217" s="25">
        <f t="shared" si="158"/>
        <v>2233.35</v>
      </c>
      <c r="N217" s="25">
        <v>0</v>
      </c>
      <c r="O217" s="25">
        <f t="shared" si="159"/>
        <v>6693.75</v>
      </c>
      <c r="P217" s="25">
        <f t="shared" si="160"/>
        <v>1886.65</v>
      </c>
      <c r="Q217" s="25">
        <f t="shared" si="161"/>
        <v>4832.1000000000004</v>
      </c>
      <c r="R217" s="25">
        <f t="shared" si="162"/>
        <v>29613.35</v>
      </c>
    </row>
    <row r="218" spans="1:18" s="11" customFormat="1" ht="24.95" customHeight="1" x14ac:dyDescent="0.25">
      <c r="A218" s="22">
        <v>183</v>
      </c>
      <c r="B218" s="18" t="s">
        <v>234</v>
      </c>
      <c r="C218" s="21" t="s">
        <v>235</v>
      </c>
      <c r="D218" s="22" t="s">
        <v>20</v>
      </c>
      <c r="E218" s="22" t="s">
        <v>633</v>
      </c>
      <c r="F218" s="25">
        <v>31500</v>
      </c>
      <c r="G218" s="25">
        <v>0</v>
      </c>
      <c r="H218" s="25">
        <v>25</v>
      </c>
      <c r="I218" s="25">
        <f t="shared" si="154"/>
        <v>904.05</v>
      </c>
      <c r="J218" s="25">
        <f t="shared" si="155"/>
        <v>2236.5</v>
      </c>
      <c r="K218" s="25">
        <f t="shared" si="156"/>
        <v>362.25</v>
      </c>
      <c r="L218" s="25">
        <f t="shared" si="157"/>
        <v>957.6</v>
      </c>
      <c r="M218" s="25">
        <f t="shared" si="158"/>
        <v>2233.35</v>
      </c>
      <c r="N218" s="25">
        <v>0</v>
      </c>
      <c r="O218" s="25">
        <f t="shared" si="159"/>
        <v>6693.75</v>
      </c>
      <c r="P218" s="25">
        <f t="shared" si="160"/>
        <v>1886.65</v>
      </c>
      <c r="Q218" s="25">
        <f t="shared" si="161"/>
        <v>4832.1000000000004</v>
      </c>
      <c r="R218" s="25">
        <f t="shared" si="162"/>
        <v>29613.35</v>
      </c>
    </row>
    <row r="219" spans="1:18" s="11" customFormat="1" ht="24.95" customHeight="1" x14ac:dyDescent="0.25">
      <c r="A219" s="22">
        <v>184</v>
      </c>
      <c r="B219" s="18" t="s">
        <v>236</v>
      </c>
      <c r="C219" s="21" t="s">
        <v>237</v>
      </c>
      <c r="D219" s="22" t="s">
        <v>20</v>
      </c>
      <c r="E219" s="31" t="s">
        <v>632</v>
      </c>
      <c r="F219" s="25">
        <v>25000</v>
      </c>
      <c r="G219" s="25">
        <v>0</v>
      </c>
      <c r="H219" s="25">
        <v>25</v>
      </c>
      <c r="I219" s="25">
        <f t="shared" si="154"/>
        <v>717.5</v>
      </c>
      <c r="J219" s="25">
        <f t="shared" si="155"/>
        <v>1775</v>
      </c>
      <c r="K219" s="25">
        <f t="shared" si="156"/>
        <v>287.5</v>
      </c>
      <c r="L219" s="25">
        <f t="shared" si="157"/>
        <v>760</v>
      </c>
      <c r="M219" s="25">
        <f t="shared" si="158"/>
        <v>1772.5</v>
      </c>
      <c r="N219" s="25">
        <v>0</v>
      </c>
      <c r="O219" s="25">
        <f t="shared" si="159"/>
        <v>5312.5</v>
      </c>
      <c r="P219" s="25">
        <f t="shared" si="160"/>
        <v>1502.5</v>
      </c>
      <c r="Q219" s="25">
        <f t="shared" si="161"/>
        <v>3835</v>
      </c>
      <c r="R219" s="25">
        <f t="shared" si="162"/>
        <v>23497.5</v>
      </c>
    </row>
    <row r="220" spans="1:18" s="11" customFormat="1" ht="24.95" customHeight="1" x14ac:dyDescent="0.25">
      <c r="A220" s="22">
        <v>185</v>
      </c>
      <c r="B220" s="18" t="s">
        <v>528</v>
      </c>
      <c r="C220" s="21" t="s">
        <v>190</v>
      </c>
      <c r="D220" s="22" t="s">
        <v>20</v>
      </c>
      <c r="E220" s="31" t="s">
        <v>632</v>
      </c>
      <c r="F220" s="25">
        <v>24150</v>
      </c>
      <c r="G220" s="25">
        <v>0</v>
      </c>
      <c r="H220" s="25">
        <v>25</v>
      </c>
      <c r="I220" s="25">
        <f t="shared" si="154"/>
        <v>693.11</v>
      </c>
      <c r="J220" s="25">
        <f t="shared" si="155"/>
        <v>1714.65</v>
      </c>
      <c r="K220" s="25">
        <f t="shared" si="156"/>
        <v>277.73</v>
      </c>
      <c r="L220" s="25">
        <f t="shared" si="157"/>
        <v>734.16</v>
      </c>
      <c r="M220" s="25">
        <f t="shared" si="158"/>
        <v>1712.24</v>
      </c>
      <c r="N220" s="25">
        <v>0</v>
      </c>
      <c r="O220" s="25">
        <f>SUM(I220:N220)</f>
        <v>5131.8900000000003</v>
      </c>
      <c r="P220" s="25">
        <f>SUM(G220,H220,I220,L220,N220)</f>
        <v>1452.27</v>
      </c>
      <c r="Q220" s="25">
        <f>+J220+K220+M220</f>
        <v>3704.62</v>
      </c>
      <c r="R220" s="25">
        <f>+F220-P220</f>
        <v>22697.73</v>
      </c>
    </row>
    <row r="221" spans="1:18" s="11" customFormat="1" ht="24.95" customHeight="1" x14ac:dyDescent="0.3">
      <c r="A221" s="28" t="s">
        <v>238</v>
      </c>
      <c r="B221" s="29"/>
      <c r="C221" s="29"/>
      <c r="D221" s="29"/>
      <c r="E221" s="29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5"/>
    </row>
    <row r="222" spans="1:18" s="11" customFormat="1" ht="24.95" customHeight="1" x14ac:dyDescent="0.25">
      <c r="A222" s="22">
        <v>186</v>
      </c>
      <c r="B222" s="18" t="s">
        <v>239</v>
      </c>
      <c r="C222" s="21" t="s">
        <v>63</v>
      </c>
      <c r="D222" s="22" t="s">
        <v>20</v>
      </c>
      <c r="E222" s="31" t="s">
        <v>632</v>
      </c>
      <c r="F222" s="25">
        <v>75000</v>
      </c>
      <c r="G222" s="25">
        <v>6309.38</v>
      </c>
      <c r="H222" s="25">
        <v>25</v>
      </c>
      <c r="I222" s="25">
        <f t="shared" ref="I222" si="163">IF(F222&gt;290000,290000*2.87%,F222*2.87%)</f>
        <v>2152.5</v>
      </c>
      <c r="J222" s="25">
        <f t="shared" ref="J222" si="164">IF(F222&gt;290000,290000*7.1%,F222*7.1%)</f>
        <v>5325</v>
      </c>
      <c r="K222" s="25">
        <f t="shared" ref="K222" si="165">IF(F222&gt;62400,62400*1.15%,F222*1.15%)</f>
        <v>717.6</v>
      </c>
      <c r="L222" s="25">
        <f t="shared" ref="L222" si="166">IF(F222&gt;156000,156000*3.04%,F222*3.04%)</f>
        <v>2280</v>
      </c>
      <c r="M222" s="25">
        <f t="shared" ref="M222" si="167">IF(F222&gt;156000,156000*7.09%,F222*7.09%)</f>
        <v>5317.5</v>
      </c>
      <c r="N222" s="25">
        <v>0</v>
      </c>
      <c r="O222" s="25">
        <f t="shared" ref="O222:O252" si="168">SUM(I222:N222)</f>
        <v>15792.6</v>
      </c>
      <c r="P222" s="25">
        <f t="shared" ref="P222:P252" si="169">SUM(G222,H222,I222,L222,N222)</f>
        <v>10766.88</v>
      </c>
      <c r="Q222" s="25">
        <f t="shared" ref="Q222:Q252" si="170">+J222+K222+M222</f>
        <v>11360.1</v>
      </c>
      <c r="R222" s="25">
        <f t="shared" ref="R222:R252" si="171">+F222-P222</f>
        <v>64233.120000000003</v>
      </c>
    </row>
    <row r="223" spans="1:18" ht="24.95" customHeight="1" x14ac:dyDescent="0.25">
      <c r="A223" s="22">
        <v>187</v>
      </c>
      <c r="B223" s="18" t="s">
        <v>638</v>
      </c>
      <c r="C223" s="21" t="s">
        <v>637</v>
      </c>
      <c r="D223" s="22" t="s">
        <v>20</v>
      </c>
      <c r="E223" s="22" t="s">
        <v>632</v>
      </c>
      <c r="F223" s="25">
        <v>45000</v>
      </c>
      <c r="G223" s="25">
        <v>1148.33</v>
      </c>
      <c r="H223" s="25">
        <v>25</v>
      </c>
      <c r="I223" s="25">
        <f t="shared" ref="I223:I263" si="172">IF(F223&gt;290000,290000*2.87%,F223*2.87%)</f>
        <v>1291.5</v>
      </c>
      <c r="J223" s="25">
        <f t="shared" ref="J223:J263" si="173">IF(F223&gt;290000,290000*7.1%,F223*7.1%)</f>
        <v>3195</v>
      </c>
      <c r="K223" s="25">
        <f t="shared" ref="K223:K263" si="174">IF(F223&gt;62400,62400*1.15%,F223*1.15%)</f>
        <v>517.5</v>
      </c>
      <c r="L223" s="25">
        <f t="shared" ref="L223:L263" si="175">IF(F223&gt;156000,156000*3.04%,F223*3.04%)</f>
        <v>1368</v>
      </c>
      <c r="M223" s="25">
        <f t="shared" ref="M223:M263" si="176">IF(F223&gt;156000,156000*7.09%,F223*7.09%)</f>
        <v>3190.5</v>
      </c>
      <c r="N223" s="25">
        <v>0</v>
      </c>
      <c r="O223" s="25">
        <f>SUM(I223:N223)</f>
        <v>9562.5</v>
      </c>
      <c r="P223" s="25">
        <f>SUM(G223,H223,I223,L223,N223)</f>
        <v>3832.83</v>
      </c>
      <c r="Q223" s="25">
        <f>+J223+K223+M223</f>
        <v>6903</v>
      </c>
      <c r="R223" s="25">
        <f>+F223-P223</f>
        <v>41167.17</v>
      </c>
    </row>
    <row r="224" spans="1:18" s="11" customFormat="1" ht="24.95" customHeight="1" x14ac:dyDescent="0.25">
      <c r="A224" s="22">
        <v>188</v>
      </c>
      <c r="B224" s="18" t="s">
        <v>602</v>
      </c>
      <c r="C224" s="21" t="s">
        <v>603</v>
      </c>
      <c r="D224" s="22" t="s">
        <v>20</v>
      </c>
      <c r="E224" s="31" t="s">
        <v>632</v>
      </c>
      <c r="F224" s="25">
        <v>41000</v>
      </c>
      <c r="G224" s="25">
        <v>583.79</v>
      </c>
      <c r="H224" s="25">
        <v>25</v>
      </c>
      <c r="I224" s="25">
        <f t="shared" si="172"/>
        <v>1176.7</v>
      </c>
      <c r="J224" s="25">
        <f t="shared" si="173"/>
        <v>2911</v>
      </c>
      <c r="K224" s="25">
        <f t="shared" si="174"/>
        <v>471.5</v>
      </c>
      <c r="L224" s="25">
        <f t="shared" si="175"/>
        <v>1246.4000000000001</v>
      </c>
      <c r="M224" s="25">
        <f t="shared" si="176"/>
        <v>2906.9</v>
      </c>
      <c r="N224" s="25">
        <v>0</v>
      </c>
      <c r="O224" s="25">
        <f t="shared" si="168"/>
        <v>8712.5</v>
      </c>
      <c r="P224" s="25">
        <f t="shared" si="169"/>
        <v>3031.89</v>
      </c>
      <c r="Q224" s="25">
        <f t="shared" si="170"/>
        <v>6289.4</v>
      </c>
      <c r="R224" s="25">
        <f t="shared" si="171"/>
        <v>37968.11</v>
      </c>
    </row>
    <row r="225" spans="1:18" s="11" customFormat="1" ht="24.95" customHeight="1" x14ac:dyDescent="0.25">
      <c r="A225" s="22">
        <v>189</v>
      </c>
      <c r="B225" s="18" t="s">
        <v>28</v>
      </c>
      <c r="C225" s="21" t="s">
        <v>32</v>
      </c>
      <c r="D225" s="22" t="s">
        <v>20</v>
      </c>
      <c r="E225" s="31" t="s">
        <v>632</v>
      </c>
      <c r="F225" s="25">
        <v>41000</v>
      </c>
      <c r="G225" s="25">
        <v>583.79</v>
      </c>
      <c r="H225" s="25">
        <v>25</v>
      </c>
      <c r="I225" s="25">
        <f t="shared" si="172"/>
        <v>1176.7</v>
      </c>
      <c r="J225" s="25">
        <f t="shared" si="173"/>
        <v>2911</v>
      </c>
      <c r="K225" s="25">
        <f t="shared" si="174"/>
        <v>471.5</v>
      </c>
      <c r="L225" s="25">
        <f t="shared" si="175"/>
        <v>1246.4000000000001</v>
      </c>
      <c r="M225" s="25">
        <f t="shared" si="176"/>
        <v>2906.9</v>
      </c>
      <c r="N225" s="25">
        <v>0</v>
      </c>
      <c r="O225" s="25">
        <f t="shared" si="168"/>
        <v>8712.5</v>
      </c>
      <c r="P225" s="25">
        <f t="shared" si="169"/>
        <v>3031.89</v>
      </c>
      <c r="Q225" s="25">
        <f t="shared" si="170"/>
        <v>6289.4</v>
      </c>
      <c r="R225" s="25">
        <f t="shared" si="171"/>
        <v>37968.11</v>
      </c>
    </row>
    <row r="226" spans="1:18" s="27" customFormat="1" ht="24.95" customHeight="1" x14ac:dyDescent="0.25">
      <c r="A226" s="22">
        <v>190</v>
      </c>
      <c r="B226" s="18" t="s">
        <v>565</v>
      </c>
      <c r="C226" s="21" t="s">
        <v>32</v>
      </c>
      <c r="D226" s="22" t="s">
        <v>20</v>
      </c>
      <c r="E226" s="31" t="s">
        <v>632</v>
      </c>
      <c r="F226" s="25">
        <v>41000</v>
      </c>
      <c r="G226" s="25">
        <v>583.79</v>
      </c>
      <c r="H226" s="25">
        <v>25</v>
      </c>
      <c r="I226" s="25">
        <f t="shared" si="172"/>
        <v>1176.7</v>
      </c>
      <c r="J226" s="25">
        <f t="shared" si="173"/>
        <v>2911</v>
      </c>
      <c r="K226" s="25">
        <f t="shared" si="174"/>
        <v>471.5</v>
      </c>
      <c r="L226" s="25">
        <f t="shared" si="175"/>
        <v>1246.4000000000001</v>
      </c>
      <c r="M226" s="25">
        <f t="shared" si="176"/>
        <v>2906.9</v>
      </c>
      <c r="N226" s="25">
        <v>0</v>
      </c>
      <c r="O226" s="25">
        <f>SUM(I226:N226)</f>
        <v>8712.5</v>
      </c>
      <c r="P226" s="25">
        <f>SUM(G226,H226,I226,L226,N226)</f>
        <v>3031.89</v>
      </c>
      <c r="Q226" s="25">
        <f>+J226+K226+M226</f>
        <v>6289.4</v>
      </c>
      <c r="R226" s="25">
        <f>+F226-P226</f>
        <v>37968.11</v>
      </c>
    </row>
    <row r="227" spans="1:18" s="11" customFormat="1" ht="24.95" customHeight="1" x14ac:dyDescent="0.25">
      <c r="A227" s="22">
        <v>191</v>
      </c>
      <c r="B227" s="18" t="s">
        <v>195</v>
      </c>
      <c r="C227" s="21" t="s">
        <v>34</v>
      </c>
      <c r="D227" s="22" t="s">
        <v>20</v>
      </c>
      <c r="E227" s="22" t="s">
        <v>633</v>
      </c>
      <c r="F227" s="25">
        <v>35000</v>
      </c>
      <c r="G227" s="25">
        <v>0</v>
      </c>
      <c r="H227" s="25">
        <v>25</v>
      </c>
      <c r="I227" s="25">
        <f t="shared" si="172"/>
        <v>1004.5</v>
      </c>
      <c r="J227" s="25">
        <f t="shared" si="173"/>
        <v>2485</v>
      </c>
      <c r="K227" s="25">
        <f t="shared" si="174"/>
        <v>402.5</v>
      </c>
      <c r="L227" s="25">
        <f t="shared" si="175"/>
        <v>1064</v>
      </c>
      <c r="M227" s="25">
        <f t="shared" si="176"/>
        <v>2481.5</v>
      </c>
      <c r="N227" s="25">
        <v>1190.1199999999999</v>
      </c>
      <c r="O227" s="25">
        <f>SUM(I227:N227)</f>
        <v>8627.6200000000008</v>
      </c>
      <c r="P227" s="25">
        <f>SUM(G227,H227,I227,L227,N227)</f>
        <v>3283.62</v>
      </c>
      <c r="Q227" s="25">
        <f>+J227+K227+M227</f>
        <v>5369</v>
      </c>
      <c r="R227" s="25">
        <f>+F227-P227</f>
        <v>31716.38</v>
      </c>
    </row>
    <row r="228" spans="1:18" s="11" customFormat="1" ht="24.95" customHeight="1" x14ac:dyDescent="0.25">
      <c r="A228" s="22">
        <v>192</v>
      </c>
      <c r="B228" s="18" t="s">
        <v>257</v>
      </c>
      <c r="C228" s="21" t="s">
        <v>29</v>
      </c>
      <c r="D228" s="22" t="s">
        <v>20</v>
      </c>
      <c r="E228" s="31" t="s">
        <v>632</v>
      </c>
      <c r="F228" s="25">
        <v>34155</v>
      </c>
      <c r="G228" s="25">
        <v>0</v>
      </c>
      <c r="H228" s="25">
        <v>25</v>
      </c>
      <c r="I228" s="25">
        <f t="shared" si="172"/>
        <v>980.25</v>
      </c>
      <c r="J228" s="25">
        <f t="shared" si="173"/>
        <v>2425.0100000000002</v>
      </c>
      <c r="K228" s="25">
        <f t="shared" si="174"/>
        <v>392.78</v>
      </c>
      <c r="L228" s="25">
        <f t="shared" si="175"/>
        <v>1038.31</v>
      </c>
      <c r="M228" s="25">
        <f t="shared" si="176"/>
        <v>2421.59</v>
      </c>
      <c r="N228" s="25">
        <v>0</v>
      </c>
      <c r="O228" s="25">
        <f t="shared" si="168"/>
        <v>7257.94</v>
      </c>
      <c r="P228" s="25">
        <f t="shared" si="169"/>
        <v>2043.56</v>
      </c>
      <c r="Q228" s="25">
        <f t="shared" si="170"/>
        <v>5239.38</v>
      </c>
      <c r="R228" s="25">
        <f t="shared" si="171"/>
        <v>32111.439999999999</v>
      </c>
    </row>
    <row r="229" spans="1:18" s="11" customFormat="1" ht="24.95" customHeight="1" x14ac:dyDescent="0.25">
      <c r="A229" s="22">
        <v>193</v>
      </c>
      <c r="B229" s="18" t="s">
        <v>248</v>
      </c>
      <c r="C229" s="21" t="s">
        <v>29</v>
      </c>
      <c r="D229" s="22" t="s">
        <v>20</v>
      </c>
      <c r="E229" s="31" t="s">
        <v>632</v>
      </c>
      <c r="F229" s="25">
        <v>34000</v>
      </c>
      <c r="G229" s="25">
        <v>0</v>
      </c>
      <c r="H229" s="25">
        <v>25</v>
      </c>
      <c r="I229" s="25">
        <f t="shared" si="172"/>
        <v>975.8</v>
      </c>
      <c r="J229" s="25">
        <f t="shared" si="173"/>
        <v>2414</v>
      </c>
      <c r="K229" s="25">
        <f t="shared" si="174"/>
        <v>391</v>
      </c>
      <c r="L229" s="25">
        <f t="shared" si="175"/>
        <v>1033.5999999999999</v>
      </c>
      <c r="M229" s="25">
        <f t="shared" si="176"/>
        <v>2410.6</v>
      </c>
      <c r="N229" s="25">
        <v>0</v>
      </c>
      <c r="O229" s="25">
        <f>SUM(I229:N229)</f>
        <v>7225</v>
      </c>
      <c r="P229" s="25">
        <f>SUM(G229,H229,I229,L229,N229)</f>
        <v>2034.4</v>
      </c>
      <c r="Q229" s="25">
        <f>+J229+K229+M229</f>
        <v>5215.6000000000004</v>
      </c>
      <c r="R229" s="25">
        <f>+F229-P229</f>
        <v>31965.599999999999</v>
      </c>
    </row>
    <row r="230" spans="1:18" s="11" customFormat="1" ht="24.95" customHeight="1" x14ac:dyDescent="0.25">
      <c r="A230" s="22">
        <v>194</v>
      </c>
      <c r="B230" s="18" t="s">
        <v>566</v>
      </c>
      <c r="C230" s="21" t="s">
        <v>29</v>
      </c>
      <c r="D230" s="22" t="s">
        <v>20</v>
      </c>
      <c r="E230" s="31" t="s">
        <v>632</v>
      </c>
      <c r="F230" s="25">
        <v>34000</v>
      </c>
      <c r="G230" s="25">
        <v>0</v>
      </c>
      <c r="H230" s="25">
        <v>25</v>
      </c>
      <c r="I230" s="25">
        <f t="shared" si="172"/>
        <v>975.8</v>
      </c>
      <c r="J230" s="25">
        <f t="shared" si="173"/>
        <v>2414</v>
      </c>
      <c r="K230" s="25">
        <f t="shared" si="174"/>
        <v>391</v>
      </c>
      <c r="L230" s="25">
        <f t="shared" si="175"/>
        <v>1033.5999999999999</v>
      </c>
      <c r="M230" s="25">
        <f t="shared" si="176"/>
        <v>2410.6</v>
      </c>
      <c r="N230" s="25">
        <v>0</v>
      </c>
      <c r="O230" s="25">
        <f t="shared" si="168"/>
        <v>7225</v>
      </c>
      <c r="P230" s="25">
        <f t="shared" si="169"/>
        <v>2034.4</v>
      </c>
      <c r="Q230" s="25">
        <f t="shared" si="170"/>
        <v>5215.6000000000004</v>
      </c>
      <c r="R230" s="25">
        <f t="shared" si="171"/>
        <v>31965.599999999999</v>
      </c>
    </row>
    <row r="231" spans="1:18" s="11" customFormat="1" ht="24.95" customHeight="1" x14ac:dyDescent="0.25">
      <c r="A231" s="22">
        <v>195</v>
      </c>
      <c r="B231" s="18" t="s">
        <v>240</v>
      </c>
      <c r="C231" s="21" t="s">
        <v>219</v>
      </c>
      <c r="D231" s="22" t="s">
        <v>20</v>
      </c>
      <c r="E231" s="31" t="s">
        <v>632</v>
      </c>
      <c r="F231" s="25">
        <v>32731.88</v>
      </c>
      <c r="G231" s="25">
        <v>0</v>
      </c>
      <c r="H231" s="25">
        <v>25</v>
      </c>
      <c r="I231" s="25">
        <f t="shared" si="172"/>
        <v>939.4</v>
      </c>
      <c r="J231" s="25">
        <f t="shared" si="173"/>
        <v>2323.96</v>
      </c>
      <c r="K231" s="25">
        <f t="shared" si="174"/>
        <v>376.42</v>
      </c>
      <c r="L231" s="25">
        <f t="shared" si="175"/>
        <v>995.05</v>
      </c>
      <c r="M231" s="25">
        <f t="shared" si="176"/>
        <v>2320.69</v>
      </c>
      <c r="N231" s="25">
        <v>0</v>
      </c>
      <c r="O231" s="25">
        <f t="shared" si="168"/>
        <v>6955.52</v>
      </c>
      <c r="P231" s="25">
        <f t="shared" si="169"/>
        <v>1959.45</v>
      </c>
      <c r="Q231" s="25">
        <f t="shared" si="170"/>
        <v>5021.07</v>
      </c>
      <c r="R231" s="25">
        <f t="shared" si="171"/>
        <v>30772.43</v>
      </c>
    </row>
    <row r="232" spans="1:18" s="11" customFormat="1" ht="24.95" customHeight="1" x14ac:dyDescent="0.25">
      <c r="A232" s="22">
        <v>196</v>
      </c>
      <c r="B232" s="18" t="s">
        <v>241</v>
      </c>
      <c r="C232" s="21" t="s">
        <v>215</v>
      </c>
      <c r="D232" s="22" t="s">
        <v>20</v>
      </c>
      <c r="E232" s="31" t="s">
        <v>632</v>
      </c>
      <c r="F232" s="25">
        <v>32731.88</v>
      </c>
      <c r="G232" s="25">
        <v>0</v>
      </c>
      <c r="H232" s="25">
        <v>25</v>
      </c>
      <c r="I232" s="25">
        <f t="shared" si="172"/>
        <v>939.4</v>
      </c>
      <c r="J232" s="25">
        <f t="shared" si="173"/>
        <v>2323.96</v>
      </c>
      <c r="K232" s="25">
        <f t="shared" si="174"/>
        <v>376.42</v>
      </c>
      <c r="L232" s="25">
        <f t="shared" si="175"/>
        <v>995.05</v>
      </c>
      <c r="M232" s="25">
        <f t="shared" si="176"/>
        <v>2320.69</v>
      </c>
      <c r="N232" s="25">
        <v>0</v>
      </c>
      <c r="O232" s="25">
        <f t="shared" si="168"/>
        <v>6955.52</v>
      </c>
      <c r="P232" s="25">
        <f t="shared" si="169"/>
        <v>1959.45</v>
      </c>
      <c r="Q232" s="25">
        <f t="shared" si="170"/>
        <v>5021.07</v>
      </c>
      <c r="R232" s="25">
        <f t="shared" si="171"/>
        <v>30772.43</v>
      </c>
    </row>
    <row r="233" spans="1:18" s="11" customFormat="1" ht="24.95" customHeight="1" x14ac:dyDescent="0.25">
      <c r="A233" s="22">
        <v>197</v>
      </c>
      <c r="B233" s="18" t="s">
        <v>246</v>
      </c>
      <c r="C233" s="21" t="s">
        <v>29</v>
      </c>
      <c r="D233" s="22" t="s">
        <v>20</v>
      </c>
      <c r="E233" s="31" t="s">
        <v>632</v>
      </c>
      <c r="F233" s="25">
        <v>26250</v>
      </c>
      <c r="G233" s="25">
        <v>0</v>
      </c>
      <c r="H233" s="25">
        <v>25</v>
      </c>
      <c r="I233" s="25">
        <f t="shared" si="172"/>
        <v>753.38</v>
      </c>
      <c r="J233" s="25">
        <f t="shared" si="173"/>
        <v>1863.75</v>
      </c>
      <c r="K233" s="25">
        <f t="shared" si="174"/>
        <v>301.88</v>
      </c>
      <c r="L233" s="25">
        <f t="shared" si="175"/>
        <v>798</v>
      </c>
      <c r="M233" s="25">
        <f t="shared" si="176"/>
        <v>1861.13</v>
      </c>
      <c r="N233" s="25">
        <v>0</v>
      </c>
      <c r="O233" s="25">
        <f t="shared" si="168"/>
        <v>5578.14</v>
      </c>
      <c r="P233" s="25">
        <f t="shared" si="169"/>
        <v>1576.38</v>
      </c>
      <c r="Q233" s="25">
        <f t="shared" si="170"/>
        <v>4026.76</v>
      </c>
      <c r="R233" s="25">
        <f t="shared" si="171"/>
        <v>24673.62</v>
      </c>
    </row>
    <row r="234" spans="1:18" s="11" customFormat="1" ht="24.95" customHeight="1" x14ac:dyDescent="0.25">
      <c r="A234" s="22">
        <v>198</v>
      </c>
      <c r="B234" s="18" t="s">
        <v>251</v>
      </c>
      <c r="C234" s="21" t="s">
        <v>219</v>
      </c>
      <c r="D234" s="22" t="s">
        <v>20</v>
      </c>
      <c r="E234" s="31" t="s">
        <v>632</v>
      </c>
      <c r="F234" s="25">
        <v>26250</v>
      </c>
      <c r="G234" s="25">
        <v>0</v>
      </c>
      <c r="H234" s="25">
        <v>25</v>
      </c>
      <c r="I234" s="25">
        <f t="shared" si="172"/>
        <v>753.38</v>
      </c>
      <c r="J234" s="25">
        <f t="shared" si="173"/>
        <v>1863.75</v>
      </c>
      <c r="K234" s="25">
        <f t="shared" si="174"/>
        <v>301.88</v>
      </c>
      <c r="L234" s="25">
        <f t="shared" si="175"/>
        <v>798</v>
      </c>
      <c r="M234" s="25">
        <f t="shared" si="176"/>
        <v>1861.13</v>
      </c>
      <c r="N234" s="25">
        <v>0</v>
      </c>
      <c r="O234" s="25">
        <f t="shared" si="168"/>
        <v>5578.14</v>
      </c>
      <c r="P234" s="25">
        <f t="shared" si="169"/>
        <v>1576.38</v>
      </c>
      <c r="Q234" s="25">
        <f t="shared" si="170"/>
        <v>4026.76</v>
      </c>
      <c r="R234" s="25">
        <f t="shared" si="171"/>
        <v>24673.62</v>
      </c>
    </row>
    <row r="235" spans="1:18" s="11" customFormat="1" ht="24.95" customHeight="1" x14ac:dyDescent="0.25">
      <c r="A235" s="22">
        <v>199</v>
      </c>
      <c r="B235" s="18" t="s">
        <v>243</v>
      </c>
      <c r="C235" s="21" t="s">
        <v>29</v>
      </c>
      <c r="D235" s="22" t="s">
        <v>20</v>
      </c>
      <c r="E235" s="31" t="s">
        <v>632</v>
      </c>
      <c r="F235" s="25">
        <v>26250</v>
      </c>
      <c r="G235" s="25">
        <v>0</v>
      </c>
      <c r="H235" s="25">
        <v>25</v>
      </c>
      <c r="I235" s="25">
        <f t="shared" si="172"/>
        <v>753.38</v>
      </c>
      <c r="J235" s="25">
        <f t="shared" si="173"/>
        <v>1863.75</v>
      </c>
      <c r="K235" s="25">
        <f t="shared" si="174"/>
        <v>301.88</v>
      </c>
      <c r="L235" s="25">
        <f t="shared" si="175"/>
        <v>798</v>
      </c>
      <c r="M235" s="25">
        <f t="shared" si="176"/>
        <v>1861.13</v>
      </c>
      <c r="N235" s="25">
        <v>0</v>
      </c>
      <c r="O235" s="25">
        <f t="shared" si="168"/>
        <v>5578.14</v>
      </c>
      <c r="P235" s="25">
        <f t="shared" si="169"/>
        <v>1576.38</v>
      </c>
      <c r="Q235" s="25">
        <f t="shared" si="170"/>
        <v>4026.76</v>
      </c>
      <c r="R235" s="25">
        <f t="shared" si="171"/>
        <v>24673.62</v>
      </c>
    </row>
    <row r="236" spans="1:18" s="11" customFormat="1" ht="24.95" customHeight="1" x14ac:dyDescent="0.25">
      <c r="A236" s="22">
        <v>200</v>
      </c>
      <c r="B236" s="18" t="s">
        <v>252</v>
      </c>
      <c r="C236" s="21" t="s">
        <v>29</v>
      </c>
      <c r="D236" s="22" t="s">
        <v>20</v>
      </c>
      <c r="E236" s="31" t="s">
        <v>632</v>
      </c>
      <c r="F236" s="25">
        <v>26250</v>
      </c>
      <c r="G236" s="25">
        <v>0</v>
      </c>
      <c r="H236" s="25">
        <v>25</v>
      </c>
      <c r="I236" s="25">
        <f t="shared" si="172"/>
        <v>753.38</v>
      </c>
      <c r="J236" s="25">
        <f t="shared" si="173"/>
        <v>1863.75</v>
      </c>
      <c r="K236" s="25">
        <f t="shared" si="174"/>
        <v>301.88</v>
      </c>
      <c r="L236" s="25">
        <f t="shared" si="175"/>
        <v>798</v>
      </c>
      <c r="M236" s="25">
        <f t="shared" si="176"/>
        <v>1861.13</v>
      </c>
      <c r="N236" s="25">
        <v>0</v>
      </c>
      <c r="O236" s="25">
        <f t="shared" si="168"/>
        <v>5578.14</v>
      </c>
      <c r="P236" s="25">
        <f t="shared" si="169"/>
        <v>1576.38</v>
      </c>
      <c r="Q236" s="25">
        <f t="shared" si="170"/>
        <v>4026.76</v>
      </c>
      <c r="R236" s="25">
        <f t="shared" si="171"/>
        <v>24673.62</v>
      </c>
    </row>
    <row r="237" spans="1:18" s="11" customFormat="1" ht="24.95" customHeight="1" x14ac:dyDescent="0.25">
      <c r="A237" s="22">
        <v>201</v>
      </c>
      <c r="B237" s="18" t="s">
        <v>578</v>
      </c>
      <c r="C237" s="21" t="s">
        <v>29</v>
      </c>
      <c r="D237" s="22" t="s">
        <v>20</v>
      </c>
      <c r="E237" s="31" t="s">
        <v>632</v>
      </c>
      <c r="F237" s="25">
        <v>26250</v>
      </c>
      <c r="G237" s="25">
        <v>0</v>
      </c>
      <c r="H237" s="25">
        <v>25</v>
      </c>
      <c r="I237" s="25">
        <f t="shared" si="172"/>
        <v>753.38</v>
      </c>
      <c r="J237" s="25">
        <f t="shared" si="173"/>
        <v>1863.75</v>
      </c>
      <c r="K237" s="25">
        <f t="shared" si="174"/>
        <v>301.88</v>
      </c>
      <c r="L237" s="25">
        <f t="shared" si="175"/>
        <v>798</v>
      </c>
      <c r="M237" s="25">
        <f t="shared" si="176"/>
        <v>1861.13</v>
      </c>
      <c r="N237" s="25">
        <v>0</v>
      </c>
      <c r="O237" s="25">
        <f t="shared" si="168"/>
        <v>5578.14</v>
      </c>
      <c r="P237" s="25">
        <f t="shared" si="169"/>
        <v>1576.38</v>
      </c>
      <c r="Q237" s="25">
        <f t="shared" si="170"/>
        <v>4026.76</v>
      </c>
      <c r="R237" s="25">
        <f t="shared" si="171"/>
        <v>24673.62</v>
      </c>
    </row>
    <row r="238" spans="1:18" s="11" customFormat="1" ht="24.95" customHeight="1" x14ac:dyDescent="0.25">
      <c r="A238" s="22">
        <v>202</v>
      </c>
      <c r="B238" s="18" t="s">
        <v>250</v>
      </c>
      <c r="C238" s="21" t="s">
        <v>219</v>
      </c>
      <c r="D238" s="22" t="s">
        <v>20</v>
      </c>
      <c r="E238" s="31" t="s">
        <v>632</v>
      </c>
      <c r="F238" s="25">
        <v>26250</v>
      </c>
      <c r="G238" s="25">
        <v>0</v>
      </c>
      <c r="H238" s="25">
        <v>25</v>
      </c>
      <c r="I238" s="25">
        <f t="shared" si="172"/>
        <v>753.38</v>
      </c>
      <c r="J238" s="25">
        <f t="shared" si="173"/>
        <v>1863.75</v>
      </c>
      <c r="K238" s="25">
        <f t="shared" si="174"/>
        <v>301.88</v>
      </c>
      <c r="L238" s="25">
        <f t="shared" si="175"/>
        <v>798</v>
      </c>
      <c r="M238" s="25">
        <f t="shared" si="176"/>
        <v>1861.13</v>
      </c>
      <c r="N238" s="25">
        <v>0</v>
      </c>
      <c r="O238" s="25">
        <f t="shared" si="168"/>
        <v>5578.14</v>
      </c>
      <c r="P238" s="25">
        <f t="shared" si="169"/>
        <v>1576.38</v>
      </c>
      <c r="Q238" s="25">
        <f t="shared" si="170"/>
        <v>4026.76</v>
      </c>
      <c r="R238" s="25">
        <f t="shared" si="171"/>
        <v>24673.62</v>
      </c>
    </row>
    <row r="239" spans="1:18" s="11" customFormat="1" ht="24.95" customHeight="1" x14ac:dyDescent="0.25">
      <c r="A239" s="22">
        <v>203</v>
      </c>
      <c r="B239" s="18" t="s">
        <v>253</v>
      </c>
      <c r="C239" s="21" t="s">
        <v>29</v>
      </c>
      <c r="D239" s="22" t="s">
        <v>20</v>
      </c>
      <c r="E239" s="31" t="s">
        <v>632</v>
      </c>
      <c r="F239" s="25">
        <v>26250</v>
      </c>
      <c r="G239" s="25">
        <v>0</v>
      </c>
      <c r="H239" s="25">
        <v>25</v>
      </c>
      <c r="I239" s="25">
        <f t="shared" si="172"/>
        <v>753.38</v>
      </c>
      <c r="J239" s="25">
        <f t="shared" si="173"/>
        <v>1863.75</v>
      </c>
      <c r="K239" s="25">
        <f t="shared" si="174"/>
        <v>301.88</v>
      </c>
      <c r="L239" s="25">
        <f t="shared" si="175"/>
        <v>798</v>
      </c>
      <c r="M239" s="25">
        <f t="shared" si="176"/>
        <v>1861.13</v>
      </c>
      <c r="N239" s="25">
        <v>0</v>
      </c>
      <c r="O239" s="25">
        <f t="shared" si="168"/>
        <v>5578.14</v>
      </c>
      <c r="P239" s="25">
        <f t="shared" si="169"/>
        <v>1576.38</v>
      </c>
      <c r="Q239" s="25">
        <f t="shared" si="170"/>
        <v>4026.76</v>
      </c>
      <c r="R239" s="25">
        <f t="shared" si="171"/>
        <v>24673.62</v>
      </c>
    </row>
    <row r="240" spans="1:18" s="11" customFormat="1" ht="24.95" customHeight="1" x14ac:dyDescent="0.25">
      <c r="A240" s="22">
        <v>204</v>
      </c>
      <c r="B240" s="18" t="s">
        <v>249</v>
      </c>
      <c r="C240" s="21" t="s">
        <v>29</v>
      </c>
      <c r="D240" s="22" t="s">
        <v>20</v>
      </c>
      <c r="E240" s="31" t="s">
        <v>632</v>
      </c>
      <c r="F240" s="25">
        <v>26250</v>
      </c>
      <c r="G240" s="25">
        <v>0</v>
      </c>
      <c r="H240" s="25">
        <v>25</v>
      </c>
      <c r="I240" s="25">
        <f t="shared" si="172"/>
        <v>753.38</v>
      </c>
      <c r="J240" s="25">
        <f t="shared" si="173"/>
        <v>1863.75</v>
      </c>
      <c r="K240" s="25">
        <f t="shared" si="174"/>
        <v>301.88</v>
      </c>
      <c r="L240" s="25">
        <f t="shared" si="175"/>
        <v>798</v>
      </c>
      <c r="M240" s="25">
        <f t="shared" si="176"/>
        <v>1861.13</v>
      </c>
      <c r="N240" s="25">
        <v>0</v>
      </c>
      <c r="O240" s="25">
        <f t="shared" si="168"/>
        <v>5578.14</v>
      </c>
      <c r="P240" s="25">
        <f t="shared" si="169"/>
        <v>1576.38</v>
      </c>
      <c r="Q240" s="25">
        <f t="shared" si="170"/>
        <v>4026.76</v>
      </c>
      <c r="R240" s="25">
        <f t="shared" si="171"/>
        <v>24673.62</v>
      </c>
    </row>
    <row r="241" spans="1:18" s="11" customFormat="1" ht="24.95" customHeight="1" x14ac:dyDescent="0.25">
      <c r="A241" s="22">
        <v>205</v>
      </c>
      <c r="B241" s="18" t="s">
        <v>244</v>
      </c>
      <c r="C241" s="21" t="s">
        <v>29</v>
      </c>
      <c r="D241" s="22" t="s">
        <v>20</v>
      </c>
      <c r="E241" s="31" t="s">
        <v>632</v>
      </c>
      <c r="F241" s="25">
        <v>26250</v>
      </c>
      <c r="G241" s="25">
        <v>0</v>
      </c>
      <c r="H241" s="25">
        <v>25</v>
      </c>
      <c r="I241" s="25">
        <f t="shared" si="172"/>
        <v>753.38</v>
      </c>
      <c r="J241" s="25">
        <f t="shared" si="173"/>
        <v>1863.75</v>
      </c>
      <c r="K241" s="25">
        <f t="shared" si="174"/>
        <v>301.88</v>
      </c>
      <c r="L241" s="25">
        <f t="shared" si="175"/>
        <v>798</v>
      </c>
      <c r="M241" s="25">
        <f t="shared" si="176"/>
        <v>1861.13</v>
      </c>
      <c r="N241" s="25">
        <v>0</v>
      </c>
      <c r="O241" s="25">
        <f t="shared" si="168"/>
        <v>5578.14</v>
      </c>
      <c r="P241" s="25">
        <f t="shared" si="169"/>
        <v>1576.38</v>
      </c>
      <c r="Q241" s="25">
        <f t="shared" si="170"/>
        <v>4026.76</v>
      </c>
      <c r="R241" s="25">
        <f t="shared" si="171"/>
        <v>24673.62</v>
      </c>
    </row>
    <row r="242" spans="1:18" s="11" customFormat="1" ht="24.95" customHeight="1" x14ac:dyDescent="0.25">
      <c r="A242" s="22">
        <v>206</v>
      </c>
      <c r="B242" s="18" t="s">
        <v>576</v>
      </c>
      <c r="C242" s="21" t="s">
        <v>29</v>
      </c>
      <c r="D242" s="22" t="s">
        <v>20</v>
      </c>
      <c r="E242" s="31" t="s">
        <v>632</v>
      </c>
      <c r="F242" s="25">
        <v>26250</v>
      </c>
      <c r="G242" s="25">
        <v>0</v>
      </c>
      <c r="H242" s="25">
        <v>25</v>
      </c>
      <c r="I242" s="25">
        <f t="shared" si="172"/>
        <v>753.38</v>
      </c>
      <c r="J242" s="25">
        <f t="shared" si="173"/>
        <v>1863.75</v>
      </c>
      <c r="K242" s="25">
        <f t="shared" si="174"/>
        <v>301.88</v>
      </c>
      <c r="L242" s="25">
        <f t="shared" si="175"/>
        <v>798</v>
      </c>
      <c r="M242" s="25">
        <f t="shared" si="176"/>
        <v>1861.13</v>
      </c>
      <c r="N242" s="25">
        <v>0</v>
      </c>
      <c r="O242" s="25">
        <f t="shared" si="168"/>
        <v>5578.14</v>
      </c>
      <c r="P242" s="25">
        <f t="shared" si="169"/>
        <v>1576.38</v>
      </c>
      <c r="Q242" s="25">
        <f t="shared" si="170"/>
        <v>4026.76</v>
      </c>
      <c r="R242" s="25">
        <f t="shared" si="171"/>
        <v>24673.62</v>
      </c>
    </row>
    <row r="243" spans="1:18" s="11" customFormat="1" ht="24.95" customHeight="1" x14ac:dyDescent="0.25">
      <c r="A243" s="22">
        <v>207</v>
      </c>
      <c r="B243" s="18" t="s">
        <v>670</v>
      </c>
      <c r="C243" s="21" t="s">
        <v>29</v>
      </c>
      <c r="D243" s="22" t="s">
        <v>20</v>
      </c>
      <c r="E243" s="22" t="s">
        <v>632</v>
      </c>
      <c r="F243" s="25">
        <v>26250</v>
      </c>
      <c r="G243" s="25">
        <v>0</v>
      </c>
      <c r="H243" s="25">
        <v>25</v>
      </c>
      <c r="I243" s="25">
        <f t="shared" si="172"/>
        <v>753.38</v>
      </c>
      <c r="J243" s="25">
        <f t="shared" si="173"/>
        <v>1863.75</v>
      </c>
      <c r="K243" s="25">
        <f t="shared" si="174"/>
        <v>301.88</v>
      </c>
      <c r="L243" s="25">
        <f t="shared" si="175"/>
        <v>798</v>
      </c>
      <c r="M243" s="25">
        <f t="shared" si="176"/>
        <v>1861.13</v>
      </c>
      <c r="N243" s="25">
        <v>0</v>
      </c>
      <c r="O243" s="25">
        <f>SUM(I243:N243)</f>
        <v>5578.14</v>
      </c>
      <c r="P243" s="25">
        <f>SUM(G243,H243,I243,L243,N243)</f>
        <v>1576.38</v>
      </c>
      <c r="Q243" s="25">
        <f>+J243+K243+M243</f>
        <v>4026.76</v>
      </c>
      <c r="R243" s="25">
        <f>+F243-P243</f>
        <v>24673.62</v>
      </c>
    </row>
    <row r="244" spans="1:18" s="11" customFormat="1" ht="24.95" customHeight="1" x14ac:dyDescent="0.25">
      <c r="A244" s="22">
        <v>208</v>
      </c>
      <c r="B244" s="18" t="s">
        <v>254</v>
      </c>
      <c r="C244" s="21" t="s">
        <v>29</v>
      </c>
      <c r="D244" s="22" t="s">
        <v>20</v>
      </c>
      <c r="E244" s="31" t="s">
        <v>632</v>
      </c>
      <c r="F244" s="25">
        <v>26250</v>
      </c>
      <c r="G244" s="25">
        <v>0</v>
      </c>
      <c r="H244" s="25">
        <v>25</v>
      </c>
      <c r="I244" s="25">
        <f t="shared" si="172"/>
        <v>753.38</v>
      </c>
      <c r="J244" s="25">
        <f t="shared" si="173"/>
        <v>1863.75</v>
      </c>
      <c r="K244" s="25">
        <f t="shared" si="174"/>
        <v>301.88</v>
      </c>
      <c r="L244" s="25">
        <f t="shared" si="175"/>
        <v>798</v>
      </c>
      <c r="M244" s="25">
        <f t="shared" si="176"/>
        <v>1861.13</v>
      </c>
      <c r="N244" s="25">
        <v>0</v>
      </c>
      <c r="O244" s="25">
        <f t="shared" si="168"/>
        <v>5578.14</v>
      </c>
      <c r="P244" s="25">
        <f t="shared" si="169"/>
        <v>1576.38</v>
      </c>
      <c r="Q244" s="25">
        <f t="shared" si="170"/>
        <v>4026.76</v>
      </c>
      <c r="R244" s="25">
        <f t="shared" si="171"/>
        <v>24673.62</v>
      </c>
    </row>
    <row r="245" spans="1:18" s="11" customFormat="1" ht="24.95" customHeight="1" x14ac:dyDescent="0.25">
      <c r="A245" s="22">
        <v>209</v>
      </c>
      <c r="B245" s="18" t="s">
        <v>247</v>
      </c>
      <c r="C245" s="21" t="s">
        <v>29</v>
      </c>
      <c r="D245" s="22" t="s">
        <v>20</v>
      </c>
      <c r="E245" s="31" t="s">
        <v>632</v>
      </c>
      <c r="F245" s="25">
        <v>26250</v>
      </c>
      <c r="G245" s="25">
        <v>0</v>
      </c>
      <c r="H245" s="25">
        <v>25</v>
      </c>
      <c r="I245" s="25">
        <f t="shared" si="172"/>
        <v>753.38</v>
      </c>
      <c r="J245" s="25">
        <f t="shared" si="173"/>
        <v>1863.75</v>
      </c>
      <c r="K245" s="25">
        <f t="shared" si="174"/>
        <v>301.88</v>
      </c>
      <c r="L245" s="25">
        <f t="shared" si="175"/>
        <v>798</v>
      </c>
      <c r="M245" s="25">
        <f t="shared" si="176"/>
        <v>1861.13</v>
      </c>
      <c r="N245" s="25">
        <v>0</v>
      </c>
      <c r="O245" s="25">
        <f t="shared" si="168"/>
        <v>5578.14</v>
      </c>
      <c r="P245" s="25">
        <f t="shared" si="169"/>
        <v>1576.38</v>
      </c>
      <c r="Q245" s="25">
        <f t="shared" si="170"/>
        <v>4026.76</v>
      </c>
      <c r="R245" s="25">
        <f t="shared" si="171"/>
        <v>24673.62</v>
      </c>
    </row>
    <row r="246" spans="1:18" s="11" customFormat="1" ht="24.95" customHeight="1" x14ac:dyDescent="0.25">
      <c r="A246" s="22">
        <v>210</v>
      </c>
      <c r="B246" s="18" t="s">
        <v>572</v>
      </c>
      <c r="C246" s="21" t="s">
        <v>29</v>
      </c>
      <c r="D246" s="22" t="s">
        <v>20</v>
      </c>
      <c r="E246" s="31" t="s">
        <v>632</v>
      </c>
      <c r="F246" s="25">
        <v>26250</v>
      </c>
      <c r="G246" s="25">
        <v>0</v>
      </c>
      <c r="H246" s="25">
        <v>25</v>
      </c>
      <c r="I246" s="25">
        <f t="shared" si="172"/>
        <v>753.38</v>
      </c>
      <c r="J246" s="25">
        <f t="shared" si="173"/>
        <v>1863.75</v>
      </c>
      <c r="K246" s="25">
        <f t="shared" si="174"/>
        <v>301.88</v>
      </c>
      <c r="L246" s="25">
        <f t="shared" si="175"/>
        <v>798</v>
      </c>
      <c r="M246" s="25">
        <f t="shared" si="176"/>
        <v>1861.13</v>
      </c>
      <c r="N246" s="25">
        <v>0</v>
      </c>
      <c r="O246" s="25">
        <f t="shared" si="168"/>
        <v>5578.14</v>
      </c>
      <c r="P246" s="25">
        <f t="shared" si="169"/>
        <v>1576.38</v>
      </c>
      <c r="Q246" s="25">
        <f t="shared" si="170"/>
        <v>4026.76</v>
      </c>
      <c r="R246" s="25">
        <f t="shared" si="171"/>
        <v>24673.62</v>
      </c>
    </row>
    <row r="247" spans="1:18" s="11" customFormat="1" ht="24.95" customHeight="1" x14ac:dyDescent="0.25">
      <c r="A247" s="22">
        <v>211</v>
      </c>
      <c r="B247" s="18" t="s">
        <v>671</v>
      </c>
      <c r="C247" s="21" t="s">
        <v>29</v>
      </c>
      <c r="D247" s="22" t="s">
        <v>20</v>
      </c>
      <c r="E247" s="22" t="s">
        <v>632</v>
      </c>
      <c r="F247" s="25">
        <v>26250</v>
      </c>
      <c r="G247" s="25">
        <v>0</v>
      </c>
      <c r="H247" s="25">
        <v>25</v>
      </c>
      <c r="I247" s="25">
        <f t="shared" si="172"/>
        <v>753.38</v>
      </c>
      <c r="J247" s="25">
        <f t="shared" si="173"/>
        <v>1863.75</v>
      </c>
      <c r="K247" s="25">
        <f t="shared" si="174"/>
        <v>301.88</v>
      </c>
      <c r="L247" s="25">
        <f t="shared" si="175"/>
        <v>798</v>
      </c>
      <c r="M247" s="25">
        <f t="shared" si="176"/>
        <v>1861.13</v>
      </c>
      <c r="N247" s="25">
        <v>0</v>
      </c>
      <c r="O247" s="25">
        <f>SUM(I247:N247)</f>
        <v>5578.14</v>
      </c>
      <c r="P247" s="25">
        <f>SUM(G247,H247,I247,L247,N247)</f>
        <v>1576.38</v>
      </c>
      <c r="Q247" s="25">
        <f>+J247+K247+M247</f>
        <v>4026.76</v>
      </c>
      <c r="R247" s="25">
        <f>+F247-P247</f>
        <v>24673.62</v>
      </c>
    </row>
    <row r="248" spans="1:18" s="11" customFormat="1" ht="24.95" customHeight="1" x14ac:dyDescent="0.25">
      <c r="A248" s="22">
        <v>212</v>
      </c>
      <c r="B248" s="18" t="s">
        <v>574</v>
      </c>
      <c r="C248" s="21" t="s">
        <v>29</v>
      </c>
      <c r="D248" s="22" t="s">
        <v>20</v>
      </c>
      <c r="E248" s="31" t="s">
        <v>632</v>
      </c>
      <c r="F248" s="25">
        <v>26250</v>
      </c>
      <c r="G248" s="25">
        <v>0</v>
      </c>
      <c r="H248" s="25">
        <v>25</v>
      </c>
      <c r="I248" s="25">
        <f t="shared" si="172"/>
        <v>753.38</v>
      </c>
      <c r="J248" s="25">
        <f t="shared" si="173"/>
        <v>1863.75</v>
      </c>
      <c r="K248" s="25">
        <f t="shared" si="174"/>
        <v>301.88</v>
      </c>
      <c r="L248" s="25">
        <f t="shared" si="175"/>
        <v>798</v>
      </c>
      <c r="M248" s="25">
        <f t="shared" si="176"/>
        <v>1861.13</v>
      </c>
      <c r="N248" s="25">
        <v>0</v>
      </c>
      <c r="O248" s="25">
        <f t="shared" si="168"/>
        <v>5578.14</v>
      </c>
      <c r="P248" s="25">
        <f t="shared" si="169"/>
        <v>1576.38</v>
      </c>
      <c r="Q248" s="25">
        <f t="shared" si="170"/>
        <v>4026.76</v>
      </c>
      <c r="R248" s="25">
        <f t="shared" si="171"/>
        <v>24673.62</v>
      </c>
    </row>
    <row r="249" spans="1:18" s="11" customFormat="1" ht="24.95" customHeight="1" x14ac:dyDescent="0.25">
      <c r="A249" s="22">
        <v>213</v>
      </c>
      <c r="B249" s="18" t="s">
        <v>255</v>
      </c>
      <c r="C249" s="21" t="s">
        <v>29</v>
      </c>
      <c r="D249" s="22" t="s">
        <v>20</v>
      </c>
      <c r="E249" s="31" t="s">
        <v>632</v>
      </c>
      <c r="F249" s="25">
        <v>26250</v>
      </c>
      <c r="G249" s="25">
        <v>0</v>
      </c>
      <c r="H249" s="25">
        <v>25</v>
      </c>
      <c r="I249" s="25">
        <f t="shared" si="172"/>
        <v>753.38</v>
      </c>
      <c r="J249" s="25">
        <f t="shared" si="173"/>
        <v>1863.75</v>
      </c>
      <c r="K249" s="25">
        <f t="shared" si="174"/>
        <v>301.88</v>
      </c>
      <c r="L249" s="25">
        <f t="shared" si="175"/>
        <v>798</v>
      </c>
      <c r="M249" s="25">
        <f t="shared" si="176"/>
        <v>1861.13</v>
      </c>
      <c r="N249" s="25">
        <v>0</v>
      </c>
      <c r="O249" s="25">
        <f t="shared" si="168"/>
        <v>5578.14</v>
      </c>
      <c r="P249" s="25">
        <f t="shared" si="169"/>
        <v>1576.38</v>
      </c>
      <c r="Q249" s="25">
        <f t="shared" si="170"/>
        <v>4026.76</v>
      </c>
      <c r="R249" s="25">
        <f t="shared" si="171"/>
        <v>24673.62</v>
      </c>
    </row>
    <row r="250" spans="1:18" s="11" customFormat="1" ht="24.95" customHeight="1" x14ac:dyDescent="0.25">
      <c r="A250" s="22">
        <v>214</v>
      </c>
      <c r="B250" s="18" t="s">
        <v>577</v>
      </c>
      <c r="C250" s="21" t="s">
        <v>29</v>
      </c>
      <c r="D250" s="22" t="s">
        <v>20</v>
      </c>
      <c r="E250" s="31" t="s">
        <v>632</v>
      </c>
      <c r="F250" s="25">
        <v>26250</v>
      </c>
      <c r="G250" s="25">
        <v>0</v>
      </c>
      <c r="H250" s="25">
        <v>25</v>
      </c>
      <c r="I250" s="25">
        <f t="shared" si="172"/>
        <v>753.38</v>
      </c>
      <c r="J250" s="25">
        <f t="shared" si="173"/>
        <v>1863.75</v>
      </c>
      <c r="K250" s="25">
        <f t="shared" si="174"/>
        <v>301.88</v>
      </c>
      <c r="L250" s="25">
        <f t="shared" si="175"/>
        <v>798</v>
      </c>
      <c r="M250" s="25">
        <f t="shared" si="176"/>
        <v>1861.13</v>
      </c>
      <c r="N250" s="25">
        <v>0</v>
      </c>
      <c r="O250" s="25">
        <f t="shared" si="168"/>
        <v>5578.14</v>
      </c>
      <c r="P250" s="25">
        <f t="shared" si="169"/>
        <v>1576.38</v>
      </c>
      <c r="Q250" s="25">
        <f t="shared" si="170"/>
        <v>4026.76</v>
      </c>
      <c r="R250" s="25">
        <f t="shared" si="171"/>
        <v>24673.62</v>
      </c>
    </row>
    <row r="251" spans="1:18" s="11" customFormat="1" ht="24.95" customHeight="1" x14ac:dyDescent="0.25">
      <c r="A251" s="22">
        <v>215</v>
      </c>
      <c r="B251" s="18" t="s">
        <v>573</v>
      </c>
      <c r="C251" s="21" t="s">
        <v>29</v>
      </c>
      <c r="D251" s="22" t="s">
        <v>20</v>
      </c>
      <c r="E251" s="31" t="s">
        <v>632</v>
      </c>
      <c r="F251" s="25">
        <v>26250</v>
      </c>
      <c r="G251" s="25">
        <v>0</v>
      </c>
      <c r="H251" s="25">
        <v>25</v>
      </c>
      <c r="I251" s="25">
        <f t="shared" si="172"/>
        <v>753.38</v>
      </c>
      <c r="J251" s="25">
        <f t="shared" si="173"/>
        <v>1863.75</v>
      </c>
      <c r="K251" s="25">
        <f t="shared" si="174"/>
        <v>301.88</v>
      </c>
      <c r="L251" s="25">
        <f t="shared" si="175"/>
        <v>798</v>
      </c>
      <c r="M251" s="25">
        <f t="shared" si="176"/>
        <v>1861.13</v>
      </c>
      <c r="N251" s="25">
        <v>0</v>
      </c>
      <c r="O251" s="25">
        <f t="shared" si="168"/>
        <v>5578.14</v>
      </c>
      <c r="P251" s="25">
        <f t="shared" si="169"/>
        <v>1576.38</v>
      </c>
      <c r="Q251" s="25">
        <f t="shared" si="170"/>
        <v>4026.76</v>
      </c>
      <c r="R251" s="25">
        <f t="shared" si="171"/>
        <v>24673.62</v>
      </c>
    </row>
    <row r="252" spans="1:18" s="11" customFormat="1" ht="24.95" customHeight="1" x14ac:dyDescent="0.25">
      <c r="A252" s="22">
        <v>216</v>
      </c>
      <c r="B252" s="18" t="s">
        <v>575</v>
      </c>
      <c r="C252" s="21" t="s">
        <v>29</v>
      </c>
      <c r="D252" s="22" t="s">
        <v>20</v>
      </c>
      <c r="E252" s="31" t="s">
        <v>632</v>
      </c>
      <c r="F252" s="25">
        <v>26250</v>
      </c>
      <c r="G252" s="25">
        <v>0</v>
      </c>
      <c r="H252" s="25">
        <v>25</v>
      </c>
      <c r="I252" s="25">
        <f t="shared" si="172"/>
        <v>753.38</v>
      </c>
      <c r="J252" s="25">
        <f t="shared" si="173"/>
        <v>1863.75</v>
      </c>
      <c r="K252" s="25">
        <f t="shared" si="174"/>
        <v>301.88</v>
      </c>
      <c r="L252" s="25">
        <f t="shared" si="175"/>
        <v>798</v>
      </c>
      <c r="M252" s="25">
        <f t="shared" si="176"/>
        <v>1861.13</v>
      </c>
      <c r="N252" s="25">
        <v>0</v>
      </c>
      <c r="O252" s="25">
        <f t="shared" si="168"/>
        <v>5578.14</v>
      </c>
      <c r="P252" s="25">
        <f t="shared" si="169"/>
        <v>1576.38</v>
      </c>
      <c r="Q252" s="25">
        <f t="shared" si="170"/>
        <v>4026.76</v>
      </c>
      <c r="R252" s="25">
        <f t="shared" si="171"/>
        <v>24673.62</v>
      </c>
    </row>
    <row r="253" spans="1:18" s="11" customFormat="1" ht="24.95" customHeight="1" x14ac:dyDescent="0.25">
      <c r="A253" s="22">
        <v>217</v>
      </c>
      <c r="B253" s="18" t="s">
        <v>245</v>
      </c>
      <c r="C253" s="21" t="s">
        <v>29</v>
      </c>
      <c r="D253" s="22" t="s">
        <v>20</v>
      </c>
      <c r="E253" s="31" t="s">
        <v>632</v>
      </c>
      <c r="F253" s="25">
        <v>26250</v>
      </c>
      <c r="G253" s="25">
        <v>0</v>
      </c>
      <c r="H253" s="25">
        <v>25</v>
      </c>
      <c r="I253" s="25">
        <f t="shared" si="172"/>
        <v>753.38</v>
      </c>
      <c r="J253" s="25">
        <f t="shared" si="173"/>
        <v>1863.75</v>
      </c>
      <c r="K253" s="25">
        <f t="shared" si="174"/>
        <v>301.88</v>
      </c>
      <c r="L253" s="25">
        <f t="shared" si="175"/>
        <v>798</v>
      </c>
      <c r="M253" s="25">
        <f t="shared" si="176"/>
        <v>1861.13</v>
      </c>
      <c r="N253" s="25">
        <v>0</v>
      </c>
      <c r="O253" s="25">
        <f t="shared" ref="O253:O263" si="177">SUM(I253:N253)</f>
        <v>5578.14</v>
      </c>
      <c r="P253" s="25">
        <f t="shared" ref="P253:P263" si="178">SUM(G253,H253,I253,L253,N253)</f>
        <v>1576.38</v>
      </c>
      <c r="Q253" s="25">
        <f t="shared" ref="Q253:Q263" si="179">+J253+K253+M253</f>
        <v>4026.76</v>
      </c>
      <c r="R253" s="25">
        <f t="shared" ref="R253:R263" si="180">+F253-P253</f>
        <v>24673.62</v>
      </c>
    </row>
    <row r="254" spans="1:18" s="11" customFormat="1" ht="24.95" customHeight="1" x14ac:dyDescent="0.25">
      <c r="A254" s="22">
        <v>218</v>
      </c>
      <c r="B254" s="18" t="s">
        <v>256</v>
      </c>
      <c r="C254" s="21" t="s">
        <v>29</v>
      </c>
      <c r="D254" s="22" t="s">
        <v>20</v>
      </c>
      <c r="E254" s="31" t="s">
        <v>632</v>
      </c>
      <c r="F254" s="25">
        <v>26250</v>
      </c>
      <c r="G254" s="25">
        <v>0</v>
      </c>
      <c r="H254" s="25">
        <v>25</v>
      </c>
      <c r="I254" s="25">
        <f t="shared" si="172"/>
        <v>753.38</v>
      </c>
      <c r="J254" s="25">
        <f t="shared" si="173"/>
        <v>1863.75</v>
      </c>
      <c r="K254" s="25">
        <f t="shared" si="174"/>
        <v>301.88</v>
      </c>
      <c r="L254" s="25">
        <f t="shared" si="175"/>
        <v>798</v>
      </c>
      <c r="M254" s="25">
        <f t="shared" si="176"/>
        <v>1861.13</v>
      </c>
      <c r="N254" s="25">
        <v>0</v>
      </c>
      <c r="O254" s="25">
        <f t="shared" si="177"/>
        <v>5578.14</v>
      </c>
      <c r="P254" s="25">
        <f t="shared" si="178"/>
        <v>1576.38</v>
      </c>
      <c r="Q254" s="25">
        <f t="shared" si="179"/>
        <v>4026.76</v>
      </c>
      <c r="R254" s="25">
        <f t="shared" si="180"/>
        <v>24673.62</v>
      </c>
    </row>
    <row r="255" spans="1:18" s="11" customFormat="1" ht="24.95" customHeight="1" x14ac:dyDescent="0.25">
      <c r="A255" s="22">
        <v>219</v>
      </c>
      <c r="B255" s="18" t="s">
        <v>258</v>
      </c>
      <c r="C255" s="21" t="s">
        <v>29</v>
      </c>
      <c r="D255" s="22" t="s">
        <v>20</v>
      </c>
      <c r="E255" s="31" t="s">
        <v>632</v>
      </c>
      <c r="F255" s="25">
        <v>6973.31</v>
      </c>
      <c r="G255" s="25">
        <v>0</v>
      </c>
      <c r="H255" s="25">
        <v>25</v>
      </c>
      <c r="I255" s="25">
        <f t="shared" si="172"/>
        <v>200.13</v>
      </c>
      <c r="J255" s="25">
        <f t="shared" si="173"/>
        <v>495.11</v>
      </c>
      <c r="K255" s="25">
        <f t="shared" si="174"/>
        <v>80.19</v>
      </c>
      <c r="L255" s="25">
        <f t="shared" si="175"/>
        <v>211.99</v>
      </c>
      <c r="M255" s="25">
        <f t="shared" si="176"/>
        <v>494.41</v>
      </c>
      <c r="N255" s="25">
        <v>1190.1199999999999</v>
      </c>
      <c r="O255" s="25">
        <f t="shared" si="177"/>
        <v>2671.95</v>
      </c>
      <c r="P255" s="25">
        <f t="shared" si="178"/>
        <v>1627.24</v>
      </c>
      <c r="Q255" s="25">
        <f t="shared" si="179"/>
        <v>1069.71</v>
      </c>
      <c r="R255" s="25">
        <f t="shared" si="180"/>
        <v>5346.07</v>
      </c>
    </row>
    <row r="256" spans="1:18" s="11" customFormat="1" ht="24.95" customHeight="1" x14ac:dyDescent="0.25">
      <c r="A256" s="22">
        <v>220</v>
      </c>
      <c r="B256" s="18" t="s">
        <v>261</v>
      </c>
      <c r="C256" s="21" t="s">
        <v>219</v>
      </c>
      <c r="D256" s="22" t="s">
        <v>20</v>
      </c>
      <c r="E256" s="31" t="s">
        <v>632</v>
      </c>
      <c r="F256" s="25">
        <v>25000</v>
      </c>
      <c r="G256" s="25">
        <v>0</v>
      </c>
      <c r="H256" s="25">
        <v>25</v>
      </c>
      <c r="I256" s="25">
        <f t="shared" si="172"/>
        <v>717.5</v>
      </c>
      <c r="J256" s="25">
        <f t="shared" si="173"/>
        <v>1775</v>
      </c>
      <c r="K256" s="25">
        <f t="shared" si="174"/>
        <v>287.5</v>
      </c>
      <c r="L256" s="25">
        <f t="shared" si="175"/>
        <v>760</v>
      </c>
      <c r="M256" s="25">
        <f t="shared" si="176"/>
        <v>1772.5</v>
      </c>
      <c r="N256" s="25">
        <v>0</v>
      </c>
      <c r="O256" s="25">
        <f t="shared" si="177"/>
        <v>5312.5</v>
      </c>
      <c r="P256" s="25">
        <f t="shared" si="178"/>
        <v>1502.5</v>
      </c>
      <c r="Q256" s="25">
        <f t="shared" si="179"/>
        <v>3835</v>
      </c>
      <c r="R256" s="25">
        <f t="shared" si="180"/>
        <v>23497.5</v>
      </c>
    </row>
    <row r="257" spans="1:18" s="11" customFormat="1" ht="24.95" customHeight="1" x14ac:dyDescent="0.25">
      <c r="A257" s="22">
        <v>221</v>
      </c>
      <c r="B257" s="18" t="s">
        <v>262</v>
      </c>
      <c r="C257" s="21" t="s">
        <v>217</v>
      </c>
      <c r="D257" s="22" t="s">
        <v>20</v>
      </c>
      <c r="E257" s="31" t="s">
        <v>632</v>
      </c>
      <c r="F257" s="25">
        <v>25000</v>
      </c>
      <c r="G257" s="25">
        <v>0</v>
      </c>
      <c r="H257" s="25">
        <v>25</v>
      </c>
      <c r="I257" s="25">
        <f t="shared" si="172"/>
        <v>717.5</v>
      </c>
      <c r="J257" s="25">
        <f t="shared" si="173"/>
        <v>1775</v>
      </c>
      <c r="K257" s="25">
        <f t="shared" si="174"/>
        <v>287.5</v>
      </c>
      <c r="L257" s="25">
        <f t="shared" si="175"/>
        <v>760</v>
      </c>
      <c r="M257" s="25">
        <f t="shared" si="176"/>
        <v>1772.5</v>
      </c>
      <c r="N257" s="25">
        <v>0</v>
      </c>
      <c r="O257" s="25">
        <f t="shared" si="177"/>
        <v>5312.5</v>
      </c>
      <c r="P257" s="25">
        <f t="shared" si="178"/>
        <v>1502.5</v>
      </c>
      <c r="Q257" s="25">
        <f t="shared" si="179"/>
        <v>3835</v>
      </c>
      <c r="R257" s="25">
        <f t="shared" si="180"/>
        <v>23497.5</v>
      </c>
    </row>
    <row r="258" spans="1:18" s="11" customFormat="1" ht="24.95" customHeight="1" x14ac:dyDescent="0.25">
      <c r="A258" s="22">
        <v>222</v>
      </c>
      <c r="B258" s="18" t="s">
        <v>263</v>
      </c>
      <c r="C258" s="21" t="s">
        <v>219</v>
      </c>
      <c r="D258" s="22" t="s">
        <v>20</v>
      </c>
      <c r="E258" s="31" t="s">
        <v>632</v>
      </c>
      <c r="F258" s="25">
        <v>25000</v>
      </c>
      <c r="G258" s="25">
        <v>0</v>
      </c>
      <c r="H258" s="25">
        <v>25</v>
      </c>
      <c r="I258" s="25">
        <f t="shared" si="172"/>
        <v>717.5</v>
      </c>
      <c r="J258" s="25">
        <f t="shared" si="173"/>
        <v>1775</v>
      </c>
      <c r="K258" s="25">
        <f t="shared" si="174"/>
        <v>287.5</v>
      </c>
      <c r="L258" s="25">
        <f t="shared" si="175"/>
        <v>760</v>
      </c>
      <c r="M258" s="25">
        <f t="shared" si="176"/>
        <v>1772.5</v>
      </c>
      <c r="N258" s="25">
        <v>0</v>
      </c>
      <c r="O258" s="25">
        <f t="shared" si="177"/>
        <v>5312.5</v>
      </c>
      <c r="P258" s="25">
        <f t="shared" si="178"/>
        <v>1502.5</v>
      </c>
      <c r="Q258" s="25">
        <f t="shared" si="179"/>
        <v>3835</v>
      </c>
      <c r="R258" s="25">
        <f t="shared" si="180"/>
        <v>23497.5</v>
      </c>
    </row>
    <row r="259" spans="1:18" s="11" customFormat="1" ht="24.95" customHeight="1" x14ac:dyDescent="0.25">
      <c r="A259" s="22">
        <v>223</v>
      </c>
      <c r="B259" s="18" t="s">
        <v>264</v>
      </c>
      <c r="C259" s="21" t="s">
        <v>219</v>
      </c>
      <c r="D259" s="22" t="s">
        <v>20</v>
      </c>
      <c r="E259" s="31" t="s">
        <v>632</v>
      </c>
      <c r="F259" s="25">
        <v>5000</v>
      </c>
      <c r="G259" s="25">
        <v>0</v>
      </c>
      <c r="H259" s="25">
        <v>25</v>
      </c>
      <c r="I259" s="25">
        <f t="shared" si="172"/>
        <v>143.5</v>
      </c>
      <c r="J259" s="25">
        <f t="shared" si="173"/>
        <v>355</v>
      </c>
      <c r="K259" s="25">
        <f t="shared" si="174"/>
        <v>57.5</v>
      </c>
      <c r="L259" s="25">
        <f t="shared" si="175"/>
        <v>152</v>
      </c>
      <c r="M259" s="25">
        <f t="shared" si="176"/>
        <v>354.5</v>
      </c>
      <c r="N259" s="25">
        <v>0</v>
      </c>
      <c r="O259" s="25">
        <f t="shared" si="177"/>
        <v>1062.5</v>
      </c>
      <c r="P259" s="25">
        <f t="shared" si="178"/>
        <v>320.5</v>
      </c>
      <c r="Q259" s="25">
        <f t="shared" si="179"/>
        <v>767</v>
      </c>
      <c r="R259" s="25">
        <f t="shared" si="180"/>
        <v>4679.5</v>
      </c>
    </row>
    <row r="260" spans="1:18" s="11" customFormat="1" ht="24.95" customHeight="1" x14ac:dyDescent="0.25">
      <c r="A260" s="22">
        <v>224</v>
      </c>
      <c r="B260" s="18" t="s">
        <v>259</v>
      </c>
      <c r="C260" s="21" t="s">
        <v>29</v>
      </c>
      <c r="D260" s="22" t="s">
        <v>20</v>
      </c>
      <c r="E260" s="31" t="s">
        <v>632</v>
      </c>
      <c r="F260" s="25">
        <v>25000</v>
      </c>
      <c r="G260" s="25">
        <v>0</v>
      </c>
      <c r="H260" s="25">
        <v>25</v>
      </c>
      <c r="I260" s="25">
        <f t="shared" si="172"/>
        <v>717.5</v>
      </c>
      <c r="J260" s="25">
        <f t="shared" si="173"/>
        <v>1775</v>
      </c>
      <c r="K260" s="25">
        <f t="shared" si="174"/>
        <v>287.5</v>
      </c>
      <c r="L260" s="25">
        <f t="shared" si="175"/>
        <v>760</v>
      </c>
      <c r="M260" s="25">
        <f t="shared" si="176"/>
        <v>1772.5</v>
      </c>
      <c r="N260" s="25">
        <v>0</v>
      </c>
      <c r="O260" s="25">
        <f t="shared" si="177"/>
        <v>5312.5</v>
      </c>
      <c r="P260" s="25">
        <f t="shared" si="178"/>
        <v>1502.5</v>
      </c>
      <c r="Q260" s="25">
        <f t="shared" si="179"/>
        <v>3835</v>
      </c>
      <c r="R260" s="25">
        <f t="shared" si="180"/>
        <v>23497.5</v>
      </c>
    </row>
    <row r="261" spans="1:18" s="11" customFormat="1" ht="24.95" customHeight="1" x14ac:dyDescent="0.25">
      <c r="A261" s="22">
        <v>225</v>
      </c>
      <c r="B261" s="18" t="s">
        <v>265</v>
      </c>
      <c r="C261" s="21" t="s">
        <v>219</v>
      </c>
      <c r="D261" s="22" t="s">
        <v>20</v>
      </c>
      <c r="E261" s="31" t="s">
        <v>632</v>
      </c>
      <c r="F261" s="25">
        <v>25000</v>
      </c>
      <c r="G261" s="25">
        <v>0</v>
      </c>
      <c r="H261" s="25">
        <v>25</v>
      </c>
      <c r="I261" s="25">
        <f t="shared" si="172"/>
        <v>717.5</v>
      </c>
      <c r="J261" s="25">
        <f t="shared" si="173"/>
        <v>1775</v>
      </c>
      <c r="K261" s="25">
        <f t="shared" si="174"/>
        <v>287.5</v>
      </c>
      <c r="L261" s="25">
        <f t="shared" si="175"/>
        <v>760</v>
      </c>
      <c r="M261" s="25">
        <f t="shared" si="176"/>
        <v>1772.5</v>
      </c>
      <c r="N261" s="25">
        <v>0</v>
      </c>
      <c r="O261" s="25">
        <f t="shared" si="177"/>
        <v>5312.5</v>
      </c>
      <c r="P261" s="25">
        <f t="shared" si="178"/>
        <v>1502.5</v>
      </c>
      <c r="Q261" s="25">
        <f t="shared" si="179"/>
        <v>3835</v>
      </c>
      <c r="R261" s="25">
        <f t="shared" si="180"/>
        <v>23497.5</v>
      </c>
    </row>
    <row r="262" spans="1:18" s="11" customFormat="1" ht="24.95" customHeight="1" x14ac:dyDescent="0.25">
      <c r="A262" s="22">
        <v>226</v>
      </c>
      <c r="B262" s="18" t="s">
        <v>260</v>
      </c>
      <c r="C262" s="21" t="s">
        <v>219</v>
      </c>
      <c r="D262" s="22" t="s">
        <v>20</v>
      </c>
      <c r="E262" s="31" t="s">
        <v>632</v>
      </c>
      <c r="F262" s="25">
        <v>25000</v>
      </c>
      <c r="G262" s="25">
        <v>0</v>
      </c>
      <c r="H262" s="25">
        <v>25</v>
      </c>
      <c r="I262" s="25">
        <f t="shared" si="172"/>
        <v>717.5</v>
      </c>
      <c r="J262" s="25">
        <f t="shared" si="173"/>
        <v>1775</v>
      </c>
      <c r="K262" s="25">
        <f t="shared" si="174"/>
        <v>287.5</v>
      </c>
      <c r="L262" s="25">
        <f t="shared" si="175"/>
        <v>760</v>
      </c>
      <c r="M262" s="25">
        <f t="shared" si="176"/>
        <v>1772.5</v>
      </c>
      <c r="N262" s="25">
        <v>0</v>
      </c>
      <c r="O262" s="25">
        <f t="shared" si="177"/>
        <v>5312.5</v>
      </c>
      <c r="P262" s="25">
        <f t="shared" si="178"/>
        <v>1502.5</v>
      </c>
      <c r="Q262" s="25">
        <f t="shared" si="179"/>
        <v>3835</v>
      </c>
      <c r="R262" s="25">
        <f t="shared" si="180"/>
        <v>23497.5</v>
      </c>
    </row>
    <row r="263" spans="1:18" s="11" customFormat="1" ht="24.95" customHeight="1" x14ac:dyDescent="0.25">
      <c r="A263" s="22">
        <v>227</v>
      </c>
      <c r="B263" s="18" t="s">
        <v>266</v>
      </c>
      <c r="C263" s="21" t="s">
        <v>219</v>
      </c>
      <c r="D263" s="22" t="s">
        <v>20</v>
      </c>
      <c r="E263" s="31" t="s">
        <v>632</v>
      </c>
      <c r="F263" s="25">
        <v>25000</v>
      </c>
      <c r="G263" s="25">
        <v>0</v>
      </c>
      <c r="H263" s="25">
        <v>25</v>
      </c>
      <c r="I263" s="25">
        <f t="shared" si="172"/>
        <v>717.5</v>
      </c>
      <c r="J263" s="25">
        <f t="shared" si="173"/>
        <v>1775</v>
      </c>
      <c r="K263" s="25">
        <f t="shared" si="174"/>
        <v>287.5</v>
      </c>
      <c r="L263" s="25">
        <f t="shared" si="175"/>
        <v>760</v>
      </c>
      <c r="M263" s="25">
        <f t="shared" si="176"/>
        <v>1772.5</v>
      </c>
      <c r="N263" s="25">
        <v>0</v>
      </c>
      <c r="O263" s="25">
        <f t="shared" si="177"/>
        <v>5312.5</v>
      </c>
      <c r="P263" s="25">
        <f t="shared" si="178"/>
        <v>1502.5</v>
      </c>
      <c r="Q263" s="25">
        <f t="shared" si="179"/>
        <v>3835</v>
      </c>
      <c r="R263" s="25">
        <f t="shared" si="180"/>
        <v>23497.5</v>
      </c>
    </row>
    <row r="264" spans="1:18" s="11" customFormat="1" ht="24.95" customHeight="1" x14ac:dyDescent="0.3">
      <c r="A264" s="28" t="s">
        <v>267</v>
      </c>
      <c r="B264" s="29"/>
      <c r="C264" s="29"/>
      <c r="D264" s="29"/>
      <c r="E264" s="29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5"/>
    </row>
    <row r="265" spans="1:18" s="27" customFormat="1" ht="24.95" customHeight="1" x14ac:dyDescent="0.25">
      <c r="A265" s="22">
        <v>228</v>
      </c>
      <c r="B265" s="18" t="s">
        <v>272</v>
      </c>
      <c r="C265" s="21" t="s">
        <v>273</v>
      </c>
      <c r="D265" s="22" t="s">
        <v>20</v>
      </c>
      <c r="E265" s="31" t="s">
        <v>632</v>
      </c>
      <c r="F265" s="25">
        <v>48000</v>
      </c>
      <c r="G265" s="25">
        <v>1393.21</v>
      </c>
      <c r="H265" s="25">
        <v>25</v>
      </c>
      <c r="I265" s="25">
        <f t="shared" ref="I265:I295" si="181">IF(F265&gt;290000,290000*2.87%,F265*2.87%)</f>
        <v>1377.6</v>
      </c>
      <c r="J265" s="25">
        <f t="shared" ref="J265:J295" si="182">IF(F265&gt;290000,290000*7.1%,F265*7.1%)</f>
        <v>3408</v>
      </c>
      <c r="K265" s="25">
        <f t="shared" ref="K265:K295" si="183">IF(F265&gt;62400,62400*1.15%,F265*1.15%)</f>
        <v>552</v>
      </c>
      <c r="L265" s="25">
        <f t="shared" ref="L265:L295" si="184">IF(F265&gt;156000,156000*3.04%,F265*3.04%)</f>
        <v>1459.2</v>
      </c>
      <c r="M265" s="25">
        <f t="shared" ref="M265:M295" si="185">IF(F265&gt;156000,156000*7.09%,F265*7.09%)</f>
        <v>3403.2</v>
      </c>
      <c r="N265" s="25">
        <v>0</v>
      </c>
      <c r="O265" s="25">
        <f>SUM(I265:N265)</f>
        <v>10200</v>
      </c>
      <c r="P265" s="25">
        <f>SUM(G265,H265,I265,L265,N265)</f>
        <v>4255.01</v>
      </c>
      <c r="Q265" s="25">
        <f>+J265+K265+M265</f>
        <v>7363.2</v>
      </c>
      <c r="R265" s="25">
        <f>+F265-P265</f>
        <v>43744.99</v>
      </c>
    </row>
    <row r="266" spans="1:18" s="11" customFormat="1" ht="24.95" customHeight="1" x14ac:dyDescent="0.25">
      <c r="A266" s="22">
        <v>229</v>
      </c>
      <c r="B266" s="18" t="s">
        <v>268</v>
      </c>
      <c r="C266" s="21" t="s">
        <v>47</v>
      </c>
      <c r="D266" s="22" t="s">
        <v>20</v>
      </c>
      <c r="E266" s="22" t="s">
        <v>633</v>
      </c>
      <c r="F266" s="25">
        <v>42000</v>
      </c>
      <c r="G266" s="25">
        <v>724.92</v>
      </c>
      <c r="H266" s="25">
        <v>25</v>
      </c>
      <c r="I266" s="25">
        <f t="shared" si="181"/>
        <v>1205.4000000000001</v>
      </c>
      <c r="J266" s="25">
        <f t="shared" si="182"/>
        <v>2982</v>
      </c>
      <c r="K266" s="25">
        <f t="shared" si="183"/>
        <v>483</v>
      </c>
      <c r="L266" s="25">
        <f t="shared" si="184"/>
        <v>1276.8</v>
      </c>
      <c r="M266" s="25">
        <f t="shared" si="185"/>
        <v>2977.8</v>
      </c>
      <c r="N266" s="25">
        <v>0</v>
      </c>
      <c r="O266" s="25">
        <f t="shared" ref="O266:O295" si="186">SUM(I266:N266)</f>
        <v>8925</v>
      </c>
      <c r="P266" s="25">
        <f t="shared" ref="P266:P295" si="187">SUM(G266,H266,I266,L266,N266)</f>
        <v>3232.12</v>
      </c>
      <c r="Q266" s="25">
        <f t="shared" ref="Q266:Q295" si="188">+J266+K266+M266</f>
        <v>6442.8</v>
      </c>
      <c r="R266" s="25">
        <f t="shared" ref="R266:R295" si="189">+F266-P266</f>
        <v>38767.879999999997</v>
      </c>
    </row>
    <row r="267" spans="1:18" s="11" customFormat="1" ht="24.95" customHeight="1" x14ac:dyDescent="0.25">
      <c r="A267" s="22">
        <v>230</v>
      </c>
      <c r="B267" s="18" t="s">
        <v>283</v>
      </c>
      <c r="C267" s="21" t="s">
        <v>273</v>
      </c>
      <c r="D267" s="22" t="s">
        <v>20</v>
      </c>
      <c r="E267" s="31" t="s">
        <v>632</v>
      </c>
      <c r="F267" s="25">
        <v>41000</v>
      </c>
      <c r="G267" s="25">
        <v>583.79</v>
      </c>
      <c r="H267" s="25">
        <v>25</v>
      </c>
      <c r="I267" s="25">
        <f t="shared" si="181"/>
        <v>1176.7</v>
      </c>
      <c r="J267" s="25">
        <f t="shared" si="182"/>
        <v>2911</v>
      </c>
      <c r="K267" s="25">
        <f t="shared" si="183"/>
        <v>471.5</v>
      </c>
      <c r="L267" s="25">
        <f t="shared" si="184"/>
        <v>1246.4000000000001</v>
      </c>
      <c r="M267" s="25">
        <f t="shared" si="185"/>
        <v>2906.9</v>
      </c>
      <c r="N267" s="25">
        <v>0</v>
      </c>
      <c r="O267" s="25">
        <f>SUM(I267:N267)</f>
        <v>8712.5</v>
      </c>
      <c r="P267" s="25">
        <f>SUM(G267,H267,I267,L267,N267)</f>
        <v>3031.89</v>
      </c>
      <c r="Q267" s="25">
        <f>+J267+K267+M267</f>
        <v>6289.4</v>
      </c>
      <c r="R267" s="25">
        <f>+F267-P267</f>
        <v>37968.11</v>
      </c>
    </row>
    <row r="268" spans="1:18" s="11" customFormat="1" ht="24.95" customHeight="1" x14ac:dyDescent="0.25">
      <c r="A268" s="22">
        <v>231</v>
      </c>
      <c r="B268" s="18" t="s">
        <v>269</v>
      </c>
      <c r="C268" s="21" t="s">
        <v>270</v>
      </c>
      <c r="D268" s="22" t="s">
        <v>20</v>
      </c>
      <c r="E268" s="31" t="s">
        <v>632</v>
      </c>
      <c r="F268" s="25">
        <v>40000</v>
      </c>
      <c r="G268" s="25">
        <v>442.65</v>
      </c>
      <c r="H268" s="25">
        <v>25</v>
      </c>
      <c r="I268" s="25">
        <f t="shared" si="181"/>
        <v>1148</v>
      </c>
      <c r="J268" s="25">
        <f t="shared" si="182"/>
        <v>2840</v>
      </c>
      <c r="K268" s="25">
        <f t="shared" si="183"/>
        <v>460</v>
      </c>
      <c r="L268" s="25">
        <f t="shared" si="184"/>
        <v>1216</v>
      </c>
      <c r="M268" s="25">
        <f t="shared" si="185"/>
        <v>2836</v>
      </c>
      <c r="N268" s="25">
        <v>0</v>
      </c>
      <c r="O268" s="25">
        <f t="shared" si="186"/>
        <v>8500</v>
      </c>
      <c r="P268" s="25">
        <f t="shared" si="187"/>
        <v>2831.65</v>
      </c>
      <c r="Q268" s="25">
        <f t="shared" si="188"/>
        <v>6136</v>
      </c>
      <c r="R268" s="25">
        <f t="shared" si="189"/>
        <v>37168.35</v>
      </c>
    </row>
    <row r="269" spans="1:18" s="11" customFormat="1" ht="24.95" customHeight="1" x14ac:dyDescent="0.25">
      <c r="A269" s="22">
        <v>232</v>
      </c>
      <c r="B269" s="18" t="s">
        <v>592</v>
      </c>
      <c r="C269" s="21" t="s">
        <v>270</v>
      </c>
      <c r="D269" s="22" t="s">
        <v>20</v>
      </c>
      <c r="E269" s="31" t="s">
        <v>632</v>
      </c>
      <c r="F269" s="25">
        <v>40000</v>
      </c>
      <c r="G269" s="25">
        <v>442.65</v>
      </c>
      <c r="H269" s="25">
        <v>25</v>
      </c>
      <c r="I269" s="25">
        <f t="shared" si="181"/>
        <v>1148</v>
      </c>
      <c r="J269" s="25">
        <f t="shared" si="182"/>
        <v>2840</v>
      </c>
      <c r="K269" s="25">
        <f t="shared" si="183"/>
        <v>460</v>
      </c>
      <c r="L269" s="25">
        <f t="shared" si="184"/>
        <v>1216</v>
      </c>
      <c r="M269" s="25">
        <f t="shared" si="185"/>
        <v>2836</v>
      </c>
      <c r="N269" s="25">
        <v>0</v>
      </c>
      <c r="O269" s="25">
        <f>SUM(I269:N269)</f>
        <v>8500</v>
      </c>
      <c r="P269" s="25">
        <f>SUM(G269,H269,I269,L269,N269)</f>
        <v>2831.65</v>
      </c>
      <c r="Q269" s="25">
        <f>+J269+K269+M269</f>
        <v>6136</v>
      </c>
      <c r="R269" s="25">
        <f>+F269-P269</f>
        <v>37168.35</v>
      </c>
    </row>
    <row r="270" spans="1:18" s="11" customFormat="1" ht="24.95" customHeight="1" x14ac:dyDescent="0.25">
      <c r="A270" s="22">
        <v>233</v>
      </c>
      <c r="B270" s="18" t="s">
        <v>223</v>
      </c>
      <c r="C270" s="21" t="s">
        <v>32</v>
      </c>
      <c r="D270" s="22" t="s">
        <v>20</v>
      </c>
      <c r="E270" s="22" t="s">
        <v>633</v>
      </c>
      <c r="F270" s="25">
        <v>36000</v>
      </c>
      <c r="G270" s="25">
        <v>0</v>
      </c>
      <c r="H270" s="25">
        <v>25</v>
      </c>
      <c r="I270" s="25">
        <f t="shared" si="181"/>
        <v>1033.2</v>
      </c>
      <c r="J270" s="25">
        <f t="shared" si="182"/>
        <v>2556</v>
      </c>
      <c r="K270" s="25">
        <f t="shared" si="183"/>
        <v>414</v>
      </c>
      <c r="L270" s="25">
        <f t="shared" si="184"/>
        <v>1094.4000000000001</v>
      </c>
      <c r="M270" s="25">
        <f t="shared" si="185"/>
        <v>2552.4</v>
      </c>
      <c r="N270" s="25">
        <v>0</v>
      </c>
      <c r="O270" s="25">
        <f>SUM(I270:N270)</f>
        <v>7650</v>
      </c>
      <c r="P270" s="25">
        <f>SUM(G270,H270,I270,L270,N270)</f>
        <v>2152.6</v>
      </c>
      <c r="Q270" s="25">
        <f>+J270+K270+M270</f>
        <v>5522.4</v>
      </c>
      <c r="R270" s="25">
        <f>+F270-P270</f>
        <v>33847.4</v>
      </c>
    </row>
    <row r="271" spans="1:18" s="27" customFormat="1" ht="24.95" customHeight="1" x14ac:dyDescent="0.25">
      <c r="A271" s="22">
        <v>234</v>
      </c>
      <c r="B271" s="18" t="s">
        <v>532</v>
      </c>
      <c r="C271" s="21" t="s">
        <v>34</v>
      </c>
      <c r="D271" s="22" t="s">
        <v>20</v>
      </c>
      <c r="E271" s="22" t="s">
        <v>633</v>
      </c>
      <c r="F271" s="25">
        <v>35000</v>
      </c>
      <c r="G271" s="25">
        <v>0</v>
      </c>
      <c r="H271" s="25">
        <v>25</v>
      </c>
      <c r="I271" s="25">
        <f>IF(F271&gt;290000,290000*2.87%,F271*2.87%)</f>
        <v>1004.5</v>
      </c>
      <c r="J271" s="25">
        <f>IF(F271&gt;290000,290000*7.1%,F271*7.1%)</f>
        <v>2485</v>
      </c>
      <c r="K271" s="25">
        <f>IF(F271&gt;62400,62400*1.15%,F271*1.15%)</f>
        <v>402.5</v>
      </c>
      <c r="L271" s="25">
        <f>IF(F271&gt;156000,156000*3.04%,F271*3.04%)</f>
        <v>1064</v>
      </c>
      <c r="M271" s="25">
        <f>IF(F271&gt;156000,156000*7.09%,F271*7.09%)</f>
        <v>2481.5</v>
      </c>
      <c r="N271" s="25">
        <v>0</v>
      </c>
      <c r="O271" s="25">
        <f>SUM(I271:N271)</f>
        <v>7437.5</v>
      </c>
      <c r="P271" s="25">
        <f>SUM(G271,H271,I271,L271,N271)</f>
        <v>2093.5</v>
      </c>
      <c r="Q271" s="25">
        <f>+J271+K271+M271</f>
        <v>5369</v>
      </c>
      <c r="R271" s="25">
        <f>+F271-P271</f>
        <v>32906.5</v>
      </c>
    </row>
    <row r="272" spans="1:18" s="11" customFormat="1" ht="24.95" customHeight="1" x14ac:dyDescent="0.25">
      <c r="A272" s="22">
        <v>235</v>
      </c>
      <c r="B272" s="18" t="s">
        <v>277</v>
      </c>
      <c r="C272" s="21" t="s">
        <v>278</v>
      </c>
      <c r="D272" s="22" t="s">
        <v>20</v>
      </c>
      <c r="E272" s="22" t="s">
        <v>633</v>
      </c>
      <c r="F272" s="25">
        <v>35000</v>
      </c>
      <c r="G272" s="25">
        <v>0</v>
      </c>
      <c r="H272" s="25">
        <v>25</v>
      </c>
      <c r="I272" s="25">
        <f t="shared" si="181"/>
        <v>1004.5</v>
      </c>
      <c r="J272" s="25">
        <f t="shared" si="182"/>
        <v>2485</v>
      </c>
      <c r="K272" s="25">
        <f t="shared" si="183"/>
        <v>402.5</v>
      </c>
      <c r="L272" s="25">
        <f t="shared" si="184"/>
        <v>1064</v>
      </c>
      <c r="M272" s="25">
        <f t="shared" si="185"/>
        <v>2481.5</v>
      </c>
      <c r="N272" s="25">
        <v>0</v>
      </c>
      <c r="O272" s="25">
        <f t="shared" si="186"/>
        <v>7437.5</v>
      </c>
      <c r="P272" s="25">
        <f t="shared" si="187"/>
        <v>2093.5</v>
      </c>
      <c r="Q272" s="25">
        <f t="shared" si="188"/>
        <v>5369</v>
      </c>
      <c r="R272" s="25">
        <f t="shared" si="189"/>
        <v>32906.5</v>
      </c>
    </row>
    <row r="273" spans="1:18" s="11" customFormat="1" ht="24.95" customHeight="1" x14ac:dyDescent="0.25">
      <c r="A273" s="22">
        <v>236</v>
      </c>
      <c r="B273" s="18" t="s">
        <v>271</v>
      </c>
      <c r="C273" s="21" t="s">
        <v>32</v>
      </c>
      <c r="D273" s="22" t="s">
        <v>20</v>
      </c>
      <c r="E273" s="31" t="s">
        <v>632</v>
      </c>
      <c r="F273" s="25">
        <v>35000</v>
      </c>
      <c r="G273" s="25">
        <v>0</v>
      </c>
      <c r="H273" s="25">
        <v>25</v>
      </c>
      <c r="I273" s="25">
        <f t="shared" si="181"/>
        <v>1004.5</v>
      </c>
      <c r="J273" s="25">
        <f t="shared" si="182"/>
        <v>2485</v>
      </c>
      <c r="K273" s="25">
        <f t="shared" si="183"/>
        <v>402.5</v>
      </c>
      <c r="L273" s="25">
        <f t="shared" si="184"/>
        <v>1064</v>
      </c>
      <c r="M273" s="25">
        <f t="shared" si="185"/>
        <v>2481.5</v>
      </c>
      <c r="N273" s="25">
        <v>0</v>
      </c>
      <c r="O273" s="25">
        <f t="shared" si="186"/>
        <v>7437.5</v>
      </c>
      <c r="P273" s="25">
        <f t="shared" si="187"/>
        <v>2093.5</v>
      </c>
      <c r="Q273" s="25">
        <f t="shared" si="188"/>
        <v>5369</v>
      </c>
      <c r="R273" s="25">
        <f t="shared" si="189"/>
        <v>32906.5</v>
      </c>
    </row>
    <row r="274" spans="1:18" s="11" customFormat="1" ht="24.95" customHeight="1" x14ac:dyDescent="0.25">
      <c r="A274" s="22">
        <v>237</v>
      </c>
      <c r="B274" s="18" t="s">
        <v>274</v>
      </c>
      <c r="C274" s="21" t="s">
        <v>30</v>
      </c>
      <c r="D274" s="22" t="s">
        <v>20</v>
      </c>
      <c r="E274" s="31" t="s">
        <v>632</v>
      </c>
      <c r="F274" s="25">
        <v>35000</v>
      </c>
      <c r="G274" s="25">
        <v>0</v>
      </c>
      <c r="H274" s="25">
        <v>25</v>
      </c>
      <c r="I274" s="25">
        <f t="shared" si="181"/>
        <v>1004.5</v>
      </c>
      <c r="J274" s="25">
        <f t="shared" si="182"/>
        <v>2485</v>
      </c>
      <c r="K274" s="25">
        <f t="shared" si="183"/>
        <v>402.5</v>
      </c>
      <c r="L274" s="25">
        <f t="shared" si="184"/>
        <v>1064</v>
      </c>
      <c r="M274" s="25">
        <f t="shared" si="185"/>
        <v>2481.5</v>
      </c>
      <c r="N274" s="25">
        <v>0</v>
      </c>
      <c r="O274" s="25">
        <f t="shared" si="186"/>
        <v>7437.5</v>
      </c>
      <c r="P274" s="25">
        <f t="shared" si="187"/>
        <v>2093.5</v>
      </c>
      <c r="Q274" s="25">
        <f t="shared" si="188"/>
        <v>5369</v>
      </c>
      <c r="R274" s="25">
        <f t="shared" si="189"/>
        <v>32906.5</v>
      </c>
    </row>
    <row r="275" spans="1:18" s="11" customFormat="1" ht="24.95" customHeight="1" x14ac:dyDescent="0.25">
      <c r="A275" s="22">
        <v>238</v>
      </c>
      <c r="B275" s="18" t="s">
        <v>275</v>
      </c>
      <c r="C275" s="21" t="s">
        <v>30</v>
      </c>
      <c r="D275" s="22" t="s">
        <v>20</v>
      </c>
      <c r="E275" s="31" t="s">
        <v>632</v>
      </c>
      <c r="F275" s="25">
        <v>35000</v>
      </c>
      <c r="G275" s="25">
        <v>0</v>
      </c>
      <c r="H275" s="25">
        <v>25</v>
      </c>
      <c r="I275" s="25">
        <f t="shared" si="181"/>
        <v>1004.5</v>
      </c>
      <c r="J275" s="25">
        <f t="shared" si="182"/>
        <v>2485</v>
      </c>
      <c r="K275" s="25">
        <f t="shared" si="183"/>
        <v>402.5</v>
      </c>
      <c r="L275" s="25">
        <f t="shared" si="184"/>
        <v>1064</v>
      </c>
      <c r="M275" s="25">
        <f t="shared" si="185"/>
        <v>2481.5</v>
      </c>
      <c r="N275" s="25">
        <v>0</v>
      </c>
      <c r="O275" s="25">
        <f t="shared" si="186"/>
        <v>7437.5</v>
      </c>
      <c r="P275" s="25">
        <f t="shared" si="187"/>
        <v>2093.5</v>
      </c>
      <c r="Q275" s="25">
        <f t="shared" si="188"/>
        <v>5369</v>
      </c>
      <c r="R275" s="25">
        <f t="shared" si="189"/>
        <v>32906.5</v>
      </c>
    </row>
    <row r="276" spans="1:18" s="11" customFormat="1" ht="24.95" customHeight="1" x14ac:dyDescent="0.25">
      <c r="A276" s="22">
        <v>239</v>
      </c>
      <c r="B276" s="18" t="s">
        <v>536</v>
      </c>
      <c r="C276" s="21" t="s">
        <v>34</v>
      </c>
      <c r="D276" s="22" t="s">
        <v>20</v>
      </c>
      <c r="E276" s="22" t="s">
        <v>633</v>
      </c>
      <c r="F276" s="25">
        <v>35000</v>
      </c>
      <c r="G276" s="25">
        <v>0</v>
      </c>
      <c r="H276" s="25">
        <v>25</v>
      </c>
      <c r="I276" s="25">
        <f t="shared" si="181"/>
        <v>1004.5</v>
      </c>
      <c r="J276" s="25">
        <f t="shared" si="182"/>
        <v>2485</v>
      </c>
      <c r="K276" s="25">
        <f t="shared" si="183"/>
        <v>402.5</v>
      </c>
      <c r="L276" s="25">
        <f t="shared" si="184"/>
        <v>1064</v>
      </c>
      <c r="M276" s="25">
        <f t="shared" si="185"/>
        <v>2481.5</v>
      </c>
      <c r="N276" s="25">
        <v>0</v>
      </c>
      <c r="O276" s="25">
        <f t="shared" si="186"/>
        <v>7437.5</v>
      </c>
      <c r="P276" s="25">
        <f t="shared" si="187"/>
        <v>2093.5</v>
      </c>
      <c r="Q276" s="25">
        <f t="shared" si="188"/>
        <v>5369</v>
      </c>
      <c r="R276" s="25">
        <f t="shared" si="189"/>
        <v>32906.5</v>
      </c>
    </row>
    <row r="277" spans="1:18" s="11" customFormat="1" ht="24.95" customHeight="1" x14ac:dyDescent="0.25">
      <c r="A277" s="22">
        <v>240</v>
      </c>
      <c r="B277" s="18" t="s">
        <v>539</v>
      </c>
      <c r="C277" s="21" t="s">
        <v>34</v>
      </c>
      <c r="D277" s="22" t="s">
        <v>20</v>
      </c>
      <c r="E277" s="22" t="s">
        <v>633</v>
      </c>
      <c r="F277" s="25">
        <v>35000</v>
      </c>
      <c r="G277" s="25">
        <v>0</v>
      </c>
      <c r="H277" s="25">
        <v>25</v>
      </c>
      <c r="I277" s="25">
        <f t="shared" si="181"/>
        <v>1004.5</v>
      </c>
      <c r="J277" s="25">
        <f t="shared" si="182"/>
        <v>2485</v>
      </c>
      <c r="K277" s="25">
        <f t="shared" si="183"/>
        <v>402.5</v>
      </c>
      <c r="L277" s="25">
        <f t="shared" si="184"/>
        <v>1064</v>
      </c>
      <c r="M277" s="25">
        <f t="shared" si="185"/>
        <v>2481.5</v>
      </c>
      <c r="N277" s="25">
        <v>0</v>
      </c>
      <c r="O277" s="25">
        <f t="shared" si="186"/>
        <v>7437.5</v>
      </c>
      <c r="P277" s="25">
        <f t="shared" si="187"/>
        <v>2093.5</v>
      </c>
      <c r="Q277" s="25">
        <f t="shared" si="188"/>
        <v>5369</v>
      </c>
      <c r="R277" s="25">
        <f t="shared" si="189"/>
        <v>32906.5</v>
      </c>
    </row>
    <row r="278" spans="1:18" s="11" customFormat="1" ht="24.95" customHeight="1" x14ac:dyDescent="0.25">
      <c r="A278" s="22">
        <v>241</v>
      </c>
      <c r="B278" s="18" t="s">
        <v>276</v>
      </c>
      <c r="C278" s="21" t="s">
        <v>30</v>
      </c>
      <c r="D278" s="22" t="s">
        <v>20</v>
      </c>
      <c r="E278" s="22" t="s">
        <v>633</v>
      </c>
      <c r="F278" s="25">
        <v>35000</v>
      </c>
      <c r="G278" s="25">
        <v>0</v>
      </c>
      <c r="H278" s="25">
        <v>25</v>
      </c>
      <c r="I278" s="25">
        <f t="shared" si="181"/>
        <v>1004.5</v>
      </c>
      <c r="J278" s="25">
        <f t="shared" si="182"/>
        <v>2485</v>
      </c>
      <c r="K278" s="25">
        <f t="shared" si="183"/>
        <v>402.5</v>
      </c>
      <c r="L278" s="25">
        <f t="shared" si="184"/>
        <v>1064</v>
      </c>
      <c r="M278" s="25">
        <f t="shared" si="185"/>
        <v>2481.5</v>
      </c>
      <c r="N278" s="25">
        <v>0</v>
      </c>
      <c r="O278" s="25">
        <f t="shared" si="186"/>
        <v>7437.5</v>
      </c>
      <c r="P278" s="25">
        <f t="shared" si="187"/>
        <v>2093.5</v>
      </c>
      <c r="Q278" s="25">
        <f t="shared" si="188"/>
        <v>5369</v>
      </c>
      <c r="R278" s="25">
        <f t="shared" si="189"/>
        <v>32906.5</v>
      </c>
    </row>
    <row r="279" spans="1:18" s="11" customFormat="1" ht="24.95" customHeight="1" x14ac:dyDescent="0.25">
      <c r="A279" s="22">
        <v>242</v>
      </c>
      <c r="B279" s="18" t="s">
        <v>522</v>
      </c>
      <c r="C279" s="21" t="s">
        <v>523</v>
      </c>
      <c r="D279" s="22" t="s">
        <v>20</v>
      </c>
      <c r="E279" s="31" t="s">
        <v>632</v>
      </c>
      <c r="F279" s="25">
        <v>34000</v>
      </c>
      <c r="G279" s="25">
        <v>0</v>
      </c>
      <c r="H279" s="25">
        <v>25</v>
      </c>
      <c r="I279" s="25">
        <f t="shared" si="181"/>
        <v>975.8</v>
      </c>
      <c r="J279" s="25">
        <f t="shared" si="182"/>
        <v>2414</v>
      </c>
      <c r="K279" s="25">
        <f t="shared" si="183"/>
        <v>391</v>
      </c>
      <c r="L279" s="25">
        <f t="shared" si="184"/>
        <v>1033.5999999999999</v>
      </c>
      <c r="M279" s="25">
        <f t="shared" si="185"/>
        <v>2410.6</v>
      </c>
      <c r="N279" s="25">
        <v>0</v>
      </c>
      <c r="O279" s="25">
        <f t="shared" si="186"/>
        <v>7225</v>
      </c>
      <c r="P279" s="25">
        <f t="shared" si="187"/>
        <v>2034.4</v>
      </c>
      <c r="Q279" s="25">
        <f t="shared" si="188"/>
        <v>5215.6000000000004</v>
      </c>
      <c r="R279" s="25">
        <f t="shared" si="189"/>
        <v>31965.599999999999</v>
      </c>
    </row>
    <row r="280" spans="1:18" s="23" customFormat="1" ht="24.95" customHeight="1" x14ac:dyDescent="0.25">
      <c r="A280" s="22">
        <v>243</v>
      </c>
      <c r="B280" s="18" t="s">
        <v>642</v>
      </c>
      <c r="C280" s="21" t="s">
        <v>32</v>
      </c>
      <c r="D280" s="22" t="s">
        <v>20</v>
      </c>
      <c r="E280" s="22" t="s">
        <v>632</v>
      </c>
      <c r="F280" s="25">
        <v>31500</v>
      </c>
      <c r="G280" s="25">
        <v>0</v>
      </c>
      <c r="H280" s="25">
        <v>25</v>
      </c>
      <c r="I280" s="25">
        <f t="shared" si="181"/>
        <v>904.05</v>
      </c>
      <c r="J280" s="25">
        <f t="shared" si="182"/>
        <v>2236.5</v>
      </c>
      <c r="K280" s="25">
        <f t="shared" si="183"/>
        <v>362.25</v>
      </c>
      <c r="L280" s="25">
        <f t="shared" si="184"/>
        <v>957.6</v>
      </c>
      <c r="M280" s="25">
        <f t="shared" si="185"/>
        <v>2233.35</v>
      </c>
      <c r="N280" s="25">
        <v>0</v>
      </c>
      <c r="O280" s="25">
        <f>SUM(I280:N280)</f>
        <v>6693.75</v>
      </c>
      <c r="P280" s="25">
        <f>SUM(G280,H280,I280,L280,N280)</f>
        <v>1886.65</v>
      </c>
      <c r="Q280" s="25">
        <f>+J280+K280+M280</f>
        <v>4832.1000000000004</v>
      </c>
      <c r="R280" s="25">
        <f>+F280-P280</f>
        <v>29613.35</v>
      </c>
    </row>
    <row r="281" spans="1:18" s="23" customFormat="1" ht="24.95" customHeight="1" x14ac:dyDescent="0.25">
      <c r="A281" s="22">
        <v>244</v>
      </c>
      <c r="B281" s="18" t="s">
        <v>643</v>
      </c>
      <c r="C281" s="21" t="s">
        <v>32</v>
      </c>
      <c r="D281" s="22" t="s">
        <v>20</v>
      </c>
      <c r="E281" s="22" t="s">
        <v>632</v>
      </c>
      <c r="F281" s="25">
        <v>31500</v>
      </c>
      <c r="G281" s="25">
        <v>0</v>
      </c>
      <c r="H281" s="25">
        <v>25</v>
      </c>
      <c r="I281" s="25">
        <f t="shared" si="181"/>
        <v>904.05</v>
      </c>
      <c r="J281" s="25">
        <f t="shared" si="182"/>
        <v>2236.5</v>
      </c>
      <c r="K281" s="25">
        <f t="shared" si="183"/>
        <v>362.25</v>
      </c>
      <c r="L281" s="25">
        <f t="shared" si="184"/>
        <v>957.6</v>
      </c>
      <c r="M281" s="25">
        <f t="shared" si="185"/>
        <v>2233.35</v>
      </c>
      <c r="N281" s="25">
        <v>0</v>
      </c>
      <c r="O281" s="25">
        <f>SUM(I281:N281)</f>
        <v>6693.75</v>
      </c>
      <c r="P281" s="25">
        <f>SUM(G281,H281,I281,L281,N281)</f>
        <v>1886.65</v>
      </c>
      <c r="Q281" s="25">
        <f>+J281+K281+M281</f>
        <v>4832.1000000000004</v>
      </c>
      <c r="R281" s="25">
        <f>+F281-P281</f>
        <v>29613.35</v>
      </c>
    </row>
    <row r="282" spans="1:18" s="11" customFormat="1" ht="24.95" customHeight="1" x14ac:dyDescent="0.25">
      <c r="A282" s="22">
        <v>245</v>
      </c>
      <c r="B282" s="18" t="s">
        <v>587</v>
      </c>
      <c r="C282" s="21" t="s">
        <v>278</v>
      </c>
      <c r="D282" s="22" t="s">
        <v>20</v>
      </c>
      <c r="E282" s="22" t="s">
        <v>633</v>
      </c>
      <c r="F282" s="25">
        <v>31500</v>
      </c>
      <c r="G282" s="25">
        <v>0</v>
      </c>
      <c r="H282" s="25">
        <v>25</v>
      </c>
      <c r="I282" s="25">
        <f t="shared" si="181"/>
        <v>904.05</v>
      </c>
      <c r="J282" s="25">
        <f t="shared" si="182"/>
        <v>2236.5</v>
      </c>
      <c r="K282" s="25">
        <f t="shared" si="183"/>
        <v>362.25</v>
      </c>
      <c r="L282" s="25">
        <f t="shared" si="184"/>
        <v>957.6</v>
      </c>
      <c r="M282" s="25">
        <f t="shared" si="185"/>
        <v>2233.35</v>
      </c>
      <c r="N282" s="25">
        <v>0</v>
      </c>
      <c r="O282" s="25">
        <f t="shared" si="186"/>
        <v>6693.75</v>
      </c>
      <c r="P282" s="25">
        <f t="shared" si="187"/>
        <v>1886.65</v>
      </c>
      <c r="Q282" s="25">
        <f t="shared" si="188"/>
        <v>4832.1000000000004</v>
      </c>
      <c r="R282" s="25">
        <f t="shared" si="189"/>
        <v>29613.35</v>
      </c>
    </row>
    <row r="283" spans="1:18" s="11" customFormat="1" ht="24.95" customHeight="1" x14ac:dyDescent="0.25">
      <c r="A283" s="22">
        <v>246</v>
      </c>
      <c r="B283" s="18" t="s">
        <v>586</v>
      </c>
      <c r="C283" s="21" t="s">
        <v>278</v>
      </c>
      <c r="D283" s="22" t="s">
        <v>20</v>
      </c>
      <c r="E283" s="22" t="s">
        <v>633</v>
      </c>
      <c r="F283" s="25">
        <v>31500</v>
      </c>
      <c r="G283" s="25">
        <v>0</v>
      </c>
      <c r="H283" s="25">
        <v>25</v>
      </c>
      <c r="I283" s="25">
        <f t="shared" si="181"/>
        <v>904.05</v>
      </c>
      <c r="J283" s="25">
        <f t="shared" si="182"/>
        <v>2236.5</v>
      </c>
      <c r="K283" s="25">
        <f t="shared" si="183"/>
        <v>362.25</v>
      </c>
      <c r="L283" s="25">
        <f t="shared" si="184"/>
        <v>957.6</v>
      </c>
      <c r="M283" s="25">
        <f t="shared" si="185"/>
        <v>2233.35</v>
      </c>
      <c r="N283" s="25">
        <v>0</v>
      </c>
      <c r="O283" s="25">
        <f t="shared" si="186"/>
        <v>6693.75</v>
      </c>
      <c r="P283" s="25">
        <f t="shared" si="187"/>
        <v>1886.65</v>
      </c>
      <c r="Q283" s="25">
        <f t="shared" si="188"/>
        <v>4832.1000000000004</v>
      </c>
      <c r="R283" s="25">
        <f t="shared" si="189"/>
        <v>29613.35</v>
      </c>
    </row>
    <row r="284" spans="1:18" s="11" customFormat="1" ht="24.95" customHeight="1" x14ac:dyDescent="0.25">
      <c r="A284" s="22">
        <v>247</v>
      </c>
      <c r="B284" s="18" t="s">
        <v>531</v>
      </c>
      <c r="C284" s="21" t="s">
        <v>278</v>
      </c>
      <c r="D284" s="22" t="s">
        <v>20</v>
      </c>
      <c r="E284" s="22" t="s">
        <v>633</v>
      </c>
      <c r="F284" s="25">
        <v>31500</v>
      </c>
      <c r="G284" s="25">
        <v>0</v>
      </c>
      <c r="H284" s="25">
        <v>25</v>
      </c>
      <c r="I284" s="25">
        <f t="shared" si="181"/>
        <v>904.05</v>
      </c>
      <c r="J284" s="25">
        <f t="shared" si="182"/>
        <v>2236.5</v>
      </c>
      <c r="K284" s="25">
        <f t="shared" si="183"/>
        <v>362.25</v>
      </c>
      <c r="L284" s="25">
        <f t="shared" si="184"/>
        <v>957.6</v>
      </c>
      <c r="M284" s="25">
        <f t="shared" si="185"/>
        <v>2233.35</v>
      </c>
      <c r="N284" s="25">
        <v>0</v>
      </c>
      <c r="O284" s="25">
        <f t="shared" si="186"/>
        <v>6693.75</v>
      </c>
      <c r="P284" s="25">
        <f t="shared" si="187"/>
        <v>1886.65</v>
      </c>
      <c r="Q284" s="25">
        <f t="shared" si="188"/>
        <v>4832.1000000000004</v>
      </c>
      <c r="R284" s="25">
        <f t="shared" si="189"/>
        <v>29613.35</v>
      </c>
    </row>
    <row r="285" spans="1:18" s="11" customFormat="1" ht="24.95" customHeight="1" x14ac:dyDescent="0.25">
      <c r="A285" s="22">
        <v>248</v>
      </c>
      <c r="B285" s="18" t="s">
        <v>279</v>
      </c>
      <c r="C285" s="21" t="s">
        <v>278</v>
      </c>
      <c r="D285" s="22" t="s">
        <v>20</v>
      </c>
      <c r="E285" s="22" t="s">
        <v>633</v>
      </c>
      <c r="F285" s="25">
        <v>31500</v>
      </c>
      <c r="G285" s="25">
        <v>0</v>
      </c>
      <c r="H285" s="25">
        <v>25</v>
      </c>
      <c r="I285" s="25">
        <f t="shared" si="181"/>
        <v>904.05</v>
      </c>
      <c r="J285" s="25">
        <f t="shared" si="182"/>
        <v>2236.5</v>
      </c>
      <c r="K285" s="25">
        <f t="shared" si="183"/>
        <v>362.25</v>
      </c>
      <c r="L285" s="25">
        <f t="shared" si="184"/>
        <v>957.6</v>
      </c>
      <c r="M285" s="25">
        <f t="shared" si="185"/>
        <v>2233.35</v>
      </c>
      <c r="N285" s="25">
        <v>0</v>
      </c>
      <c r="O285" s="25">
        <f t="shared" si="186"/>
        <v>6693.75</v>
      </c>
      <c r="P285" s="25">
        <f t="shared" si="187"/>
        <v>1886.65</v>
      </c>
      <c r="Q285" s="25">
        <f t="shared" si="188"/>
        <v>4832.1000000000004</v>
      </c>
      <c r="R285" s="25">
        <f t="shared" si="189"/>
        <v>29613.35</v>
      </c>
    </row>
    <row r="286" spans="1:18" s="11" customFormat="1" ht="24.95" customHeight="1" x14ac:dyDescent="0.25">
      <c r="A286" s="22">
        <v>249</v>
      </c>
      <c r="B286" s="18" t="s">
        <v>591</v>
      </c>
      <c r="C286" s="21" t="s">
        <v>278</v>
      </c>
      <c r="D286" s="22" t="s">
        <v>20</v>
      </c>
      <c r="E286" s="22" t="s">
        <v>633</v>
      </c>
      <c r="F286" s="25">
        <v>31500</v>
      </c>
      <c r="G286" s="25">
        <v>0</v>
      </c>
      <c r="H286" s="25">
        <v>25</v>
      </c>
      <c r="I286" s="25">
        <f t="shared" si="181"/>
        <v>904.05</v>
      </c>
      <c r="J286" s="25">
        <f t="shared" si="182"/>
        <v>2236.5</v>
      </c>
      <c r="K286" s="25">
        <f t="shared" si="183"/>
        <v>362.25</v>
      </c>
      <c r="L286" s="25">
        <f t="shared" si="184"/>
        <v>957.6</v>
      </c>
      <c r="M286" s="25">
        <f t="shared" si="185"/>
        <v>2233.35</v>
      </c>
      <c r="N286" s="25">
        <v>0</v>
      </c>
      <c r="O286" s="25">
        <f t="shared" si="186"/>
        <v>6693.75</v>
      </c>
      <c r="P286" s="25">
        <f t="shared" si="187"/>
        <v>1886.65</v>
      </c>
      <c r="Q286" s="25">
        <f t="shared" si="188"/>
        <v>4832.1000000000004</v>
      </c>
      <c r="R286" s="25">
        <f t="shared" si="189"/>
        <v>29613.35</v>
      </c>
    </row>
    <row r="287" spans="1:18" s="11" customFormat="1" ht="24.95" customHeight="1" x14ac:dyDescent="0.25">
      <c r="A287" s="22">
        <v>250</v>
      </c>
      <c r="B287" s="18" t="s">
        <v>623</v>
      </c>
      <c r="C287" s="21" t="s">
        <v>32</v>
      </c>
      <c r="D287" s="22" t="s">
        <v>20</v>
      </c>
      <c r="E287" s="22" t="s">
        <v>633</v>
      </c>
      <c r="F287" s="25">
        <v>31500</v>
      </c>
      <c r="G287" s="25">
        <v>0</v>
      </c>
      <c r="H287" s="25">
        <v>25</v>
      </c>
      <c r="I287" s="25">
        <f t="shared" si="181"/>
        <v>904.05</v>
      </c>
      <c r="J287" s="25">
        <f t="shared" si="182"/>
        <v>2236.5</v>
      </c>
      <c r="K287" s="25">
        <f t="shared" si="183"/>
        <v>362.25</v>
      </c>
      <c r="L287" s="25">
        <f t="shared" si="184"/>
        <v>957.6</v>
      </c>
      <c r="M287" s="25">
        <f t="shared" si="185"/>
        <v>2233.35</v>
      </c>
      <c r="N287" s="25">
        <v>0</v>
      </c>
      <c r="O287" s="25">
        <f t="shared" si="186"/>
        <v>6693.75</v>
      </c>
      <c r="P287" s="25">
        <f t="shared" si="187"/>
        <v>1886.65</v>
      </c>
      <c r="Q287" s="25">
        <f t="shared" si="188"/>
        <v>4832.1000000000004</v>
      </c>
      <c r="R287" s="25">
        <f t="shared" si="189"/>
        <v>29613.35</v>
      </c>
    </row>
    <row r="288" spans="1:18" s="11" customFormat="1" ht="24.95" customHeight="1" x14ac:dyDescent="0.25">
      <c r="A288" s="22">
        <v>251</v>
      </c>
      <c r="B288" s="18" t="s">
        <v>280</v>
      </c>
      <c r="C288" s="21" t="s">
        <v>32</v>
      </c>
      <c r="D288" s="22" t="s">
        <v>20</v>
      </c>
      <c r="E288" s="22" t="s">
        <v>633</v>
      </c>
      <c r="F288" s="25">
        <v>30000</v>
      </c>
      <c r="G288" s="25">
        <v>0</v>
      </c>
      <c r="H288" s="25">
        <v>25</v>
      </c>
      <c r="I288" s="25">
        <f t="shared" si="181"/>
        <v>861</v>
      </c>
      <c r="J288" s="25">
        <f t="shared" si="182"/>
        <v>2130</v>
      </c>
      <c r="K288" s="25">
        <f t="shared" si="183"/>
        <v>345</v>
      </c>
      <c r="L288" s="25">
        <f t="shared" si="184"/>
        <v>912</v>
      </c>
      <c r="M288" s="25">
        <f t="shared" si="185"/>
        <v>2127</v>
      </c>
      <c r="N288" s="25">
        <v>1190.1199999999999</v>
      </c>
      <c r="O288" s="25">
        <f t="shared" si="186"/>
        <v>7565.12</v>
      </c>
      <c r="P288" s="25">
        <f t="shared" si="187"/>
        <v>2988.12</v>
      </c>
      <c r="Q288" s="25">
        <f t="shared" si="188"/>
        <v>4602</v>
      </c>
      <c r="R288" s="25">
        <f t="shared" si="189"/>
        <v>27011.88</v>
      </c>
    </row>
    <row r="289" spans="1:18" s="11" customFormat="1" ht="24.95" customHeight="1" x14ac:dyDescent="0.25">
      <c r="A289" s="22">
        <v>252</v>
      </c>
      <c r="B289" s="18" t="s">
        <v>281</v>
      </c>
      <c r="C289" s="21" t="s">
        <v>32</v>
      </c>
      <c r="D289" s="22" t="s">
        <v>20</v>
      </c>
      <c r="E289" s="22" t="s">
        <v>633</v>
      </c>
      <c r="F289" s="25">
        <v>25000</v>
      </c>
      <c r="G289" s="25">
        <v>0</v>
      </c>
      <c r="H289" s="25">
        <v>25</v>
      </c>
      <c r="I289" s="25">
        <f t="shared" si="181"/>
        <v>717.5</v>
      </c>
      <c r="J289" s="25">
        <f t="shared" si="182"/>
        <v>1775</v>
      </c>
      <c r="K289" s="25">
        <f t="shared" si="183"/>
        <v>287.5</v>
      </c>
      <c r="L289" s="25">
        <f t="shared" si="184"/>
        <v>760</v>
      </c>
      <c r="M289" s="25">
        <f t="shared" si="185"/>
        <v>1772.5</v>
      </c>
      <c r="N289" s="25">
        <v>0</v>
      </c>
      <c r="O289" s="25">
        <f t="shared" si="186"/>
        <v>5312.5</v>
      </c>
      <c r="P289" s="25">
        <f t="shared" si="187"/>
        <v>1502.5</v>
      </c>
      <c r="Q289" s="25">
        <f t="shared" si="188"/>
        <v>3835</v>
      </c>
      <c r="R289" s="25">
        <f t="shared" si="189"/>
        <v>23497.5</v>
      </c>
    </row>
    <row r="290" spans="1:18" s="11" customFormat="1" ht="24.95" customHeight="1" x14ac:dyDescent="0.25">
      <c r="A290" s="22">
        <v>253</v>
      </c>
      <c r="B290" s="18" t="s">
        <v>521</v>
      </c>
      <c r="C290" s="21" t="s">
        <v>185</v>
      </c>
      <c r="D290" s="22" t="s">
        <v>20</v>
      </c>
      <c r="E290" s="31" t="s">
        <v>632</v>
      </c>
      <c r="F290" s="25">
        <v>25000</v>
      </c>
      <c r="G290" s="25">
        <v>0</v>
      </c>
      <c r="H290" s="25">
        <v>25</v>
      </c>
      <c r="I290" s="25">
        <f t="shared" si="181"/>
        <v>717.5</v>
      </c>
      <c r="J290" s="25">
        <f t="shared" si="182"/>
        <v>1775</v>
      </c>
      <c r="K290" s="25">
        <f t="shared" si="183"/>
        <v>287.5</v>
      </c>
      <c r="L290" s="25">
        <f t="shared" si="184"/>
        <v>760</v>
      </c>
      <c r="M290" s="25">
        <f t="shared" si="185"/>
        <v>1772.5</v>
      </c>
      <c r="N290" s="25">
        <v>0</v>
      </c>
      <c r="O290" s="25">
        <f t="shared" si="186"/>
        <v>5312.5</v>
      </c>
      <c r="P290" s="25">
        <f t="shared" si="187"/>
        <v>1502.5</v>
      </c>
      <c r="Q290" s="25">
        <f t="shared" si="188"/>
        <v>3835</v>
      </c>
      <c r="R290" s="25">
        <f t="shared" si="189"/>
        <v>23497.5</v>
      </c>
    </row>
    <row r="291" spans="1:18" s="11" customFormat="1" ht="24.95" customHeight="1" x14ac:dyDescent="0.25">
      <c r="A291" s="22">
        <v>254</v>
      </c>
      <c r="B291" s="18" t="s">
        <v>282</v>
      </c>
      <c r="C291" s="21" t="s">
        <v>278</v>
      </c>
      <c r="D291" s="22" t="s">
        <v>20</v>
      </c>
      <c r="E291" s="22" t="s">
        <v>633</v>
      </c>
      <c r="F291" s="25">
        <v>25000</v>
      </c>
      <c r="G291" s="25">
        <v>0</v>
      </c>
      <c r="H291" s="25">
        <v>25</v>
      </c>
      <c r="I291" s="25">
        <f t="shared" si="181"/>
        <v>717.5</v>
      </c>
      <c r="J291" s="25">
        <f t="shared" si="182"/>
        <v>1775</v>
      </c>
      <c r="K291" s="25">
        <f t="shared" si="183"/>
        <v>287.5</v>
      </c>
      <c r="L291" s="25">
        <f t="shared" si="184"/>
        <v>760</v>
      </c>
      <c r="M291" s="25">
        <f t="shared" si="185"/>
        <v>1772.5</v>
      </c>
      <c r="N291" s="25">
        <v>0</v>
      </c>
      <c r="O291" s="25">
        <f t="shared" si="186"/>
        <v>5312.5</v>
      </c>
      <c r="P291" s="25">
        <f t="shared" si="187"/>
        <v>1502.5</v>
      </c>
      <c r="Q291" s="25">
        <f t="shared" si="188"/>
        <v>3835</v>
      </c>
      <c r="R291" s="25">
        <f t="shared" si="189"/>
        <v>23497.5</v>
      </c>
    </row>
    <row r="292" spans="1:18" s="11" customFormat="1" ht="24.95" customHeight="1" x14ac:dyDescent="0.25">
      <c r="A292" s="22">
        <v>255</v>
      </c>
      <c r="B292" s="18" t="s">
        <v>284</v>
      </c>
      <c r="C292" s="21" t="s">
        <v>285</v>
      </c>
      <c r="D292" s="22" t="s">
        <v>20</v>
      </c>
      <c r="E292" s="31" t="s">
        <v>632</v>
      </c>
      <c r="F292" s="25">
        <v>22000</v>
      </c>
      <c r="G292" s="25">
        <v>0</v>
      </c>
      <c r="H292" s="25">
        <v>25</v>
      </c>
      <c r="I292" s="25">
        <f t="shared" si="181"/>
        <v>631.4</v>
      </c>
      <c r="J292" s="25">
        <f t="shared" si="182"/>
        <v>1562</v>
      </c>
      <c r="K292" s="25">
        <f t="shared" si="183"/>
        <v>253</v>
      </c>
      <c r="L292" s="25">
        <f t="shared" si="184"/>
        <v>668.8</v>
      </c>
      <c r="M292" s="25">
        <f t="shared" si="185"/>
        <v>1559.8</v>
      </c>
      <c r="N292" s="25">
        <v>0</v>
      </c>
      <c r="O292" s="25">
        <f t="shared" si="186"/>
        <v>4675</v>
      </c>
      <c r="P292" s="25">
        <f t="shared" si="187"/>
        <v>1325.2</v>
      </c>
      <c r="Q292" s="25">
        <f t="shared" si="188"/>
        <v>3374.8</v>
      </c>
      <c r="R292" s="25">
        <f t="shared" si="189"/>
        <v>20674.8</v>
      </c>
    </row>
    <row r="293" spans="1:18" s="11" customFormat="1" ht="24.95" customHeight="1" x14ac:dyDescent="0.25">
      <c r="A293" s="22">
        <v>256</v>
      </c>
      <c r="B293" s="18" t="s">
        <v>605</v>
      </c>
      <c r="C293" s="21" t="s">
        <v>523</v>
      </c>
      <c r="D293" s="22" t="s">
        <v>20</v>
      </c>
      <c r="E293" s="31" t="s">
        <v>632</v>
      </c>
      <c r="F293" s="25">
        <v>20000</v>
      </c>
      <c r="G293" s="25">
        <v>0</v>
      </c>
      <c r="H293" s="25">
        <v>25</v>
      </c>
      <c r="I293" s="25">
        <f t="shared" si="181"/>
        <v>574</v>
      </c>
      <c r="J293" s="25">
        <f t="shared" si="182"/>
        <v>1420</v>
      </c>
      <c r="K293" s="25">
        <f t="shared" si="183"/>
        <v>230</v>
      </c>
      <c r="L293" s="25">
        <f t="shared" si="184"/>
        <v>608</v>
      </c>
      <c r="M293" s="25">
        <f t="shared" si="185"/>
        <v>1418</v>
      </c>
      <c r="N293" s="25">
        <v>0</v>
      </c>
      <c r="O293" s="25">
        <f t="shared" si="186"/>
        <v>4250</v>
      </c>
      <c r="P293" s="25">
        <f t="shared" si="187"/>
        <v>1207</v>
      </c>
      <c r="Q293" s="25">
        <f t="shared" si="188"/>
        <v>3068</v>
      </c>
      <c r="R293" s="25">
        <f t="shared" si="189"/>
        <v>18793</v>
      </c>
    </row>
    <row r="294" spans="1:18" s="11" customFormat="1" ht="24.95" customHeight="1" x14ac:dyDescent="0.25">
      <c r="A294" s="22">
        <v>257</v>
      </c>
      <c r="B294" s="18" t="s">
        <v>286</v>
      </c>
      <c r="C294" s="21" t="s">
        <v>287</v>
      </c>
      <c r="D294" s="22" t="s">
        <v>20</v>
      </c>
      <c r="E294" s="31" t="s">
        <v>632</v>
      </c>
      <c r="F294" s="25">
        <v>20000</v>
      </c>
      <c r="G294" s="25">
        <v>0</v>
      </c>
      <c r="H294" s="25">
        <v>25</v>
      </c>
      <c r="I294" s="25">
        <f t="shared" si="181"/>
        <v>574</v>
      </c>
      <c r="J294" s="25">
        <f t="shared" si="182"/>
        <v>1420</v>
      </c>
      <c r="K294" s="25">
        <f t="shared" si="183"/>
        <v>230</v>
      </c>
      <c r="L294" s="25">
        <f t="shared" si="184"/>
        <v>608</v>
      </c>
      <c r="M294" s="25">
        <f t="shared" si="185"/>
        <v>1418</v>
      </c>
      <c r="N294" s="25">
        <v>0</v>
      </c>
      <c r="O294" s="25">
        <f t="shared" si="186"/>
        <v>4250</v>
      </c>
      <c r="P294" s="25">
        <f t="shared" si="187"/>
        <v>1207</v>
      </c>
      <c r="Q294" s="25">
        <f t="shared" si="188"/>
        <v>3068</v>
      </c>
      <c r="R294" s="25">
        <f t="shared" si="189"/>
        <v>18793</v>
      </c>
    </row>
    <row r="295" spans="1:18" s="11" customFormat="1" ht="24.95" customHeight="1" x14ac:dyDescent="0.25">
      <c r="A295" s="22">
        <v>258</v>
      </c>
      <c r="B295" s="18" t="s">
        <v>604</v>
      </c>
      <c r="C295" s="21" t="s">
        <v>287</v>
      </c>
      <c r="D295" s="22" t="s">
        <v>20</v>
      </c>
      <c r="E295" s="31" t="s">
        <v>632</v>
      </c>
      <c r="F295" s="25">
        <v>20000</v>
      </c>
      <c r="G295" s="25">
        <v>0</v>
      </c>
      <c r="H295" s="25">
        <v>25</v>
      </c>
      <c r="I295" s="25">
        <f t="shared" si="181"/>
        <v>574</v>
      </c>
      <c r="J295" s="25">
        <f t="shared" si="182"/>
        <v>1420</v>
      </c>
      <c r="K295" s="25">
        <f t="shared" si="183"/>
        <v>230</v>
      </c>
      <c r="L295" s="25">
        <f t="shared" si="184"/>
        <v>608</v>
      </c>
      <c r="M295" s="25">
        <f t="shared" si="185"/>
        <v>1418</v>
      </c>
      <c r="N295" s="25">
        <v>0</v>
      </c>
      <c r="O295" s="25">
        <f t="shared" si="186"/>
        <v>4250</v>
      </c>
      <c r="P295" s="25">
        <f t="shared" si="187"/>
        <v>1207</v>
      </c>
      <c r="Q295" s="25">
        <f t="shared" si="188"/>
        <v>3068</v>
      </c>
      <c r="R295" s="25">
        <f t="shared" si="189"/>
        <v>18793</v>
      </c>
    </row>
    <row r="296" spans="1:18" s="19" customFormat="1" ht="24.95" customHeight="1" x14ac:dyDescent="0.3">
      <c r="A296" s="28" t="s">
        <v>288</v>
      </c>
      <c r="B296" s="29"/>
      <c r="C296" s="29"/>
      <c r="D296" s="29"/>
      <c r="E296" s="29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5"/>
    </row>
    <row r="297" spans="1:18" s="11" customFormat="1" ht="24.95" customHeight="1" x14ac:dyDescent="0.25">
      <c r="A297" s="22">
        <v>259</v>
      </c>
      <c r="B297" s="18" t="s">
        <v>289</v>
      </c>
      <c r="C297" s="21" t="s">
        <v>290</v>
      </c>
      <c r="D297" s="22" t="s">
        <v>20</v>
      </c>
      <c r="E297" s="22" t="s">
        <v>633</v>
      </c>
      <c r="F297" s="25">
        <v>41000</v>
      </c>
      <c r="G297" s="25">
        <v>405.27</v>
      </c>
      <c r="H297" s="25">
        <v>25</v>
      </c>
      <c r="I297" s="25">
        <f t="shared" ref="I297:I332" si="190">IF(F297&gt;290000,290000*2.87%,F297*2.87%)</f>
        <v>1176.7</v>
      </c>
      <c r="J297" s="25">
        <f t="shared" ref="J297:J332" si="191">IF(F297&gt;290000,290000*7.1%,F297*7.1%)</f>
        <v>2911</v>
      </c>
      <c r="K297" s="25">
        <f t="shared" ref="K297:K332" si="192">IF(F297&gt;62400,62400*1.15%,F297*1.15%)</f>
        <v>471.5</v>
      </c>
      <c r="L297" s="25">
        <f t="shared" ref="L297:L332" si="193">IF(F297&gt;156000,156000*3.04%,F297*3.04%)</f>
        <v>1246.4000000000001</v>
      </c>
      <c r="M297" s="25">
        <f t="shared" ref="M297:M332" si="194">IF(F297&gt;156000,156000*7.09%,F297*7.09%)</f>
        <v>2906.9</v>
      </c>
      <c r="N297" s="25">
        <v>1190.1199999999999</v>
      </c>
      <c r="O297" s="25">
        <f t="shared" ref="O297:O302" si="195">SUM(I297:N297)</f>
        <v>9902.6200000000008</v>
      </c>
      <c r="P297" s="25">
        <f t="shared" ref="P297:P302" si="196">SUM(G297,H297,I297,L297,N297)</f>
        <v>4043.49</v>
      </c>
      <c r="Q297" s="25">
        <f t="shared" ref="Q297:Q302" si="197">+J297+K297+M297</f>
        <v>6289.4</v>
      </c>
      <c r="R297" s="25">
        <f t="shared" ref="R297:R302" si="198">+F297-P297</f>
        <v>36956.51</v>
      </c>
    </row>
    <row r="298" spans="1:18" s="23" customFormat="1" ht="24.95" customHeight="1" x14ac:dyDescent="0.25">
      <c r="A298" s="22">
        <v>260</v>
      </c>
      <c r="B298" s="41" t="s">
        <v>655</v>
      </c>
      <c r="C298" s="42" t="s">
        <v>290</v>
      </c>
      <c r="D298" s="22" t="s">
        <v>20</v>
      </c>
      <c r="E298" s="22" t="s">
        <v>632</v>
      </c>
      <c r="F298" s="25">
        <v>41000</v>
      </c>
      <c r="G298" s="25">
        <v>583.79</v>
      </c>
      <c r="H298" s="25">
        <v>25</v>
      </c>
      <c r="I298" s="25">
        <f t="shared" si="190"/>
        <v>1176.7</v>
      </c>
      <c r="J298" s="25">
        <f t="shared" si="191"/>
        <v>2911</v>
      </c>
      <c r="K298" s="25">
        <f t="shared" si="192"/>
        <v>471.5</v>
      </c>
      <c r="L298" s="25">
        <f t="shared" si="193"/>
        <v>1246.4000000000001</v>
      </c>
      <c r="M298" s="25">
        <f t="shared" si="194"/>
        <v>2906.9</v>
      </c>
      <c r="N298" s="25">
        <v>0</v>
      </c>
      <c r="O298" s="25">
        <f t="shared" si="195"/>
        <v>8712.5</v>
      </c>
      <c r="P298" s="25">
        <f t="shared" si="196"/>
        <v>3031.89</v>
      </c>
      <c r="Q298" s="25">
        <f t="shared" si="197"/>
        <v>6289.4</v>
      </c>
      <c r="R298" s="25">
        <f t="shared" si="198"/>
        <v>37968.11</v>
      </c>
    </row>
    <row r="299" spans="1:18" s="11" customFormat="1" ht="24.95" customHeight="1" x14ac:dyDescent="0.25">
      <c r="A299" s="22">
        <v>261</v>
      </c>
      <c r="B299" s="18" t="s">
        <v>292</v>
      </c>
      <c r="C299" s="21" t="s">
        <v>290</v>
      </c>
      <c r="D299" s="22" t="s">
        <v>20</v>
      </c>
      <c r="E299" s="31" t="s">
        <v>632</v>
      </c>
      <c r="F299" s="25">
        <v>41000</v>
      </c>
      <c r="G299" s="25">
        <v>583.79</v>
      </c>
      <c r="H299" s="25">
        <v>25</v>
      </c>
      <c r="I299" s="25">
        <f t="shared" si="190"/>
        <v>1176.7</v>
      </c>
      <c r="J299" s="25">
        <f t="shared" si="191"/>
        <v>2911</v>
      </c>
      <c r="K299" s="25">
        <f t="shared" si="192"/>
        <v>471.5</v>
      </c>
      <c r="L299" s="25">
        <f t="shared" si="193"/>
        <v>1246.4000000000001</v>
      </c>
      <c r="M299" s="25">
        <f t="shared" si="194"/>
        <v>2906.9</v>
      </c>
      <c r="N299" s="25">
        <v>0</v>
      </c>
      <c r="O299" s="25">
        <f t="shared" si="195"/>
        <v>8712.5</v>
      </c>
      <c r="P299" s="25">
        <f t="shared" si="196"/>
        <v>3031.89</v>
      </c>
      <c r="Q299" s="25">
        <f t="shared" si="197"/>
        <v>6289.4</v>
      </c>
      <c r="R299" s="25">
        <f t="shared" si="198"/>
        <v>37968.11</v>
      </c>
    </row>
    <row r="300" spans="1:18" s="11" customFormat="1" ht="24.95" customHeight="1" x14ac:dyDescent="0.25">
      <c r="A300" s="22">
        <v>262</v>
      </c>
      <c r="B300" s="18" t="s">
        <v>581</v>
      </c>
      <c r="C300" s="21" t="s">
        <v>290</v>
      </c>
      <c r="D300" s="22" t="s">
        <v>20</v>
      </c>
      <c r="E300" s="22" t="s">
        <v>633</v>
      </c>
      <c r="F300" s="25">
        <v>41000</v>
      </c>
      <c r="G300" s="25">
        <v>226.75</v>
      </c>
      <c r="H300" s="25">
        <v>25</v>
      </c>
      <c r="I300" s="25">
        <f t="shared" si="190"/>
        <v>1176.7</v>
      </c>
      <c r="J300" s="25">
        <f t="shared" si="191"/>
        <v>2911</v>
      </c>
      <c r="K300" s="25">
        <f t="shared" si="192"/>
        <v>471.5</v>
      </c>
      <c r="L300" s="25">
        <f t="shared" si="193"/>
        <v>1246.4000000000001</v>
      </c>
      <c r="M300" s="25">
        <f t="shared" si="194"/>
        <v>2906.9</v>
      </c>
      <c r="N300" s="25">
        <v>0</v>
      </c>
      <c r="O300" s="25">
        <f t="shared" si="195"/>
        <v>8712.5</v>
      </c>
      <c r="P300" s="25">
        <f t="shared" si="196"/>
        <v>2674.85</v>
      </c>
      <c r="Q300" s="25">
        <f t="shared" si="197"/>
        <v>6289.4</v>
      </c>
      <c r="R300" s="25">
        <f t="shared" si="198"/>
        <v>38325.15</v>
      </c>
    </row>
    <row r="301" spans="1:18" s="11" customFormat="1" ht="24.95" customHeight="1" x14ac:dyDescent="0.25">
      <c r="A301" s="22">
        <v>263</v>
      </c>
      <c r="B301" s="18" t="s">
        <v>302</v>
      </c>
      <c r="C301" s="21" t="s">
        <v>290</v>
      </c>
      <c r="D301" s="22" t="s">
        <v>20</v>
      </c>
      <c r="E301" s="22" t="s">
        <v>633</v>
      </c>
      <c r="F301" s="25">
        <v>36000</v>
      </c>
      <c r="G301" s="25">
        <v>0</v>
      </c>
      <c r="H301" s="25">
        <v>25</v>
      </c>
      <c r="I301" s="25">
        <f t="shared" si="190"/>
        <v>1033.2</v>
      </c>
      <c r="J301" s="25">
        <f t="shared" si="191"/>
        <v>2556</v>
      </c>
      <c r="K301" s="25">
        <f t="shared" si="192"/>
        <v>414</v>
      </c>
      <c r="L301" s="25">
        <f t="shared" si="193"/>
        <v>1094.4000000000001</v>
      </c>
      <c r="M301" s="25">
        <f t="shared" si="194"/>
        <v>2552.4</v>
      </c>
      <c r="N301" s="25">
        <v>0</v>
      </c>
      <c r="O301" s="25">
        <f t="shared" si="195"/>
        <v>7650</v>
      </c>
      <c r="P301" s="25">
        <f t="shared" si="196"/>
        <v>2152.6</v>
      </c>
      <c r="Q301" s="25">
        <f t="shared" si="197"/>
        <v>5522.4</v>
      </c>
      <c r="R301" s="25">
        <f t="shared" si="198"/>
        <v>33847.4</v>
      </c>
    </row>
    <row r="302" spans="1:18" s="11" customFormat="1" ht="24.95" customHeight="1" x14ac:dyDescent="0.25">
      <c r="A302" s="22">
        <v>264</v>
      </c>
      <c r="B302" s="18" t="s">
        <v>314</v>
      </c>
      <c r="C302" s="21" t="s">
        <v>290</v>
      </c>
      <c r="D302" s="22" t="s">
        <v>20</v>
      </c>
      <c r="E302" s="22" t="s">
        <v>633</v>
      </c>
      <c r="F302" s="25">
        <v>36000</v>
      </c>
      <c r="G302" s="25">
        <v>0</v>
      </c>
      <c r="H302" s="25">
        <v>25</v>
      </c>
      <c r="I302" s="25">
        <f t="shared" si="190"/>
        <v>1033.2</v>
      </c>
      <c r="J302" s="25">
        <f t="shared" si="191"/>
        <v>2556</v>
      </c>
      <c r="K302" s="25">
        <f t="shared" si="192"/>
        <v>414</v>
      </c>
      <c r="L302" s="25">
        <f t="shared" si="193"/>
        <v>1094.4000000000001</v>
      </c>
      <c r="M302" s="25">
        <f t="shared" si="194"/>
        <v>2552.4</v>
      </c>
      <c r="N302" s="25">
        <v>0</v>
      </c>
      <c r="O302" s="25">
        <f t="shared" si="195"/>
        <v>7650</v>
      </c>
      <c r="P302" s="25">
        <f t="shared" si="196"/>
        <v>2152.6</v>
      </c>
      <c r="Q302" s="25">
        <f t="shared" si="197"/>
        <v>5522.4</v>
      </c>
      <c r="R302" s="25">
        <f t="shared" si="198"/>
        <v>33847.4</v>
      </c>
    </row>
    <row r="303" spans="1:18" s="23" customFormat="1" ht="24.95" customHeight="1" x14ac:dyDescent="0.25">
      <c r="A303" s="22">
        <v>265</v>
      </c>
      <c r="B303" s="41" t="s">
        <v>654</v>
      </c>
      <c r="C303" s="42" t="s">
        <v>290</v>
      </c>
      <c r="D303" s="22" t="s">
        <v>20</v>
      </c>
      <c r="E303" s="22" t="s">
        <v>633</v>
      </c>
      <c r="F303" s="25">
        <v>31500</v>
      </c>
      <c r="G303" s="25">
        <v>0</v>
      </c>
      <c r="H303" s="25">
        <v>25</v>
      </c>
      <c r="I303" s="25">
        <f t="shared" si="190"/>
        <v>904.05</v>
      </c>
      <c r="J303" s="25">
        <f t="shared" si="191"/>
        <v>2236.5</v>
      </c>
      <c r="K303" s="25">
        <f t="shared" si="192"/>
        <v>362.25</v>
      </c>
      <c r="L303" s="25">
        <f t="shared" si="193"/>
        <v>957.6</v>
      </c>
      <c r="M303" s="25">
        <f t="shared" si="194"/>
        <v>2233.35</v>
      </c>
      <c r="N303" s="25">
        <v>0</v>
      </c>
      <c r="O303" s="25">
        <f t="shared" ref="O303" si="199">SUM(I303:N303)</f>
        <v>6693.75</v>
      </c>
      <c r="P303" s="25">
        <f t="shared" ref="P303" si="200">SUM(G303,H303,I303,L303,N303)</f>
        <v>1886.65</v>
      </c>
      <c r="Q303" s="25">
        <f t="shared" ref="Q303" si="201">+J303+K303+M303</f>
        <v>4832.1000000000004</v>
      </c>
      <c r="R303" s="25">
        <f t="shared" ref="R303" si="202">+F303-P303</f>
        <v>29613.35</v>
      </c>
    </row>
    <row r="304" spans="1:18" s="11" customFormat="1" ht="24.95" customHeight="1" x14ac:dyDescent="0.25">
      <c r="A304" s="22">
        <v>266</v>
      </c>
      <c r="B304" s="18" t="s">
        <v>291</v>
      </c>
      <c r="C304" s="21" t="s">
        <v>290</v>
      </c>
      <c r="D304" s="22" t="s">
        <v>20</v>
      </c>
      <c r="E304" s="22" t="s">
        <v>633</v>
      </c>
      <c r="F304" s="25">
        <v>31500</v>
      </c>
      <c r="G304" s="25">
        <v>0</v>
      </c>
      <c r="H304" s="25">
        <v>25</v>
      </c>
      <c r="I304" s="25">
        <f t="shared" si="190"/>
        <v>904.05</v>
      </c>
      <c r="J304" s="25">
        <f t="shared" si="191"/>
        <v>2236.5</v>
      </c>
      <c r="K304" s="25">
        <f t="shared" si="192"/>
        <v>362.25</v>
      </c>
      <c r="L304" s="25">
        <f t="shared" si="193"/>
        <v>957.6</v>
      </c>
      <c r="M304" s="25">
        <f t="shared" si="194"/>
        <v>2233.35</v>
      </c>
      <c r="N304" s="25">
        <v>0</v>
      </c>
      <c r="O304" s="25">
        <f t="shared" ref="O304:O331" si="203">SUM(I304:N304)</f>
        <v>6693.75</v>
      </c>
      <c r="P304" s="25">
        <f t="shared" ref="P304:P331" si="204">SUM(G304,H304,I304,L304,N304)</f>
        <v>1886.65</v>
      </c>
      <c r="Q304" s="25">
        <f t="shared" ref="Q304:Q331" si="205">+J304+K304+M304</f>
        <v>4832.1000000000004</v>
      </c>
      <c r="R304" s="25">
        <f t="shared" ref="R304:R331" si="206">+F304-P304</f>
        <v>29613.35</v>
      </c>
    </row>
    <row r="305" spans="1:18" s="11" customFormat="1" ht="24.95" customHeight="1" x14ac:dyDescent="0.25">
      <c r="A305" s="22">
        <v>267</v>
      </c>
      <c r="B305" s="18" t="s">
        <v>293</v>
      </c>
      <c r="C305" s="21" t="s">
        <v>290</v>
      </c>
      <c r="D305" s="22" t="s">
        <v>20</v>
      </c>
      <c r="E305" s="22" t="s">
        <v>633</v>
      </c>
      <c r="F305" s="25">
        <v>31500</v>
      </c>
      <c r="G305" s="25">
        <v>0</v>
      </c>
      <c r="H305" s="25">
        <v>25</v>
      </c>
      <c r="I305" s="25">
        <f t="shared" si="190"/>
        <v>904.05</v>
      </c>
      <c r="J305" s="25">
        <f t="shared" si="191"/>
        <v>2236.5</v>
      </c>
      <c r="K305" s="25">
        <f t="shared" si="192"/>
        <v>362.25</v>
      </c>
      <c r="L305" s="25">
        <f t="shared" si="193"/>
        <v>957.6</v>
      </c>
      <c r="M305" s="25">
        <f t="shared" si="194"/>
        <v>2233.35</v>
      </c>
      <c r="N305" s="25">
        <v>1190.1199999999999</v>
      </c>
      <c r="O305" s="25">
        <f t="shared" si="203"/>
        <v>7883.87</v>
      </c>
      <c r="P305" s="25">
        <f t="shared" si="204"/>
        <v>3076.77</v>
      </c>
      <c r="Q305" s="25">
        <f t="shared" si="205"/>
        <v>4832.1000000000004</v>
      </c>
      <c r="R305" s="25">
        <f t="shared" si="206"/>
        <v>28423.23</v>
      </c>
    </row>
    <row r="306" spans="1:18" s="11" customFormat="1" ht="24.95" customHeight="1" x14ac:dyDescent="0.25">
      <c r="A306" s="22">
        <v>268</v>
      </c>
      <c r="B306" s="18" t="s">
        <v>294</v>
      </c>
      <c r="C306" s="21" t="s">
        <v>290</v>
      </c>
      <c r="D306" s="22" t="s">
        <v>20</v>
      </c>
      <c r="E306" s="22" t="s">
        <v>633</v>
      </c>
      <c r="F306" s="25">
        <v>31500</v>
      </c>
      <c r="G306" s="25">
        <v>0</v>
      </c>
      <c r="H306" s="25">
        <v>25</v>
      </c>
      <c r="I306" s="25">
        <f t="shared" si="190"/>
        <v>904.05</v>
      </c>
      <c r="J306" s="25">
        <f t="shared" si="191"/>
        <v>2236.5</v>
      </c>
      <c r="K306" s="25">
        <f t="shared" si="192"/>
        <v>362.25</v>
      </c>
      <c r="L306" s="25">
        <f t="shared" si="193"/>
        <v>957.6</v>
      </c>
      <c r="M306" s="25">
        <f t="shared" si="194"/>
        <v>2233.35</v>
      </c>
      <c r="N306" s="25">
        <v>0</v>
      </c>
      <c r="O306" s="25">
        <f t="shared" si="203"/>
        <v>6693.75</v>
      </c>
      <c r="P306" s="25">
        <f t="shared" si="204"/>
        <v>1886.65</v>
      </c>
      <c r="Q306" s="25">
        <f t="shared" si="205"/>
        <v>4832.1000000000004</v>
      </c>
      <c r="R306" s="25">
        <f t="shared" si="206"/>
        <v>29613.35</v>
      </c>
    </row>
    <row r="307" spans="1:18" s="11" customFormat="1" ht="24.95" customHeight="1" x14ac:dyDescent="0.25">
      <c r="A307" s="22">
        <v>269</v>
      </c>
      <c r="B307" s="18" t="s">
        <v>295</v>
      </c>
      <c r="C307" s="21" t="s">
        <v>290</v>
      </c>
      <c r="D307" s="22" t="s">
        <v>20</v>
      </c>
      <c r="E307" s="31" t="s">
        <v>632</v>
      </c>
      <c r="F307" s="25">
        <v>31500</v>
      </c>
      <c r="G307" s="25">
        <v>0</v>
      </c>
      <c r="H307" s="25">
        <v>25</v>
      </c>
      <c r="I307" s="25">
        <f t="shared" si="190"/>
        <v>904.05</v>
      </c>
      <c r="J307" s="25">
        <f t="shared" si="191"/>
        <v>2236.5</v>
      </c>
      <c r="K307" s="25">
        <f t="shared" si="192"/>
        <v>362.25</v>
      </c>
      <c r="L307" s="25">
        <f t="shared" si="193"/>
        <v>957.6</v>
      </c>
      <c r="M307" s="25">
        <f t="shared" si="194"/>
        <v>2233.35</v>
      </c>
      <c r="N307" s="25">
        <v>0</v>
      </c>
      <c r="O307" s="25">
        <f t="shared" si="203"/>
        <v>6693.75</v>
      </c>
      <c r="P307" s="25">
        <f t="shared" si="204"/>
        <v>1886.65</v>
      </c>
      <c r="Q307" s="25">
        <f t="shared" si="205"/>
        <v>4832.1000000000004</v>
      </c>
      <c r="R307" s="25">
        <f t="shared" si="206"/>
        <v>29613.35</v>
      </c>
    </row>
    <row r="308" spans="1:18" s="11" customFormat="1" ht="24" customHeight="1" x14ac:dyDescent="0.25">
      <c r="A308" s="22">
        <v>270</v>
      </c>
      <c r="B308" s="18" t="s">
        <v>300</v>
      </c>
      <c r="C308" s="21" t="s">
        <v>227</v>
      </c>
      <c r="D308" s="22" t="s">
        <v>20</v>
      </c>
      <c r="E308" s="31" t="s">
        <v>632</v>
      </c>
      <c r="F308" s="25">
        <v>18000</v>
      </c>
      <c r="G308" s="25">
        <v>0</v>
      </c>
      <c r="H308" s="25">
        <v>25</v>
      </c>
      <c r="I308" s="25">
        <f t="shared" si="190"/>
        <v>516.6</v>
      </c>
      <c r="J308" s="25">
        <f t="shared" si="191"/>
        <v>1278</v>
      </c>
      <c r="K308" s="25">
        <f t="shared" si="192"/>
        <v>207</v>
      </c>
      <c r="L308" s="25">
        <f t="shared" si="193"/>
        <v>547.20000000000005</v>
      </c>
      <c r="M308" s="25">
        <f t="shared" si="194"/>
        <v>1276.2</v>
      </c>
      <c r="N308" s="25">
        <v>0</v>
      </c>
      <c r="O308" s="25">
        <f t="shared" si="203"/>
        <v>3825</v>
      </c>
      <c r="P308" s="25">
        <f t="shared" si="204"/>
        <v>1088.8</v>
      </c>
      <c r="Q308" s="25">
        <f t="shared" si="205"/>
        <v>2761.2</v>
      </c>
      <c r="R308" s="25">
        <f t="shared" si="206"/>
        <v>16911.2</v>
      </c>
    </row>
    <row r="309" spans="1:18" s="11" customFormat="1" ht="24.95" customHeight="1" x14ac:dyDescent="0.25">
      <c r="A309" s="22">
        <v>271</v>
      </c>
      <c r="B309" s="18" t="s">
        <v>296</v>
      </c>
      <c r="C309" s="21" t="s">
        <v>227</v>
      </c>
      <c r="D309" s="22" t="s">
        <v>20</v>
      </c>
      <c r="E309" s="22" t="s">
        <v>633</v>
      </c>
      <c r="F309" s="25">
        <v>16500</v>
      </c>
      <c r="G309" s="25">
        <v>0</v>
      </c>
      <c r="H309" s="25">
        <v>25</v>
      </c>
      <c r="I309" s="25">
        <f t="shared" si="190"/>
        <v>473.55</v>
      </c>
      <c r="J309" s="25">
        <f t="shared" si="191"/>
        <v>1171.5</v>
      </c>
      <c r="K309" s="25">
        <f t="shared" si="192"/>
        <v>189.75</v>
      </c>
      <c r="L309" s="25">
        <f t="shared" si="193"/>
        <v>501.6</v>
      </c>
      <c r="M309" s="25">
        <f t="shared" si="194"/>
        <v>1169.8499999999999</v>
      </c>
      <c r="N309" s="25">
        <v>0</v>
      </c>
      <c r="O309" s="25">
        <f t="shared" si="203"/>
        <v>3506.25</v>
      </c>
      <c r="P309" s="25">
        <f t="shared" si="204"/>
        <v>1000.15</v>
      </c>
      <c r="Q309" s="25">
        <f t="shared" si="205"/>
        <v>2531.1</v>
      </c>
      <c r="R309" s="25">
        <f t="shared" si="206"/>
        <v>15499.85</v>
      </c>
    </row>
    <row r="310" spans="1:18" ht="24.95" customHeight="1" x14ac:dyDescent="0.25">
      <c r="A310" s="22">
        <v>272</v>
      </c>
      <c r="B310" s="18" t="s">
        <v>635</v>
      </c>
      <c r="C310" s="21" t="s">
        <v>227</v>
      </c>
      <c r="D310" s="22" t="s">
        <v>20</v>
      </c>
      <c r="E310" s="22" t="s">
        <v>633</v>
      </c>
      <c r="F310" s="25">
        <v>16500</v>
      </c>
      <c r="G310" s="25">
        <v>0</v>
      </c>
      <c r="H310" s="25">
        <v>25</v>
      </c>
      <c r="I310" s="25">
        <f t="shared" si="190"/>
        <v>473.55</v>
      </c>
      <c r="J310" s="25">
        <f t="shared" si="191"/>
        <v>1171.5</v>
      </c>
      <c r="K310" s="25">
        <f t="shared" si="192"/>
        <v>189.75</v>
      </c>
      <c r="L310" s="25">
        <f t="shared" si="193"/>
        <v>501.6</v>
      </c>
      <c r="M310" s="25">
        <f t="shared" si="194"/>
        <v>1169.8499999999999</v>
      </c>
      <c r="N310" s="25">
        <v>0</v>
      </c>
      <c r="O310" s="25">
        <f>SUM(I310:N310)</f>
        <v>3506.25</v>
      </c>
      <c r="P310" s="25">
        <f>SUM(G310,H310,I310,L310,N310)</f>
        <v>1000.15</v>
      </c>
      <c r="Q310" s="25">
        <f>+J310+K310+M310</f>
        <v>2531.1</v>
      </c>
      <c r="R310" s="25">
        <f>+F310-P310</f>
        <v>15499.85</v>
      </c>
    </row>
    <row r="311" spans="1:18" s="27" customFormat="1" ht="24.95" customHeight="1" x14ac:dyDescent="0.25">
      <c r="A311" s="22">
        <v>273</v>
      </c>
      <c r="B311" s="18" t="s">
        <v>560</v>
      </c>
      <c r="C311" s="21" t="s">
        <v>227</v>
      </c>
      <c r="D311" s="22" t="s">
        <v>20</v>
      </c>
      <c r="E311" s="31" t="s">
        <v>632</v>
      </c>
      <c r="F311" s="25">
        <v>16500</v>
      </c>
      <c r="G311" s="25">
        <v>0</v>
      </c>
      <c r="H311" s="25">
        <v>25</v>
      </c>
      <c r="I311" s="25">
        <f t="shared" si="190"/>
        <v>473.55</v>
      </c>
      <c r="J311" s="25">
        <f t="shared" si="191"/>
        <v>1171.5</v>
      </c>
      <c r="K311" s="25">
        <f t="shared" si="192"/>
        <v>189.75</v>
      </c>
      <c r="L311" s="25">
        <f t="shared" si="193"/>
        <v>501.6</v>
      </c>
      <c r="M311" s="25">
        <f t="shared" si="194"/>
        <v>1169.8499999999999</v>
      </c>
      <c r="N311" s="25">
        <v>0</v>
      </c>
      <c r="O311" s="25">
        <f t="shared" si="203"/>
        <v>3506.25</v>
      </c>
      <c r="P311" s="25">
        <f t="shared" si="204"/>
        <v>1000.15</v>
      </c>
      <c r="Q311" s="25">
        <f t="shared" si="205"/>
        <v>2531.1</v>
      </c>
      <c r="R311" s="25">
        <f t="shared" si="206"/>
        <v>15499.85</v>
      </c>
    </row>
    <row r="312" spans="1:18" s="11" customFormat="1" ht="24.95" customHeight="1" x14ac:dyDescent="0.25">
      <c r="A312" s="22">
        <v>274</v>
      </c>
      <c r="B312" s="18" t="s">
        <v>298</v>
      </c>
      <c r="C312" s="21" t="s">
        <v>227</v>
      </c>
      <c r="D312" s="22" t="s">
        <v>20</v>
      </c>
      <c r="E312" s="22" t="s">
        <v>633</v>
      </c>
      <c r="F312" s="25">
        <v>16500</v>
      </c>
      <c r="G312" s="25">
        <v>0</v>
      </c>
      <c r="H312" s="25">
        <v>25</v>
      </c>
      <c r="I312" s="25">
        <f t="shared" si="190"/>
        <v>473.55</v>
      </c>
      <c r="J312" s="25">
        <f t="shared" si="191"/>
        <v>1171.5</v>
      </c>
      <c r="K312" s="25">
        <f t="shared" si="192"/>
        <v>189.75</v>
      </c>
      <c r="L312" s="25">
        <f t="shared" si="193"/>
        <v>501.6</v>
      </c>
      <c r="M312" s="25">
        <f t="shared" si="194"/>
        <v>1169.8499999999999</v>
      </c>
      <c r="N312" s="25">
        <v>0</v>
      </c>
      <c r="O312" s="25">
        <f t="shared" si="203"/>
        <v>3506.25</v>
      </c>
      <c r="P312" s="25">
        <f t="shared" si="204"/>
        <v>1000.15</v>
      </c>
      <c r="Q312" s="25">
        <f t="shared" si="205"/>
        <v>2531.1</v>
      </c>
      <c r="R312" s="25">
        <f t="shared" si="206"/>
        <v>15499.85</v>
      </c>
    </row>
    <row r="313" spans="1:18" s="11" customFormat="1" ht="24.95" customHeight="1" x14ac:dyDescent="0.25">
      <c r="A313" s="22">
        <v>275</v>
      </c>
      <c r="B313" s="18" t="s">
        <v>299</v>
      </c>
      <c r="C313" s="21" t="s">
        <v>227</v>
      </c>
      <c r="D313" s="22" t="s">
        <v>20</v>
      </c>
      <c r="E313" s="22" t="s">
        <v>633</v>
      </c>
      <c r="F313" s="25">
        <v>16500</v>
      </c>
      <c r="G313" s="25">
        <v>0</v>
      </c>
      <c r="H313" s="25">
        <v>25</v>
      </c>
      <c r="I313" s="25">
        <f t="shared" si="190"/>
        <v>473.55</v>
      </c>
      <c r="J313" s="25">
        <f t="shared" si="191"/>
        <v>1171.5</v>
      </c>
      <c r="K313" s="25">
        <f t="shared" si="192"/>
        <v>189.75</v>
      </c>
      <c r="L313" s="25">
        <f t="shared" si="193"/>
        <v>501.6</v>
      </c>
      <c r="M313" s="25">
        <f t="shared" si="194"/>
        <v>1169.8499999999999</v>
      </c>
      <c r="N313" s="25">
        <v>0</v>
      </c>
      <c r="O313" s="25">
        <f t="shared" si="203"/>
        <v>3506.25</v>
      </c>
      <c r="P313" s="25">
        <f t="shared" si="204"/>
        <v>1000.15</v>
      </c>
      <c r="Q313" s="25">
        <f t="shared" si="205"/>
        <v>2531.1</v>
      </c>
      <c r="R313" s="25">
        <f t="shared" si="206"/>
        <v>15499.85</v>
      </c>
    </row>
    <row r="314" spans="1:18" s="11" customFormat="1" ht="24.95" customHeight="1" x14ac:dyDescent="0.25">
      <c r="A314" s="22">
        <v>276</v>
      </c>
      <c r="B314" s="18" t="s">
        <v>301</v>
      </c>
      <c r="C314" s="21" t="s">
        <v>227</v>
      </c>
      <c r="D314" s="22" t="s">
        <v>20</v>
      </c>
      <c r="E314" s="22" t="s">
        <v>633</v>
      </c>
      <c r="F314" s="25">
        <v>16500</v>
      </c>
      <c r="G314" s="25">
        <v>0</v>
      </c>
      <c r="H314" s="25">
        <v>25</v>
      </c>
      <c r="I314" s="25">
        <f t="shared" si="190"/>
        <v>473.55</v>
      </c>
      <c r="J314" s="25">
        <f t="shared" si="191"/>
        <v>1171.5</v>
      </c>
      <c r="K314" s="25">
        <f t="shared" si="192"/>
        <v>189.75</v>
      </c>
      <c r="L314" s="25">
        <f t="shared" si="193"/>
        <v>501.6</v>
      </c>
      <c r="M314" s="25">
        <f t="shared" si="194"/>
        <v>1169.8499999999999</v>
      </c>
      <c r="N314" s="25">
        <v>0</v>
      </c>
      <c r="O314" s="25">
        <f t="shared" si="203"/>
        <v>3506.25</v>
      </c>
      <c r="P314" s="25">
        <f t="shared" si="204"/>
        <v>1000.15</v>
      </c>
      <c r="Q314" s="25">
        <f t="shared" si="205"/>
        <v>2531.1</v>
      </c>
      <c r="R314" s="25">
        <f t="shared" si="206"/>
        <v>15499.85</v>
      </c>
    </row>
    <row r="315" spans="1:18" s="11" customFormat="1" ht="24.95" customHeight="1" x14ac:dyDescent="0.25">
      <c r="A315" s="22">
        <v>277</v>
      </c>
      <c r="B315" s="18" t="s">
        <v>303</v>
      </c>
      <c r="C315" s="21" t="s">
        <v>227</v>
      </c>
      <c r="D315" s="22" t="s">
        <v>20</v>
      </c>
      <c r="E315" s="22" t="s">
        <v>633</v>
      </c>
      <c r="F315" s="25">
        <v>16500</v>
      </c>
      <c r="G315" s="25">
        <v>0</v>
      </c>
      <c r="H315" s="25">
        <v>25</v>
      </c>
      <c r="I315" s="25">
        <f t="shared" si="190"/>
        <v>473.55</v>
      </c>
      <c r="J315" s="25">
        <f t="shared" si="191"/>
        <v>1171.5</v>
      </c>
      <c r="K315" s="25">
        <f t="shared" si="192"/>
        <v>189.75</v>
      </c>
      <c r="L315" s="25">
        <f t="shared" si="193"/>
        <v>501.6</v>
      </c>
      <c r="M315" s="25">
        <f t="shared" si="194"/>
        <v>1169.8499999999999</v>
      </c>
      <c r="N315" s="25">
        <v>0</v>
      </c>
      <c r="O315" s="25">
        <f t="shared" si="203"/>
        <v>3506.25</v>
      </c>
      <c r="P315" s="25">
        <f t="shared" si="204"/>
        <v>1000.15</v>
      </c>
      <c r="Q315" s="25">
        <f t="shared" si="205"/>
        <v>2531.1</v>
      </c>
      <c r="R315" s="25">
        <f t="shared" si="206"/>
        <v>15499.85</v>
      </c>
    </row>
    <row r="316" spans="1:18" s="11" customFormat="1" ht="24.95" customHeight="1" x14ac:dyDescent="0.25">
      <c r="A316" s="22">
        <v>278</v>
      </c>
      <c r="B316" s="18" t="s">
        <v>304</v>
      </c>
      <c r="C316" s="21" t="s">
        <v>227</v>
      </c>
      <c r="D316" s="22" t="s">
        <v>20</v>
      </c>
      <c r="E316" s="22" t="s">
        <v>633</v>
      </c>
      <c r="F316" s="25">
        <v>16500</v>
      </c>
      <c r="G316" s="25">
        <v>0</v>
      </c>
      <c r="H316" s="25">
        <v>25</v>
      </c>
      <c r="I316" s="25">
        <f t="shared" si="190"/>
        <v>473.55</v>
      </c>
      <c r="J316" s="25">
        <f t="shared" si="191"/>
        <v>1171.5</v>
      </c>
      <c r="K316" s="25">
        <f t="shared" si="192"/>
        <v>189.75</v>
      </c>
      <c r="L316" s="25">
        <f t="shared" si="193"/>
        <v>501.6</v>
      </c>
      <c r="M316" s="25">
        <f t="shared" si="194"/>
        <v>1169.8499999999999</v>
      </c>
      <c r="N316" s="25">
        <v>0</v>
      </c>
      <c r="O316" s="25">
        <f t="shared" si="203"/>
        <v>3506.25</v>
      </c>
      <c r="P316" s="25">
        <f t="shared" si="204"/>
        <v>1000.15</v>
      </c>
      <c r="Q316" s="25">
        <f t="shared" si="205"/>
        <v>2531.1</v>
      </c>
      <c r="R316" s="25">
        <f t="shared" si="206"/>
        <v>15499.85</v>
      </c>
    </row>
    <row r="317" spans="1:18" s="11" customFormat="1" ht="24.95" customHeight="1" x14ac:dyDescent="0.25">
      <c r="A317" s="22">
        <v>279</v>
      </c>
      <c r="B317" s="18" t="s">
        <v>582</v>
      </c>
      <c r="C317" s="21" t="s">
        <v>227</v>
      </c>
      <c r="D317" s="22" t="s">
        <v>20</v>
      </c>
      <c r="E317" s="22" t="s">
        <v>633</v>
      </c>
      <c r="F317" s="25">
        <v>16500</v>
      </c>
      <c r="G317" s="25">
        <v>0</v>
      </c>
      <c r="H317" s="25">
        <v>25</v>
      </c>
      <c r="I317" s="25">
        <f t="shared" si="190"/>
        <v>473.55</v>
      </c>
      <c r="J317" s="25">
        <f t="shared" si="191"/>
        <v>1171.5</v>
      </c>
      <c r="K317" s="25">
        <f t="shared" si="192"/>
        <v>189.75</v>
      </c>
      <c r="L317" s="25">
        <f t="shared" si="193"/>
        <v>501.6</v>
      </c>
      <c r="M317" s="25">
        <f t="shared" si="194"/>
        <v>1169.8499999999999</v>
      </c>
      <c r="N317" s="25">
        <v>0</v>
      </c>
      <c r="O317" s="25">
        <f t="shared" si="203"/>
        <v>3506.25</v>
      </c>
      <c r="P317" s="25">
        <f t="shared" si="204"/>
        <v>1000.15</v>
      </c>
      <c r="Q317" s="25">
        <f t="shared" si="205"/>
        <v>2531.1</v>
      </c>
      <c r="R317" s="25">
        <f t="shared" si="206"/>
        <v>15499.85</v>
      </c>
    </row>
    <row r="318" spans="1:18" s="11" customFormat="1" ht="24.95" customHeight="1" x14ac:dyDescent="0.25">
      <c r="A318" s="22">
        <v>280</v>
      </c>
      <c r="B318" s="18" t="s">
        <v>305</v>
      </c>
      <c r="C318" s="21" t="s">
        <v>227</v>
      </c>
      <c r="D318" s="22" t="s">
        <v>20</v>
      </c>
      <c r="E318" s="22" t="s">
        <v>633</v>
      </c>
      <c r="F318" s="25">
        <v>16500</v>
      </c>
      <c r="G318" s="25">
        <v>0</v>
      </c>
      <c r="H318" s="25">
        <v>25</v>
      </c>
      <c r="I318" s="25">
        <f t="shared" si="190"/>
        <v>473.55</v>
      </c>
      <c r="J318" s="25">
        <f t="shared" si="191"/>
        <v>1171.5</v>
      </c>
      <c r="K318" s="25">
        <f t="shared" si="192"/>
        <v>189.75</v>
      </c>
      <c r="L318" s="25">
        <f t="shared" si="193"/>
        <v>501.6</v>
      </c>
      <c r="M318" s="25">
        <f t="shared" si="194"/>
        <v>1169.8499999999999</v>
      </c>
      <c r="N318" s="25">
        <v>0</v>
      </c>
      <c r="O318" s="25">
        <f t="shared" si="203"/>
        <v>3506.25</v>
      </c>
      <c r="P318" s="25">
        <f t="shared" si="204"/>
        <v>1000.15</v>
      </c>
      <c r="Q318" s="25">
        <f t="shared" si="205"/>
        <v>2531.1</v>
      </c>
      <c r="R318" s="25">
        <f t="shared" si="206"/>
        <v>15499.85</v>
      </c>
    </row>
    <row r="319" spans="1:18" s="11" customFormat="1" ht="24.95" customHeight="1" x14ac:dyDescent="0.25">
      <c r="A319" s="22">
        <v>281</v>
      </c>
      <c r="B319" s="18" t="s">
        <v>306</v>
      </c>
      <c r="C319" s="21" t="s">
        <v>227</v>
      </c>
      <c r="D319" s="22" t="s">
        <v>20</v>
      </c>
      <c r="E319" s="22" t="s">
        <v>633</v>
      </c>
      <c r="F319" s="25">
        <v>6050</v>
      </c>
      <c r="G319" s="25">
        <v>0</v>
      </c>
      <c r="H319" s="25">
        <v>25</v>
      </c>
      <c r="I319" s="25">
        <f t="shared" si="190"/>
        <v>173.64</v>
      </c>
      <c r="J319" s="25">
        <f t="shared" si="191"/>
        <v>429.55</v>
      </c>
      <c r="K319" s="25">
        <f t="shared" si="192"/>
        <v>69.58</v>
      </c>
      <c r="L319" s="25">
        <f t="shared" si="193"/>
        <v>183.92</v>
      </c>
      <c r="M319" s="25">
        <f t="shared" si="194"/>
        <v>428.95</v>
      </c>
      <c r="N319" s="25">
        <v>0</v>
      </c>
      <c r="O319" s="25">
        <f t="shared" si="203"/>
        <v>1285.6400000000001</v>
      </c>
      <c r="P319" s="25">
        <f t="shared" si="204"/>
        <v>382.56</v>
      </c>
      <c r="Q319" s="25">
        <f t="shared" si="205"/>
        <v>928.08</v>
      </c>
      <c r="R319" s="25">
        <f t="shared" si="206"/>
        <v>5667.44</v>
      </c>
    </row>
    <row r="320" spans="1:18" s="11" customFormat="1" ht="24.95" customHeight="1" x14ac:dyDescent="0.25">
      <c r="A320" s="22">
        <v>282</v>
      </c>
      <c r="B320" s="18" t="s">
        <v>307</v>
      </c>
      <c r="C320" s="21" t="s">
        <v>227</v>
      </c>
      <c r="D320" s="22" t="s">
        <v>20</v>
      </c>
      <c r="E320" s="22" t="s">
        <v>633</v>
      </c>
      <c r="F320" s="25">
        <v>16500</v>
      </c>
      <c r="G320" s="25">
        <v>0</v>
      </c>
      <c r="H320" s="25">
        <v>25</v>
      </c>
      <c r="I320" s="25">
        <f t="shared" si="190"/>
        <v>473.55</v>
      </c>
      <c r="J320" s="25">
        <f t="shared" si="191"/>
        <v>1171.5</v>
      </c>
      <c r="K320" s="25">
        <f t="shared" si="192"/>
        <v>189.75</v>
      </c>
      <c r="L320" s="25">
        <f t="shared" si="193"/>
        <v>501.6</v>
      </c>
      <c r="M320" s="25">
        <f t="shared" si="194"/>
        <v>1169.8499999999999</v>
      </c>
      <c r="N320" s="25">
        <v>0</v>
      </c>
      <c r="O320" s="25">
        <f t="shared" si="203"/>
        <v>3506.25</v>
      </c>
      <c r="P320" s="25">
        <f t="shared" si="204"/>
        <v>1000.15</v>
      </c>
      <c r="Q320" s="25">
        <f t="shared" si="205"/>
        <v>2531.1</v>
      </c>
      <c r="R320" s="25">
        <f t="shared" si="206"/>
        <v>15499.85</v>
      </c>
    </row>
    <row r="321" spans="1:18" s="11" customFormat="1" ht="24.95" customHeight="1" x14ac:dyDescent="0.25">
      <c r="A321" s="22">
        <v>283</v>
      </c>
      <c r="B321" s="18" t="s">
        <v>308</v>
      </c>
      <c r="C321" s="21" t="s">
        <v>227</v>
      </c>
      <c r="D321" s="22" t="s">
        <v>20</v>
      </c>
      <c r="E321" s="22" t="s">
        <v>633</v>
      </c>
      <c r="F321" s="25">
        <v>16500</v>
      </c>
      <c r="G321" s="25">
        <v>0</v>
      </c>
      <c r="H321" s="25">
        <v>25</v>
      </c>
      <c r="I321" s="25">
        <f t="shared" si="190"/>
        <v>473.55</v>
      </c>
      <c r="J321" s="25">
        <f t="shared" si="191"/>
        <v>1171.5</v>
      </c>
      <c r="K321" s="25">
        <f t="shared" si="192"/>
        <v>189.75</v>
      </c>
      <c r="L321" s="25">
        <f t="shared" si="193"/>
        <v>501.6</v>
      </c>
      <c r="M321" s="25">
        <f t="shared" si="194"/>
        <v>1169.8499999999999</v>
      </c>
      <c r="N321" s="25">
        <v>0</v>
      </c>
      <c r="O321" s="25">
        <f t="shared" si="203"/>
        <v>3506.25</v>
      </c>
      <c r="P321" s="25">
        <f t="shared" si="204"/>
        <v>1000.15</v>
      </c>
      <c r="Q321" s="25">
        <f t="shared" si="205"/>
        <v>2531.1</v>
      </c>
      <c r="R321" s="25">
        <f t="shared" si="206"/>
        <v>15499.85</v>
      </c>
    </row>
    <row r="322" spans="1:18" s="11" customFormat="1" ht="24.95" customHeight="1" x14ac:dyDescent="0.25">
      <c r="A322" s="22">
        <v>284</v>
      </c>
      <c r="B322" s="18" t="s">
        <v>309</v>
      </c>
      <c r="C322" s="21" t="s">
        <v>227</v>
      </c>
      <c r="D322" s="22" t="s">
        <v>20</v>
      </c>
      <c r="E322" s="22" t="s">
        <v>633</v>
      </c>
      <c r="F322" s="25">
        <v>16500</v>
      </c>
      <c r="G322" s="25">
        <v>0</v>
      </c>
      <c r="H322" s="25">
        <v>25</v>
      </c>
      <c r="I322" s="25">
        <f t="shared" si="190"/>
        <v>473.55</v>
      </c>
      <c r="J322" s="25">
        <f t="shared" si="191"/>
        <v>1171.5</v>
      </c>
      <c r="K322" s="25">
        <f t="shared" si="192"/>
        <v>189.75</v>
      </c>
      <c r="L322" s="25">
        <f t="shared" si="193"/>
        <v>501.6</v>
      </c>
      <c r="M322" s="25">
        <f t="shared" si="194"/>
        <v>1169.8499999999999</v>
      </c>
      <c r="N322" s="25">
        <v>0</v>
      </c>
      <c r="O322" s="25">
        <f t="shared" si="203"/>
        <v>3506.25</v>
      </c>
      <c r="P322" s="25">
        <f t="shared" si="204"/>
        <v>1000.15</v>
      </c>
      <c r="Q322" s="25">
        <f t="shared" si="205"/>
        <v>2531.1</v>
      </c>
      <c r="R322" s="25">
        <f t="shared" si="206"/>
        <v>15499.85</v>
      </c>
    </row>
    <row r="323" spans="1:18" s="11" customFormat="1" ht="24.95" customHeight="1" x14ac:dyDescent="0.25">
      <c r="A323" s="22">
        <v>285</v>
      </c>
      <c r="B323" s="18" t="s">
        <v>662</v>
      </c>
      <c r="C323" s="21" t="s">
        <v>227</v>
      </c>
      <c r="D323" s="22" t="s">
        <v>20</v>
      </c>
      <c r="E323" s="22" t="s">
        <v>633</v>
      </c>
      <c r="F323" s="26">
        <v>16500</v>
      </c>
      <c r="G323" s="26">
        <v>0</v>
      </c>
      <c r="H323" s="25">
        <v>25</v>
      </c>
      <c r="I323" s="26">
        <f t="shared" si="190"/>
        <v>473.55</v>
      </c>
      <c r="J323" s="26">
        <f t="shared" si="191"/>
        <v>1171.5</v>
      </c>
      <c r="K323" s="26">
        <f t="shared" si="192"/>
        <v>189.75</v>
      </c>
      <c r="L323" s="26">
        <f t="shared" si="193"/>
        <v>501.6</v>
      </c>
      <c r="M323" s="26">
        <f t="shared" si="194"/>
        <v>1169.8499999999999</v>
      </c>
      <c r="N323" s="26">
        <v>0</v>
      </c>
      <c r="O323" s="26">
        <f>SUM(I323:N323)</f>
        <v>3506.25</v>
      </c>
      <c r="P323" s="26">
        <f>SUM(G323,H323,I323,L323,N323)</f>
        <v>1000.15</v>
      </c>
      <c r="Q323" s="26">
        <f>+J323+K323+M323</f>
        <v>2531.1</v>
      </c>
      <c r="R323" s="26">
        <f>+F323-P323</f>
        <v>15499.85</v>
      </c>
    </row>
    <row r="324" spans="1:18" s="11" customFormat="1" ht="24.95" customHeight="1" x14ac:dyDescent="0.25">
      <c r="A324" s="22">
        <v>286</v>
      </c>
      <c r="B324" s="18" t="s">
        <v>583</v>
      </c>
      <c r="C324" s="21" t="s">
        <v>227</v>
      </c>
      <c r="D324" s="22" t="s">
        <v>20</v>
      </c>
      <c r="E324" s="22" t="s">
        <v>633</v>
      </c>
      <c r="F324" s="25">
        <v>16500</v>
      </c>
      <c r="G324" s="25">
        <v>0</v>
      </c>
      <c r="H324" s="25">
        <v>25</v>
      </c>
      <c r="I324" s="25">
        <f t="shared" si="190"/>
        <v>473.55</v>
      </c>
      <c r="J324" s="25">
        <f t="shared" si="191"/>
        <v>1171.5</v>
      </c>
      <c r="K324" s="25">
        <f t="shared" si="192"/>
        <v>189.75</v>
      </c>
      <c r="L324" s="25">
        <f t="shared" si="193"/>
        <v>501.6</v>
      </c>
      <c r="M324" s="25">
        <f t="shared" si="194"/>
        <v>1169.8499999999999</v>
      </c>
      <c r="N324" s="25">
        <v>0</v>
      </c>
      <c r="O324" s="25">
        <f t="shared" si="203"/>
        <v>3506.25</v>
      </c>
      <c r="P324" s="25">
        <f t="shared" si="204"/>
        <v>1000.15</v>
      </c>
      <c r="Q324" s="25">
        <f t="shared" si="205"/>
        <v>2531.1</v>
      </c>
      <c r="R324" s="25">
        <f t="shared" si="206"/>
        <v>15499.85</v>
      </c>
    </row>
    <row r="325" spans="1:18" s="11" customFormat="1" ht="24.95" customHeight="1" x14ac:dyDescent="0.25">
      <c r="A325" s="22">
        <v>287</v>
      </c>
      <c r="B325" s="18" t="s">
        <v>310</v>
      </c>
      <c r="C325" s="21" t="s">
        <v>227</v>
      </c>
      <c r="D325" s="22" t="s">
        <v>20</v>
      </c>
      <c r="E325" s="22" t="s">
        <v>633</v>
      </c>
      <c r="F325" s="25">
        <v>16500</v>
      </c>
      <c r="G325" s="25">
        <v>0</v>
      </c>
      <c r="H325" s="25">
        <v>25</v>
      </c>
      <c r="I325" s="25">
        <f t="shared" si="190"/>
        <v>473.55</v>
      </c>
      <c r="J325" s="25">
        <f t="shared" si="191"/>
        <v>1171.5</v>
      </c>
      <c r="K325" s="25">
        <f t="shared" si="192"/>
        <v>189.75</v>
      </c>
      <c r="L325" s="25">
        <f t="shared" si="193"/>
        <v>501.6</v>
      </c>
      <c r="M325" s="25">
        <f t="shared" si="194"/>
        <v>1169.8499999999999</v>
      </c>
      <c r="N325" s="25">
        <v>0</v>
      </c>
      <c r="O325" s="25">
        <f t="shared" si="203"/>
        <v>3506.25</v>
      </c>
      <c r="P325" s="25">
        <f t="shared" si="204"/>
        <v>1000.15</v>
      </c>
      <c r="Q325" s="25">
        <f t="shared" si="205"/>
        <v>2531.1</v>
      </c>
      <c r="R325" s="25">
        <f t="shared" si="206"/>
        <v>15499.85</v>
      </c>
    </row>
    <row r="326" spans="1:18" s="11" customFormat="1" ht="24.95" customHeight="1" x14ac:dyDescent="0.25">
      <c r="A326" s="22">
        <v>288</v>
      </c>
      <c r="B326" s="18" t="s">
        <v>311</v>
      </c>
      <c r="C326" s="21" t="s">
        <v>227</v>
      </c>
      <c r="D326" s="22" t="s">
        <v>20</v>
      </c>
      <c r="E326" s="22" t="s">
        <v>633</v>
      </c>
      <c r="F326" s="25">
        <v>16500</v>
      </c>
      <c r="G326" s="25">
        <v>0</v>
      </c>
      <c r="H326" s="25">
        <v>25</v>
      </c>
      <c r="I326" s="25">
        <f t="shared" si="190"/>
        <v>473.55</v>
      </c>
      <c r="J326" s="25">
        <f t="shared" si="191"/>
        <v>1171.5</v>
      </c>
      <c r="K326" s="25">
        <f t="shared" si="192"/>
        <v>189.75</v>
      </c>
      <c r="L326" s="25">
        <f t="shared" si="193"/>
        <v>501.6</v>
      </c>
      <c r="M326" s="25">
        <f t="shared" si="194"/>
        <v>1169.8499999999999</v>
      </c>
      <c r="N326" s="25">
        <v>0</v>
      </c>
      <c r="O326" s="25">
        <f t="shared" si="203"/>
        <v>3506.25</v>
      </c>
      <c r="P326" s="25">
        <f t="shared" si="204"/>
        <v>1000.15</v>
      </c>
      <c r="Q326" s="25">
        <f t="shared" si="205"/>
        <v>2531.1</v>
      </c>
      <c r="R326" s="25">
        <f t="shared" si="206"/>
        <v>15499.85</v>
      </c>
    </row>
    <row r="327" spans="1:18" s="11" customFormat="1" ht="24.95" customHeight="1" x14ac:dyDescent="0.25">
      <c r="A327" s="22">
        <v>289</v>
      </c>
      <c r="B327" s="18" t="s">
        <v>580</v>
      </c>
      <c r="C327" s="21" t="s">
        <v>227</v>
      </c>
      <c r="D327" s="22" t="s">
        <v>20</v>
      </c>
      <c r="E327" s="22" t="s">
        <v>633</v>
      </c>
      <c r="F327" s="25">
        <v>16500</v>
      </c>
      <c r="G327" s="25">
        <v>0</v>
      </c>
      <c r="H327" s="25">
        <v>25</v>
      </c>
      <c r="I327" s="25">
        <f t="shared" si="190"/>
        <v>473.55</v>
      </c>
      <c r="J327" s="25">
        <f t="shared" si="191"/>
        <v>1171.5</v>
      </c>
      <c r="K327" s="25">
        <f t="shared" si="192"/>
        <v>189.75</v>
      </c>
      <c r="L327" s="25">
        <f t="shared" si="193"/>
        <v>501.6</v>
      </c>
      <c r="M327" s="25">
        <f t="shared" si="194"/>
        <v>1169.8499999999999</v>
      </c>
      <c r="N327" s="25">
        <v>0</v>
      </c>
      <c r="O327" s="25">
        <f t="shared" si="203"/>
        <v>3506.25</v>
      </c>
      <c r="P327" s="25">
        <f t="shared" si="204"/>
        <v>1000.15</v>
      </c>
      <c r="Q327" s="25">
        <f t="shared" si="205"/>
        <v>2531.1</v>
      </c>
      <c r="R327" s="25">
        <f t="shared" si="206"/>
        <v>15499.85</v>
      </c>
    </row>
    <row r="328" spans="1:18" s="11" customFormat="1" ht="24.95" customHeight="1" x14ac:dyDescent="0.25">
      <c r="A328" s="22">
        <v>290</v>
      </c>
      <c r="B328" s="18" t="s">
        <v>312</v>
      </c>
      <c r="C328" s="21" t="s">
        <v>227</v>
      </c>
      <c r="D328" s="22" t="s">
        <v>20</v>
      </c>
      <c r="E328" s="22" t="s">
        <v>633</v>
      </c>
      <c r="F328" s="25">
        <v>16500</v>
      </c>
      <c r="G328" s="25">
        <v>0</v>
      </c>
      <c r="H328" s="25">
        <v>25</v>
      </c>
      <c r="I328" s="25">
        <f t="shared" si="190"/>
        <v>473.55</v>
      </c>
      <c r="J328" s="25">
        <f t="shared" si="191"/>
        <v>1171.5</v>
      </c>
      <c r="K328" s="25">
        <f t="shared" si="192"/>
        <v>189.75</v>
      </c>
      <c r="L328" s="25">
        <f t="shared" si="193"/>
        <v>501.6</v>
      </c>
      <c r="M328" s="25">
        <f t="shared" si="194"/>
        <v>1169.8499999999999</v>
      </c>
      <c r="N328" s="25">
        <v>0</v>
      </c>
      <c r="O328" s="25">
        <f t="shared" si="203"/>
        <v>3506.25</v>
      </c>
      <c r="P328" s="25">
        <f t="shared" si="204"/>
        <v>1000.15</v>
      </c>
      <c r="Q328" s="25">
        <f t="shared" si="205"/>
        <v>2531.1</v>
      </c>
      <c r="R328" s="25">
        <f t="shared" si="206"/>
        <v>15499.85</v>
      </c>
    </row>
    <row r="329" spans="1:18" s="11" customFormat="1" ht="24.95" customHeight="1" x14ac:dyDescent="0.25">
      <c r="A329" s="22">
        <v>291</v>
      </c>
      <c r="B329" s="18" t="s">
        <v>313</v>
      </c>
      <c r="C329" s="21" t="s">
        <v>227</v>
      </c>
      <c r="D329" s="22" t="s">
        <v>20</v>
      </c>
      <c r="E329" s="22" t="s">
        <v>633</v>
      </c>
      <c r="F329" s="25">
        <v>16500</v>
      </c>
      <c r="G329" s="25">
        <v>0</v>
      </c>
      <c r="H329" s="25">
        <v>25</v>
      </c>
      <c r="I329" s="25">
        <f t="shared" si="190"/>
        <v>473.55</v>
      </c>
      <c r="J329" s="25">
        <f t="shared" si="191"/>
        <v>1171.5</v>
      </c>
      <c r="K329" s="25">
        <f t="shared" si="192"/>
        <v>189.75</v>
      </c>
      <c r="L329" s="25">
        <f t="shared" si="193"/>
        <v>501.6</v>
      </c>
      <c r="M329" s="25">
        <f t="shared" si="194"/>
        <v>1169.8499999999999</v>
      </c>
      <c r="N329" s="25">
        <v>1190.1199999999999</v>
      </c>
      <c r="O329" s="25">
        <f t="shared" si="203"/>
        <v>4696.37</v>
      </c>
      <c r="P329" s="25">
        <f t="shared" si="204"/>
        <v>2190.27</v>
      </c>
      <c r="Q329" s="25">
        <f t="shared" si="205"/>
        <v>2531.1</v>
      </c>
      <c r="R329" s="25">
        <f t="shared" si="206"/>
        <v>14309.73</v>
      </c>
    </row>
    <row r="330" spans="1:18" s="11" customFormat="1" ht="24.95" customHeight="1" x14ac:dyDescent="0.25">
      <c r="A330" s="22">
        <v>292</v>
      </c>
      <c r="B330" s="18" t="s">
        <v>315</v>
      </c>
      <c r="C330" s="21" t="s">
        <v>227</v>
      </c>
      <c r="D330" s="22" t="s">
        <v>20</v>
      </c>
      <c r="E330" s="22" t="s">
        <v>633</v>
      </c>
      <c r="F330" s="25">
        <v>16500</v>
      </c>
      <c r="G330" s="25">
        <v>0</v>
      </c>
      <c r="H330" s="25">
        <v>25</v>
      </c>
      <c r="I330" s="25">
        <f t="shared" si="190"/>
        <v>473.55</v>
      </c>
      <c r="J330" s="25">
        <f t="shared" si="191"/>
        <v>1171.5</v>
      </c>
      <c r="K330" s="25">
        <f t="shared" si="192"/>
        <v>189.75</v>
      </c>
      <c r="L330" s="25">
        <f t="shared" si="193"/>
        <v>501.6</v>
      </c>
      <c r="M330" s="25">
        <f t="shared" si="194"/>
        <v>1169.8499999999999</v>
      </c>
      <c r="N330" s="25">
        <v>0</v>
      </c>
      <c r="O330" s="25">
        <f t="shared" si="203"/>
        <v>3506.25</v>
      </c>
      <c r="P330" s="25">
        <f t="shared" si="204"/>
        <v>1000.15</v>
      </c>
      <c r="Q330" s="25">
        <f t="shared" si="205"/>
        <v>2531.1</v>
      </c>
      <c r="R330" s="25">
        <f t="shared" si="206"/>
        <v>15499.85</v>
      </c>
    </row>
    <row r="331" spans="1:18" s="11" customFormat="1" ht="24.95" customHeight="1" x14ac:dyDescent="0.25">
      <c r="A331" s="22">
        <v>293</v>
      </c>
      <c r="B331" s="18" t="s">
        <v>579</v>
      </c>
      <c r="C331" s="21" t="s">
        <v>227</v>
      </c>
      <c r="D331" s="22" t="s">
        <v>20</v>
      </c>
      <c r="E331" s="22" t="s">
        <v>633</v>
      </c>
      <c r="F331" s="25">
        <v>16500</v>
      </c>
      <c r="G331" s="25">
        <v>0</v>
      </c>
      <c r="H331" s="25">
        <v>25</v>
      </c>
      <c r="I331" s="25">
        <f t="shared" si="190"/>
        <v>473.55</v>
      </c>
      <c r="J331" s="25">
        <f t="shared" si="191"/>
        <v>1171.5</v>
      </c>
      <c r="K331" s="25">
        <f t="shared" si="192"/>
        <v>189.75</v>
      </c>
      <c r="L331" s="25">
        <f t="shared" si="193"/>
        <v>501.6</v>
      </c>
      <c r="M331" s="25">
        <f t="shared" si="194"/>
        <v>1169.8499999999999</v>
      </c>
      <c r="N331" s="25">
        <v>0</v>
      </c>
      <c r="O331" s="25">
        <f t="shared" si="203"/>
        <v>3506.25</v>
      </c>
      <c r="P331" s="25">
        <f t="shared" si="204"/>
        <v>1000.15</v>
      </c>
      <c r="Q331" s="25">
        <f t="shared" si="205"/>
        <v>2531.1</v>
      </c>
      <c r="R331" s="25">
        <f t="shared" si="206"/>
        <v>15499.85</v>
      </c>
    </row>
    <row r="332" spans="1:18" s="11" customFormat="1" ht="24.95" customHeight="1" x14ac:dyDescent="0.25">
      <c r="A332" s="22">
        <v>294</v>
      </c>
      <c r="B332" s="18" t="s">
        <v>667</v>
      </c>
      <c r="C332" s="21" t="s">
        <v>227</v>
      </c>
      <c r="D332" s="22" t="s">
        <v>20</v>
      </c>
      <c r="E332" s="22" t="s">
        <v>633</v>
      </c>
      <c r="F332" s="25">
        <v>16500</v>
      </c>
      <c r="G332" s="25">
        <v>0</v>
      </c>
      <c r="H332" s="25">
        <v>25</v>
      </c>
      <c r="I332" s="25">
        <f t="shared" si="190"/>
        <v>473.55</v>
      </c>
      <c r="J332" s="25">
        <f t="shared" si="191"/>
        <v>1171.5</v>
      </c>
      <c r="K332" s="25">
        <f t="shared" si="192"/>
        <v>189.75</v>
      </c>
      <c r="L332" s="25">
        <f t="shared" si="193"/>
        <v>501.6</v>
      </c>
      <c r="M332" s="25">
        <f t="shared" si="194"/>
        <v>1169.8499999999999</v>
      </c>
      <c r="N332" s="25">
        <v>0</v>
      </c>
      <c r="O332" s="25">
        <f t="shared" ref="O332" si="207">SUM(I332:N332)</f>
        <v>3506.25</v>
      </c>
      <c r="P332" s="25">
        <f t="shared" ref="P332" si="208">SUM(G332,H332,I332,L332,N332)</f>
        <v>1000.15</v>
      </c>
      <c r="Q332" s="25">
        <f t="shared" ref="Q332" si="209">+J332+K332+M332</f>
        <v>2531.1</v>
      </c>
      <c r="R332" s="25">
        <f t="shared" ref="R332" si="210">+F332-P332</f>
        <v>15499.85</v>
      </c>
    </row>
    <row r="333" spans="1:18" s="11" customFormat="1" ht="24.95" customHeight="1" x14ac:dyDescent="0.3">
      <c r="A333" s="28" t="s">
        <v>666</v>
      </c>
      <c r="B333" s="29"/>
      <c r="C333" s="29"/>
      <c r="D333" s="29"/>
      <c r="E333" s="29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5"/>
    </row>
    <row r="334" spans="1:18" s="11" customFormat="1" ht="24.95" customHeight="1" x14ac:dyDescent="0.25">
      <c r="A334" s="43">
        <v>295</v>
      </c>
      <c r="B334" s="18" t="s">
        <v>661</v>
      </c>
      <c r="C334" s="21" t="s">
        <v>34</v>
      </c>
      <c r="D334" s="22" t="s">
        <v>20</v>
      </c>
      <c r="E334" s="22" t="s">
        <v>633</v>
      </c>
      <c r="F334" s="26">
        <v>35000</v>
      </c>
      <c r="G334" s="26">
        <v>0</v>
      </c>
      <c r="H334" s="25">
        <v>25</v>
      </c>
      <c r="I334" s="26">
        <f t="shared" ref="I334" si="211">IF(F334&gt;290000,290000*2.87%,F334*2.87%)</f>
        <v>1004.5</v>
      </c>
      <c r="J334" s="26">
        <f t="shared" ref="J334" si="212">IF(F334&gt;290000,290000*7.1%,F334*7.1%)</f>
        <v>2485</v>
      </c>
      <c r="K334" s="26">
        <f t="shared" ref="K334" si="213">IF(F334&gt;62400,62400*1.15%,F334*1.15%)</f>
        <v>402.5</v>
      </c>
      <c r="L334" s="26">
        <f t="shared" ref="L334" si="214">IF(F334&gt;156000,156000*3.04%,F334*3.04%)</f>
        <v>1064</v>
      </c>
      <c r="M334" s="26">
        <f t="shared" ref="M334" si="215">IF(F334&gt;156000,156000*7.09%,F334*7.09%)</f>
        <v>2481.5</v>
      </c>
      <c r="N334" s="26">
        <v>0</v>
      </c>
      <c r="O334" s="26">
        <f>SUM(I334:N334)</f>
        <v>7437.5</v>
      </c>
      <c r="P334" s="26">
        <f>SUM(G334,H334,I334,L334,N334)</f>
        <v>2093.5</v>
      </c>
      <c r="Q334" s="26">
        <f>+J334+K334+M334</f>
        <v>5369</v>
      </c>
      <c r="R334" s="26">
        <f>+F334-P334</f>
        <v>32906.5</v>
      </c>
    </row>
    <row r="335" spans="1:18" s="11" customFormat="1" ht="24.95" customHeight="1" x14ac:dyDescent="0.3">
      <c r="A335" s="28" t="s">
        <v>316</v>
      </c>
      <c r="B335" s="29"/>
      <c r="C335" s="29"/>
      <c r="D335" s="29"/>
      <c r="E335" s="29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5"/>
    </row>
    <row r="336" spans="1:18" s="11" customFormat="1" ht="24.95" customHeight="1" x14ac:dyDescent="0.25">
      <c r="A336" s="22">
        <v>296</v>
      </c>
      <c r="B336" s="18" t="s">
        <v>317</v>
      </c>
      <c r="C336" s="21" t="s">
        <v>110</v>
      </c>
      <c r="D336" s="22" t="s">
        <v>20</v>
      </c>
      <c r="E336" s="22" t="s">
        <v>633</v>
      </c>
      <c r="F336" s="25">
        <v>55000</v>
      </c>
      <c r="G336" s="25">
        <v>2381.16</v>
      </c>
      <c r="H336" s="25">
        <v>25</v>
      </c>
      <c r="I336" s="25">
        <f t="shared" ref="I336:I341" si="216">IF(F336&gt;290000,290000*2.87%,F336*2.87%)</f>
        <v>1578.5</v>
      </c>
      <c r="J336" s="25">
        <f t="shared" ref="J336:J341" si="217">IF(F336&gt;290000,290000*7.1%,F336*7.1%)</f>
        <v>3905</v>
      </c>
      <c r="K336" s="25">
        <f t="shared" ref="K336:K341" si="218">IF(F336&gt;62400,62400*1.15%,F336*1.15%)</f>
        <v>632.5</v>
      </c>
      <c r="L336" s="25">
        <f t="shared" ref="L336:L341" si="219">IF(F336&gt;156000,156000*3.04%,F336*3.04%)</f>
        <v>1672</v>
      </c>
      <c r="M336" s="25">
        <f t="shared" ref="M336:M341" si="220">IF(F336&gt;156000,156000*7.09%,F336*7.09%)</f>
        <v>3899.5</v>
      </c>
      <c r="N336" s="25">
        <v>1190.1199999999999</v>
      </c>
      <c r="O336" s="25">
        <f t="shared" ref="O336:O341" si="221">SUM(I336:N336)</f>
        <v>12877.62</v>
      </c>
      <c r="P336" s="25">
        <f t="shared" ref="P336:P341" si="222">SUM(G336,H336,I336,L336,N336)</f>
        <v>6846.78</v>
      </c>
      <c r="Q336" s="25">
        <f t="shared" ref="Q336:Q341" si="223">+J336+K336+M336</f>
        <v>8437</v>
      </c>
      <c r="R336" s="25">
        <f t="shared" ref="R336:R341" si="224">+F336-P336</f>
        <v>48153.22</v>
      </c>
    </row>
    <row r="337" spans="1:18" s="11" customFormat="1" ht="24.95" customHeight="1" x14ac:dyDescent="0.25">
      <c r="A337" s="22">
        <v>297</v>
      </c>
      <c r="B337" s="18" t="s">
        <v>318</v>
      </c>
      <c r="C337" s="21" t="s">
        <v>110</v>
      </c>
      <c r="D337" s="22" t="s">
        <v>20</v>
      </c>
      <c r="E337" s="22" t="s">
        <v>633</v>
      </c>
      <c r="F337" s="25">
        <v>55000</v>
      </c>
      <c r="G337" s="25">
        <v>2559.6799999999998</v>
      </c>
      <c r="H337" s="25">
        <v>25</v>
      </c>
      <c r="I337" s="25">
        <f t="shared" si="216"/>
        <v>1578.5</v>
      </c>
      <c r="J337" s="25">
        <f t="shared" si="217"/>
        <v>3905</v>
      </c>
      <c r="K337" s="25">
        <f t="shared" si="218"/>
        <v>632.5</v>
      </c>
      <c r="L337" s="25">
        <f t="shared" si="219"/>
        <v>1672</v>
      </c>
      <c r="M337" s="25">
        <f t="shared" si="220"/>
        <v>3899.5</v>
      </c>
      <c r="N337" s="25">
        <v>0</v>
      </c>
      <c r="O337" s="25">
        <f t="shared" si="221"/>
        <v>11687.5</v>
      </c>
      <c r="P337" s="25">
        <f t="shared" si="222"/>
        <v>5835.18</v>
      </c>
      <c r="Q337" s="25">
        <f t="shared" si="223"/>
        <v>8437</v>
      </c>
      <c r="R337" s="25">
        <f t="shared" si="224"/>
        <v>49164.82</v>
      </c>
    </row>
    <row r="338" spans="1:18" s="11" customFormat="1" ht="24.95" customHeight="1" x14ac:dyDescent="0.25">
      <c r="A338" s="22">
        <v>298</v>
      </c>
      <c r="B338" s="18" t="s">
        <v>319</v>
      </c>
      <c r="C338" s="21" t="s">
        <v>320</v>
      </c>
      <c r="D338" s="22" t="s">
        <v>20</v>
      </c>
      <c r="E338" s="22" t="s">
        <v>632</v>
      </c>
      <c r="F338" s="25">
        <v>50000</v>
      </c>
      <c r="G338" s="25">
        <v>1496.96</v>
      </c>
      <c r="H338" s="25">
        <v>25</v>
      </c>
      <c r="I338" s="25">
        <f t="shared" si="216"/>
        <v>1435</v>
      </c>
      <c r="J338" s="25">
        <f t="shared" si="217"/>
        <v>3550</v>
      </c>
      <c r="K338" s="25">
        <f t="shared" si="218"/>
        <v>575</v>
      </c>
      <c r="L338" s="25">
        <f t="shared" si="219"/>
        <v>1520</v>
      </c>
      <c r="M338" s="25">
        <f t="shared" si="220"/>
        <v>3545</v>
      </c>
      <c r="N338" s="25">
        <v>2380.2399999999998</v>
      </c>
      <c r="O338" s="25">
        <f t="shared" si="221"/>
        <v>13005.24</v>
      </c>
      <c r="P338" s="25">
        <f t="shared" si="222"/>
        <v>6857.2</v>
      </c>
      <c r="Q338" s="25">
        <f t="shared" si="223"/>
        <v>7670</v>
      </c>
      <c r="R338" s="25">
        <f t="shared" si="224"/>
        <v>43142.8</v>
      </c>
    </row>
    <row r="339" spans="1:18" s="11" customFormat="1" ht="24.95" customHeight="1" x14ac:dyDescent="0.25">
      <c r="A339" s="22">
        <v>299</v>
      </c>
      <c r="B339" s="18" t="s">
        <v>321</v>
      </c>
      <c r="C339" s="21" t="s">
        <v>30</v>
      </c>
      <c r="D339" s="22" t="s">
        <v>20</v>
      </c>
      <c r="E339" s="22" t="s">
        <v>633</v>
      </c>
      <c r="F339" s="25">
        <v>35000</v>
      </c>
      <c r="G339" s="25">
        <v>0</v>
      </c>
      <c r="H339" s="25">
        <v>25</v>
      </c>
      <c r="I339" s="25">
        <f t="shared" si="216"/>
        <v>1004.5</v>
      </c>
      <c r="J339" s="25">
        <f t="shared" si="217"/>
        <v>2485</v>
      </c>
      <c r="K339" s="25">
        <f t="shared" si="218"/>
        <v>402.5</v>
      </c>
      <c r="L339" s="25">
        <f t="shared" si="219"/>
        <v>1064</v>
      </c>
      <c r="M339" s="25">
        <f t="shared" si="220"/>
        <v>2481.5</v>
      </c>
      <c r="N339" s="25">
        <v>0</v>
      </c>
      <c r="O339" s="25">
        <f t="shared" si="221"/>
        <v>7437.5</v>
      </c>
      <c r="P339" s="25">
        <f t="shared" si="222"/>
        <v>2093.5</v>
      </c>
      <c r="Q339" s="25">
        <f t="shared" si="223"/>
        <v>5369</v>
      </c>
      <c r="R339" s="25">
        <f t="shared" si="224"/>
        <v>32906.5</v>
      </c>
    </row>
    <row r="340" spans="1:18" s="11" customFormat="1" ht="24.95" customHeight="1" x14ac:dyDescent="0.25">
      <c r="A340" s="22">
        <v>300</v>
      </c>
      <c r="B340" s="18" t="s">
        <v>322</v>
      </c>
      <c r="C340" s="21" t="s">
        <v>30</v>
      </c>
      <c r="D340" s="22" t="s">
        <v>20</v>
      </c>
      <c r="E340" s="22" t="s">
        <v>633</v>
      </c>
      <c r="F340" s="25">
        <v>35000</v>
      </c>
      <c r="G340" s="25">
        <v>0</v>
      </c>
      <c r="H340" s="25">
        <v>25</v>
      </c>
      <c r="I340" s="25">
        <f t="shared" si="216"/>
        <v>1004.5</v>
      </c>
      <c r="J340" s="25">
        <f t="shared" si="217"/>
        <v>2485</v>
      </c>
      <c r="K340" s="25">
        <f t="shared" si="218"/>
        <v>402.5</v>
      </c>
      <c r="L340" s="25">
        <f t="shared" si="219"/>
        <v>1064</v>
      </c>
      <c r="M340" s="25">
        <f t="shared" si="220"/>
        <v>2481.5</v>
      </c>
      <c r="N340" s="25">
        <v>0</v>
      </c>
      <c r="O340" s="25">
        <f t="shared" si="221"/>
        <v>7437.5</v>
      </c>
      <c r="P340" s="25">
        <f t="shared" si="222"/>
        <v>2093.5</v>
      </c>
      <c r="Q340" s="25">
        <f t="shared" si="223"/>
        <v>5369</v>
      </c>
      <c r="R340" s="25">
        <f t="shared" si="224"/>
        <v>32906.5</v>
      </c>
    </row>
    <row r="341" spans="1:18" s="11" customFormat="1" ht="24.95" customHeight="1" x14ac:dyDescent="0.25">
      <c r="A341" s="22">
        <v>301</v>
      </c>
      <c r="B341" s="18" t="s">
        <v>323</v>
      </c>
      <c r="C341" s="21" t="s">
        <v>30</v>
      </c>
      <c r="D341" s="22" t="s">
        <v>20</v>
      </c>
      <c r="E341" s="22" t="s">
        <v>632</v>
      </c>
      <c r="F341" s="25">
        <v>35000</v>
      </c>
      <c r="G341" s="25">
        <v>0</v>
      </c>
      <c r="H341" s="25">
        <v>25</v>
      </c>
      <c r="I341" s="25">
        <f t="shared" si="216"/>
        <v>1004.5</v>
      </c>
      <c r="J341" s="25">
        <f t="shared" si="217"/>
        <v>2485</v>
      </c>
      <c r="K341" s="25">
        <f t="shared" si="218"/>
        <v>402.5</v>
      </c>
      <c r="L341" s="25">
        <f t="shared" si="219"/>
        <v>1064</v>
      </c>
      <c r="M341" s="25">
        <f t="shared" si="220"/>
        <v>2481.5</v>
      </c>
      <c r="N341" s="25">
        <v>0</v>
      </c>
      <c r="O341" s="25">
        <f t="shared" si="221"/>
        <v>7437.5</v>
      </c>
      <c r="P341" s="25">
        <f t="shared" si="222"/>
        <v>2093.5</v>
      </c>
      <c r="Q341" s="25">
        <f t="shared" si="223"/>
        <v>5369</v>
      </c>
      <c r="R341" s="25">
        <f t="shared" si="224"/>
        <v>32906.5</v>
      </c>
    </row>
    <row r="342" spans="1:18" s="19" customFormat="1" ht="24.95" customHeight="1" x14ac:dyDescent="0.3">
      <c r="A342" s="28" t="s">
        <v>324</v>
      </c>
      <c r="B342" s="29"/>
      <c r="C342" s="29"/>
      <c r="D342" s="29"/>
      <c r="E342" s="29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5"/>
    </row>
    <row r="343" spans="1:18" s="20" customFormat="1" ht="24.95" customHeight="1" x14ac:dyDescent="0.25">
      <c r="A343" s="22">
        <v>302</v>
      </c>
      <c r="B343" s="18" t="s">
        <v>622</v>
      </c>
      <c r="C343" s="21" t="s">
        <v>32</v>
      </c>
      <c r="D343" s="22" t="s">
        <v>20</v>
      </c>
      <c r="E343" s="22" t="s">
        <v>632</v>
      </c>
      <c r="F343" s="25">
        <v>41000</v>
      </c>
      <c r="G343" s="25">
        <v>583.79</v>
      </c>
      <c r="H343" s="25">
        <v>25</v>
      </c>
      <c r="I343" s="25">
        <f t="shared" ref="I343" si="225">IF(F343&gt;290000,290000*2.87%,F343*2.87%)</f>
        <v>1176.7</v>
      </c>
      <c r="J343" s="25">
        <f t="shared" ref="J343" si="226">IF(F343&gt;290000,290000*7.1%,F343*7.1%)</f>
        <v>2911</v>
      </c>
      <c r="K343" s="25">
        <f t="shared" ref="K343" si="227">IF(F343&gt;62400,62400*1.15%,F343*1.15%)</f>
        <v>471.5</v>
      </c>
      <c r="L343" s="25">
        <f t="shared" ref="L343" si="228">IF(F343&gt;156000,156000*3.04%,F343*3.04%)</f>
        <v>1246.4000000000001</v>
      </c>
      <c r="M343" s="25">
        <f t="shared" ref="M343" si="229">IF(F343&gt;156000,156000*7.09%,F343*7.09%)</f>
        <v>2906.9</v>
      </c>
      <c r="N343" s="25">
        <v>0</v>
      </c>
      <c r="O343" s="25">
        <f t="shared" ref="O343" si="230">SUM(I343:N343)</f>
        <v>8712.5</v>
      </c>
      <c r="P343" s="25">
        <f t="shared" ref="P343" si="231">SUM(G343,H343,I343,L343,N343)</f>
        <v>3031.89</v>
      </c>
      <c r="Q343" s="25">
        <f t="shared" ref="Q343" si="232">+J343+K343+M343</f>
        <v>6289.4</v>
      </c>
      <c r="R343" s="25">
        <f t="shared" ref="R343" si="233">+F343-P343</f>
        <v>37968.11</v>
      </c>
    </row>
    <row r="344" spans="1:18" s="20" customFormat="1" ht="24.95" customHeight="1" x14ac:dyDescent="0.25">
      <c r="A344" s="31">
        <v>303</v>
      </c>
      <c r="B344" s="18" t="s">
        <v>31</v>
      </c>
      <c r="C344" s="21" t="s">
        <v>32</v>
      </c>
      <c r="D344" s="22" t="s">
        <v>20</v>
      </c>
      <c r="E344" s="22" t="s">
        <v>633</v>
      </c>
      <c r="F344" s="25">
        <v>30000</v>
      </c>
      <c r="G344" s="25">
        <v>0</v>
      </c>
      <c r="H344" s="25">
        <v>25</v>
      </c>
      <c r="I344" s="25">
        <f>IF(F344&gt;290000,290000*2.87%,F344*2.87%)</f>
        <v>861</v>
      </c>
      <c r="J344" s="25">
        <f>IF(F344&gt;290000,290000*7.1%,F344*7.1%)</f>
        <v>2130</v>
      </c>
      <c r="K344" s="25">
        <f>IF(F344&gt;62400,62400*1.15%,F344*1.15%)</f>
        <v>345</v>
      </c>
      <c r="L344" s="25">
        <f>IF(F344&gt;156000,156000*3.04%,F344*3.04%)</f>
        <v>912</v>
      </c>
      <c r="M344" s="25">
        <f>IF(F344&gt;156000,156000*7.09%,F344*7.09%)</f>
        <v>2127</v>
      </c>
      <c r="N344" s="25">
        <v>0</v>
      </c>
      <c r="O344" s="25">
        <f>SUM(I344:N344)</f>
        <v>6375</v>
      </c>
      <c r="P344" s="25">
        <f>SUM(G344,H344,I344,L344,N344)</f>
        <v>1798</v>
      </c>
      <c r="Q344" s="25">
        <f>+J344+K344+M344</f>
        <v>4602</v>
      </c>
      <c r="R344" s="25">
        <f>+F344-P344</f>
        <v>28202</v>
      </c>
    </row>
    <row r="345" spans="1:18" s="11" customFormat="1" ht="24.95" customHeight="1" x14ac:dyDescent="0.3">
      <c r="A345" s="28" t="s">
        <v>325</v>
      </c>
      <c r="B345" s="29"/>
      <c r="C345" s="29"/>
      <c r="D345" s="29"/>
      <c r="E345" s="29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5"/>
    </row>
    <row r="346" spans="1:18" s="11" customFormat="1" ht="24.95" customHeight="1" x14ac:dyDescent="0.25">
      <c r="A346" s="22">
        <v>304</v>
      </c>
      <c r="B346" s="18" t="s">
        <v>675</v>
      </c>
      <c r="C346" s="21" t="s">
        <v>30</v>
      </c>
      <c r="D346" s="22" t="s">
        <v>20</v>
      </c>
      <c r="E346" s="22" t="s">
        <v>633</v>
      </c>
      <c r="F346" s="25">
        <v>35000</v>
      </c>
      <c r="G346" s="25">
        <v>0</v>
      </c>
      <c r="H346" s="25">
        <v>25</v>
      </c>
      <c r="I346" s="25">
        <f t="shared" ref="I346:I347" si="234">IF(F346&gt;290000,290000*2.87%,F346*2.87%)</f>
        <v>1004.5</v>
      </c>
      <c r="J346" s="25">
        <f t="shared" ref="J346:J347" si="235">IF(F346&gt;290000,290000*7.1%,F346*7.1%)</f>
        <v>2485</v>
      </c>
      <c r="K346" s="25">
        <f t="shared" ref="K346:K347" si="236">IF(F346&gt;62400,62400*1.15%,F346*1.15%)</f>
        <v>402.5</v>
      </c>
      <c r="L346" s="25">
        <f t="shared" ref="L346:L347" si="237">IF(F346&gt;156000,156000*3.04%,F346*3.04%)</f>
        <v>1064</v>
      </c>
      <c r="M346" s="25">
        <f t="shared" ref="M346:M347" si="238">IF(F346&gt;156000,156000*7.09%,F346*7.09%)</f>
        <v>2481.5</v>
      </c>
      <c r="N346" s="25">
        <v>0</v>
      </c>
      <c r="O346" s="25">
        <f>SUM(I346:N346)</f>
        <v>7437.5</v>
      </c>
      <c r="P346" s="25">
        <f>SUM(G346,H346,I346,L346,N346)</f>
        <v>2093.5</v>
      </c>
      <c r="Q346" s="25">
        <f>+J346+K346+M346</f>
        <v>5369</v>
      </c>
      <c r="R346" s="25">
        <f>+F346-P346</f>
        <v>32906.5</v>
      </c>
    </row>
    <row r="347" spans="1:18" s="11" customFormat="1" ht="24.95" customHeight="1" x14ac:dyDescent="0.25">
      <c r="A347" s="22">
        <v>305</v>
      </c>
      <c r="B347" s="18" t="s">
        <v>533</v>
      </c>
      <c r="C347" s="21" t="s">
        <v>34</v>
      </c>
      <c r="D347" s="22" t="s">
        <v>20</v>
      </c>
      <c r="E347" s="22" t="s">
        <v>633</v>
      </c>
      <c r="F347" s="25">
        <v>35000</v>
      </c>
      <c r="G347" s="25">
        <v>0</v>
      </c>
      <c r="H347" s="25">
        <v>25</v>
      </c>
      <c r="I347" s="25">
        <f t="shared" si="234"/>
        <v>1004.5</v>
      </c>
      <c r="J347" s="25">
        <f t="shared" si="235"/>
        <v>2485</v>
      </c>
      <c r="K347" s="25">
        <f t="shared" si="236"/>
        <v>402.5</v>
      </c>
      <c r="L347" s="25">
        <f t="shared" si="237"/>
        <v>1064</v>
      </c>
      <c r="M347" s="25">
        <f t="shared" si="238"/>
        <v>2481.5</v>
      </c>
      <c r="N347" s="25">
        <v>0</v>
      </c>
      <c r="O347" s="25">
        <f>SUM(I347:N347)</f>
        <v>7437.5</v>
      </c>
      <c r="P347" s="25">
        <f>SUM(G347,H347,I347,L347,N347)</f>
        <v>2093.5</v>
      </c>
      <c r="Q347" s="25">
        <f>+J347+K347+M347</f>
        <v>5369</v>
      </c>
      <c r="R347" s="25">
        <f>+F347-P347</f>
        <v>32906.5</v>
      </c>
    </row>
    <row r="348" spans="1:18" s="19" customFormat="1" ht="24.95" customHeight="1" x14ac:dyDescent="0.3">
      <c r="A348" s="28" t="s">
        <v>330</v>
      </c>
      <c r="B348" s="29"/>
      <c r="C348" s="29"/>
      <c r="D348" s="29"/>
      <c r="E348" s="29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5"/>
    </row>
    <row r="349" spans="1:18" s="11" customFormat="1" ht="24.95" customHeight="1" x14ac:dyDescent="0.25">
      <c r="A349" s="22">
        <v>306</v>
      </c>
      <c r="B349" s="18" t="s">
        <v>326</v>
      </c>
      <c r="C349" s="21" t="s">
        <v>327</v>
      </c>
      <c r="D349" s="22" t="s">
        <v>20</v>
      </c>
      <c r="E349" s="22" t="s">
        <v>632</v>
      </c>
      <c r="F349" s="25">
        <v>72000</v>
      </c>
      <c r="G349" s="25">
        <v>5744.84</v>
      </c>
      <c r="H349" s="25">
        <v>25</v>
      </c>
      <c r="I349" s="25">
        <f t="shared" ref="I349:I350" si="239">IF(F349&gt;290000,290000*2.87%,F349*2.87%)</f>
        <v>2066.4</v>
      </c>
      <c r="J349" s="25">
        <f t="shared" ref="J349:J350" si="240">IF(F349&gt;290000,290000*7.1%,F349*7.1%)</f>
        <v>5112</v>
      </c>
      <c r="K349" s="25">
        <f t="shared" ref="K349:K350" si="241">IF(F349&gt;62400,62400*1.15%,F349*1.15%)</f>
        <v>717.6</v>
      </c>
      <c r="L349" s="25">
        <f t="shared" ref="L349:L350" si="242">IF(F349&gt;156000,156000*3.04%,F349*3.04%)</f>
        <v>2188.8000000000002</v>
      </c>
      <c r="M349" s="25">
        <f t="shared" ref="M349:M350" si="243">IF(F349&gt;156000,156000*7.09%,F349*7.09%)</f>
        <v>5104.8</v>
      </c>
      <c r="N349" s="25">
        <v>0</v>
      </c>
      <c r="O349" s="25">
        <f>SUM(I349:N349)</f>
        <v>15189.6</v>
      </c>
      <c r="P349" s="25">
        <f>SUM(G349,H349,I349,L349,N349)</f>
        <v>10025.040000000001</v>
      </c>
      <c r="Q349" s="25">
        <f>+J349+K349+M349</f>
        <v>10934.4</v>
      </c>
      <c r="R349" s="25">
        <f>+F349-P349</f>
        <v>61974.96</v>
      </c>
    </row>
    <row r="350" spans="1:18" s="11" customFormat="1" ht="24.95" customHeight="1" x14ac:dyDescent="0.25">
      <c r="A350" s="22">
        <v>307</v>
      </c>
      <c r="B350" s="18" t="s">
        <v>328</v>
      </c>
      <c r="C350" s="21" t="s">
        <v>329</v>
      </c>
      <c r="D350" s="22" t="s">
        <v>20</v>
      </c>
      <c r="E350" s="22" t="s">
        <v>632</v>
      </c>
      <c r="F350" s="25">
        <v>90000</v>
      </c>
      <c r="G350" s="25">
        <v>9455.59</v>
      </c>
      <c r="H350" s="25">
        <v>25</v>
      </c>
      <c r="I350" s="25">
        <f t="shared" si="239"/>
        <v>2583</v>
      </c>
      <c r="J350" s="25">
        <f t="shared" si="240"/>
        <v>6390</v>
      </c>
      <c r="K350" s="25">
        <f t="shared" si="241"/>
        <v>717.6</v>
      </c>
      <c r="L350" s="25">
        <f t="shared" si="242"/>
        <v>2736</v>
      </c>
      <c r="M350" s="25">
        <f t="shared" si="243"/>
        <v>6381</v>
      </c>
      <c r="N350" s="25">
        <v>1190.1199999999999</v>
      </c>
      <c r="O350" s="25">
        <f>SUM(I350:N350)</f>
        <v>19997.72</v>
      </c>
      <c r="P350" s="25">
        <f>SUM(G350,H350,I350,L350,N350)</f>
        <v>15989.71</v>
      </c>
      <c r="Q350" s="25">
        <f>+J350+K350+M350</f>
        <v>13488.6</v>
      </c>
      <c r="R350" s="25">
        <f>+F350-P350</f>
        <v>74010.289999999994</v>
      </c>
    </row>
    <row r="351" spans="1:18" s="19" customFormat="1" ht="24.95" customHeight="1" x14ac:dyDescent="0.3">
      <c r="A351" s="28" t="s">
        <v>331</v>
      </c>
      <c r="B351" s="29"/>
      <c r="C351" s="29"/>
      <c r="D351" s="29"/>
      <c r="E351" s="29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5"/>
    </row>
    <row r="352" spans="1:18" s="11" customFormat="1" ht="24.95" customHeight="1" x14ac:dyDescent="0.25">
      <c r="A352" s="22">
        <v>308</v>
      </c>
      <c r="B352" s="18" t="s">
        <v>332</v>
      </c>
      <c r="C352" s="21" t="s">
        <v>333</v>
      </c>
      <c r="D352" s="22" t="s">
        <v>20</v>
      </c>
      <c r="E352" s="22" t="s">
        <v>633</v>
      </c>
      <c r="F352" s="25">
        <v>65000</v>
      </c>
      <c r="G352" s="25">
        <v>4189.55</v>
      </c>
      <c r="H352" s="25">
        <v>25</v>
      </c>
      <c r="I352" s="25">
        <f t="shared" ref="I352:I354" si="244">IF(F352&gt;290000,290000*2.87%,F352*2.87%)</f>
        <v>1865.5</v>
      </c>
      <c r="J352" s="25">
        <f t="shared" ref="J352:J354" si="245">IF(F352&gt;290000,290000*7.1%,F352*7.1%)</f>
        <v>4615</v>
      </c>
      <c r="K352" s="25">
        <f t="shared" ref="K352:K354" si="246">IF(F352&gt;62400,62400*1.15%,F352*1.15%)</f>
        <v>717.6</v>
      </c>
      <c r="L352" s="25">
        <f t="shared" ref="L352:L354" si="247">IF(F352&gt;156000,156000*3.04%,F352*3.04%)</f>
        <v>1976</v>
      </c>
      <c r="M352" s="25">
        <f t="shared" ref="M352:M354" si="248">IF(F352&gt;156000,156000*7.09%,F352*7.09%)</f>
        <v>4608.5</v>
      </c>
      <c r="N352" s="25">
        <v>1190.1199999999999</v>
      </c>
      <c r="O352" s="25">
        <f>SUM(I352:N352)</f>
        <v>14972.72</v>
      </c>
      <c r="P352" s="25">
        <f>SUM(G352,H352,I352,L352,N352)</f>
        <v>9246.17</v>
      </c>
      <c r="Q352" s="25">
        <f>+J352+K352+M352</f>
        <v>9941.1</v>
      </c>
      <c r="R352" s="25">
        <f>+F352-P352</f>
        <v>55753.83</v>
      </c>
    </row>
    <row r="353" spans="1:18" s="11" customFormat="1" ht="24.95" customHeight="1" x14ac:dyDescent="0.25">
      <c r="A353" s="22">
        <v>309</v>
      </c>
      <c r="B353" s="18" t="s">
        <v>334</v>
      </c>
      <c r="C353" s="21" t="s">
        <v>335</v>
      </c>
      <c r="D353" s="22" t="s">
        <v>20</v>
      </c>
      <c r="E353" s="22" t="s">
        <v>632</v>
      </c>
      <c r="F353" s="25">
        <v>60000</v>
      </c>
      <c r="G353" s="25">
        <v>3486.68</v>
      </c>
      <c r="H353" s="25">
        <v>25</v>
      </c>
      <c r="I353" s="25">
        <f t="shared" si="244"/>
        <v>1722</v>
      </c>
      <c r="J353" s="25">
        <f t="shared" si="245"/>
        <v>4260</v>
      </c>
      <c r="K353" s="25">
        <f t="shared" si="246"/>
        <v>690</v>
      </c>
      <c r="L353" s="25">
        <f t="shared" si="247"/>
        <v>1824</v>
      </c>
      <c r="M353" s="25">
        <f t="shared" si="248"/>
        <v>4254</v>
      </c>
      <c r="N353" s="25">
        <v>0</v>
      </c>
      <c r="O353" s="25">
        <f>SUM(I353:N353)</f>
        <v>12750</v>
      </c>
      <c r="P353" s="25">
        <f>SUM(G353,H353,I353,L353,N353)</f>
        <v>7057.68</v>
      </c>
      <c r="Q353" s="25">
        <f>+J353+K353+M353</f>
        <v>9204</v>
      </c>
      <c r="R353" s="25">
        <f>+F353-P353</f>
        <v>52942.32</v>
      </c>
    </row>
    <row r="354" spans="1:18" s="11" customFormat="1" ht="24.95" customHeight="1" x14ac:dyDescent="0.25">
      <c r="A354" s="22">
        <v>310</v>
      </c>
      <c r="B354" s="18" t="s">
        <v>336</v>
      </c>
      <c r="C354" s="21" t="s">
        <v>337</v>
      </c>
      <c r="D354" s="22" t="s">
        <v>20</v>
      </c>
      <c r="E354" s="22" t="s">
        <v>632</v>
      </c>
      <c r="F354" s="25">
        <v>50000</v>
      </c>
      <c r="G354" s="25">
        <v>1854</v>
      </c>
      <c r="H354" s="25">
        <v>25</v>
      </c>
      <c r="I354" s="25">
        <f t="shared" si="244"/>
        <v>1435</v>
      </c>
      <c r="J354" s="25">
        <f t="shared" si="245"/>
        <v>3550</v>
      </c>
      <c r="K354" s="25">
        <f t="shared" si="246"/>
        <v>575</v>
      </c>
      <c r="L354" s="25">
        <f t="shared" si="247"/>
        <v>1520</v>
      </c>
      <c r="M354" s="25">
        <f t="shared" si="248"/>
        <v>3545</v>
      </c>
      <c r="N354" s="25">
        <v>0</v>
      </c>
      <c r="O354" s="25">
        <f>SUM(I354:N354)</f>
        <v>10625</v>
      </c>
      <c r="P354" s="25">
        <f>SUM(G354,H354,I354,L354,N354)</f>
        <v>4834</v>
      </c>
      <c r="Q354" s="25">
        <f>+J354+K354+M354</f>
        <v>7670</v>
      </c>
      <c r="R354" s="25">
        <f>+F354-P354</f>
        <v>45166</v>
      </c>
    </row>
    <row r="355" spans="1:18" s="19" customFormat="1" ht="24.95" customHeight="1" x14ac:dyDescent="0.3">
      <c r="A355" s="28" t="s">
        <v>338</v>
      </c>
      <c r="B355" s="29"/>
      <c r="C355" s="29"/>
      <c r="D355" s="29"/>
      <c r="E355" s="29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5"/>
    </row>
    <row r="356" spans="1:18" s="11" customFormat="1" ht="24.95" customHeight="1" x14ac:dyDescent="0.25">
      <c r="A356" s="22">
        <v>311</v>
      </c>
      <c r="B356" s="18" t="s">
        <v>339</v>
      </c>
      <c r="C356" s="21" t="s">
        <v>34</v>
      </c>
      <c r="D356" s="22" t="s">
        <v>20</v>
      </c>
      <c r="E356" s="22" t="s">
        <v>633</v>
      </c>
      <c r="F356" s="25">
        <v>6600</v>
      </c>
      <c r="G356" s="25">
        <v>0</v>
      </c>
      <c r="H356" s="25">
        <v>25</v>
      </c>
      <c r="I356" s="25">
        <f t="shared" ref="I356" si="249">IF(F356&gt;290000,290000*2.87%,F356*2.87%)</f>
        <v>189.42</v>
      </c>
      <c r="J356" s="25">
        <f t="shared" ref="J356" si="250">IF(F356&gt;290000,290000*7.1%,F356*7.1%)</f>
        <v>468.6</v>
      </c>
      <c r="K356" s="25">
        <f t="shared" ref="K356" si="251">IF(F356&gt;62400,62400*1.15%,F356*1.15%)</f>
        <v>75.900000000000006</v>
      </c>
      <c r="L356" s="25">
        <f t="shared" ref="L356" si="252">IF(F356&gt;156000,156000*3.04%,F356*3.04%)</f>
        <v>200.64</v>
      </c>
      <c r="M356" s="25">
        <f t="shared" ref="M356" si="253">IF(F356&gt;156000,156000*7.09%,F356*7.09%)</f>
        <v>467.94</v>
      </c>
      <c r="N356" s="25">
        <v>0</v>
      </c>
      <c r="O356" s="25">
        <f>SUM(I356:N356)</f>
        <v>1402.5</v>
      </c>
      <c r="P356" s="25">
        <f>SUM(G356,H356,I356,L356,N356)</f>
        <v>415.06</v>
      </c>
      <c r="Q356" s="25">
        <f>+J356+K356+M356</f>
        <v>1012.44</v>
      </c>
      <c r="R356" s="25">
        <f>+F356-P356</f>
        <v>6184.94</v>
      </c>
    </row>
    <row r="357" spans="1:18" s="19" customFormat="1" ht="24.95" customHeight="1" x14ac:dyDescent="0.3">
      <c r="A357" s="28" t="s">
        <v>563</v>
      </c>
      <c r="B357" s="29"/>
      <c r="C357" s="29"/>
      <c r="D357" s="29"/>
      <c r="E357" s="29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5"/>
    </row>
    <row r="358" spans="1:18" s="11" customFormat="1" ht="24.95" customHeight="1" x14ac:dyDescent="0.25">
      <c r="A358" s="22">
        <v>312</v>
      </c>
      <c r="B358" s="18" t="s">
        <v>342</v>
      </c>
      <c r="C358" s="21" t="s">
        <v>343</v>
      </c>
      <c r="D358" s="22" t="s">
        <v>20</v>
      </c>
      <c r="E358" s="22" t="s">
        <v>632</v>
      </c>
      <c r="F358" s="25">
        <v>55000</v>
      </c>
      <c r="G358" s="25">
        <v>2381.16</v>
      </c>
      <c r="H358" s="25">
        <v>25</v>
      </c>
      <c r="I358" s="25">
        <f t="shared" ref="I358:I360" si="254">IF(F358&gt;290000,290000*2.87%,F358*2.87%)</f>
        <v>1578.5</v>
      </c>
      <c r="J358" s="25">
        <f t="shared" ref="J358:J360" si="255">IF(F358&gt;290000,290000*7.1%,F358*7.1%)</f>
        <v>3905</v>
      </c>
      <c r="K358" s="25">
        <f t="shared" ref="K358:K360" si="256">IF(F358&gt;62400,62400*1.15%,F358*1.15%)</f>
        <v>632.5</v>
      </c>
      <c r="L358" s="25">
        <f t="shared" ref="L358:L360" si="257">IF(F358&gt;156000,156000*3.04%,F358*3.04%)</f>
        <v>1672</v>
      </c>
      <c r="M358" s="25">
        <f t="shared" ref="M358:M360" si="258">IF(F358&gt;156000,156000*7.09%,F358*7.09%)</f>
        <v>3899.5</v>
      </c>
      <c r="N358" s="25">
        <v>1190.1199999999999</v>
      </c>
      <c r="O358" s="25">
        <f>SUM(I358:N358)</f>
        <v>12877.62</v>
      </c>
      <c r="P358" s="25">
        <f>SUM(G358,H358,I358,L358,N358)</f>
        <v>6846.78</v>
      </c>
      <c r="Q358" s="25">
        <f>+J358+K358+M358</f>
        <v>8437</v>
      </c>
      <c r="R358" s="25">
        <f>+F358-P358</f>
        <v>48153.22</v>
      </c>
    </row>
    <row r="359" spans="1:18" s="11" customFormat="1" ht="24.95" customHeight="1" x14ac:dyDescent="0.25">
      <c r="A359" s="22">
        <v>313</v>
      </c>
      <c r="B359" s="18" t="s">
        <v>344</v>
      </c>
      <c r="C359" s="21" t="s">
        <v>30</v>
      </c>
      <c r="D359" s="22" t="s">
        <v>20</v>
      </c>
      <c r="E359" s="22" t="s">
        <v>632</v>
      </c>
      <c r="F359" s="25">
        <v>35000</v>
      </c>
      <c r="G359" s="25">
        <v>0</v>
      </c>
      <c r="H359" s="25">
        <v>25</v>
      </c>
      <c r="I359" s="25">
        <f t="shared" si="254"/>
        <v>1004.5</v>
      </c>
      <c r="J359" s="25">
        <f t="shared" si="255"/>
        <v>2485</v>
      </c>
      <c r="K359" s="25">
        <f t="shared" si="256"/>
        <v>402.5</v>
      </c>
      <c r="L359" s="25">
        <f t="shared" si="257"/>
        <v>1064</v>
      </c>
      <c r="M359" s="25">
        <f t="shared" si="258"/>
        <v>2481.5</v>
      </c>
      <c r="N359" s="25">
        <v>0</v>
      </c>
      <c r="O359" s="25">
        <f>SUM(I359:N359)</f>
        <v>7437.5</v>
      </c>
      <c r="P359" s="25">
        <f>SUM(G359,H359,I359,L359,N359)</f>
        <v>2093.5</v>
      </c>
      <c r="Q359" s="25">
        <f>+J359+K359+M359</f>
        <v>5369</v>
      </c>
      <c r="R359" s="25">
        <f>+F359-P359</f>
        <v>32906.5</v>
      </c>
    </row>
    <row r="360" spans="1:18" s="11" customFormat="1" ht="24.95" customHeight="1" x14ac:dyDescent="0.25">
      <c r="A360" s="22">
        <v>314</v>
      </c>
      <c r="B360" s="18" t="s">
        <v>615</v>
      </c>
      <c r="C360" s="21" t="s">
        <v>34</v>
      </c>
      <c r="D360" s="22" t="s">
        <v>20</v>
      </c>
      <c r="E360" s="22" t="s">
        <v>633</v>
      </c>
      <c r="F360" s="25">
        <v>41000</v>
      </c>
      <c r="G360" s="25">
        <v>583.79</v>
      </c>
      <c r="H360" s="25">
        <v>25</v>
      </c>
      <c r="I360" s="25">
        <f t="shared" si="254"/>
        <v>1176.7</v>
      </c>
      <c r="J360" s="25">
        <f t="shared" si="255"/>
        <v>2911</v>
      </c>
      <c r="K360" s="25">
        <f t="shared" si="256"/>
        <v>471.5</v>
      </c>
      <c r="L360" s="25">
        <f t="shared" si="257"/>
        <v>1246.4000000000001</v>
      </c>
      <c r="M360" s="25">
        <f t="shared" si="258"/>
        <v>2906.9</v>
      </c>
      <c r="N360" s="25">
        <v>0</v>
      </c>
      <c r="O360" s="25">
        <f>SUM(I360:N360)</f>
        <v>8712.5</v>
      </c>
      <c r="P360" s="25">
        <f>SUM(G360,H360,I360,L360,N360)</f>
        <v>3031.89</v>
      </c>
      <c r="Q360" s="25">
        <f>+J360+K360+M360</f>
        <v>6289.4</v>
      </c>
      <c r="R360" s="25">
        <f>+F360-P360</f>
        <v>37968.11</v>
      </c>
    </row>
    <row r="361" spans="1:18" s="19" customFormat="1" ht="24.95" customHeight="1" x14ac:dyDescent="0.3">
      <c r="A361" s="28" t="s">
        <v>345</v>
      </c>
      <c r="B361" s="29"/>
      <c r="C361" s="29"/>
      <c r="D361" s="29"/>
      <c r="E361" s="29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5"/>
    </row>
    <row r="362" spans="1:18" s="11" customFormat="1" ht="24.95" customHeight="1" x14ac:dyDescent="0.25">
      <c r="A362" s="22">
        <v>315</v>
      </c>
      <c r="B362" s="18" t="s">
        <v>340</v>
      </c>
      <c r="C362" s="21" t="s">
        <v>63</v>
      </c>
      <c r="D362" s="22" t="s">
        <v>20</v>
      </c>
      <c r="E362" s="22" t="s">
        <v>632</v>
      </c>
      <c r="F362" s="25">
        <v>90000</v>
      </c>
      <c r="G362" s="25">
        <v>9455.59</v>
      </c>
      <c r="H362" s="25">
        <v>25</v>
      </c>
      <c r="I362" s="25">
        <f t="shared" ref="I362" si="259">IF(F362&gt;290000,290000*2.87%,F362*2.87%)</f>
        <v>2583</v>
      </c>
      <c r="J362" s="25">
        <f t="shared" ref="J362" si="260">IF(F362&gt;290000,290000*7.1%,F362*7.1%)</f>
        <v>6390</v>
      </c>
      <c r="K362" s="25">
        <f t="shared" ref="K362" si="261">IF(F362&gt;62400,62400*1.15%,F362*1.15%)</f>
        <v>717.6</v>
      </c>
      <c r="L362" s="25">
        <f t="shared" ref="L362" si="262">IF(F362&gt;156000,156000*3.04%,F362*3.04%)</f>
        <v>2736</v>
      </c>
      <c r="M362" s="25">
        <f t="shared" ref="M362" si="263">IF(F362&gt;156000,156000*7.09%,F362*7.09%)</f>
        <v>6381</v>
      </c>
      <c r="N362" s="25">
        <v>0</v>
      </c>
      <c r="O362" s="25">
        <f>SUM(I362:N362)</f>
        <v>18807.599999999999</v>
      </c>
      <c r="P362" s="25">
        <f>SUM(G362,H362,I362,L362,N362)</f>
        <v>14799.59</v>
      </c>
      <c r="Q362" s="25">
        <f>+J362+K362+M362</f>
        <v>13488.6</v>
      </c>
      <c r="R362" s="25">
        <f>+F362-P362</f>
        <v>75200.41</v>
      </c>
    </row>
    <row r="363" spans="1:18" s="19" customFormat="1" ht="24.95" customHeight="1" x14ac:dyDescent="0.3">
      <c r="A363" s="28" t="s">
        <v>346</v>
      </c>
      <c r="B363" s="29"/>
      <c r="C363" s="29"/>
      <c r="D363" s="29"/>
      <c r="E363" s="29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5"/>
    </row>
    <row r="364" spans="1:18" s="11" customFormat="1" ht="24.95" customHeight="1" x14ac:dyDescent="0.25">
      <c r="A364" s="22">
        <v>316</v>
      </c>
      <c r="B364" s="18" t="s">
        <v>341</v>
      </c>
      <c r="C364" s="21" t="s">
        <v>63</v>
      </c>
      <c r="D364" s="22" t="s">
        <v>20</v>
      </c>
      <c r="E364" s="22" t="s">
        <v>632</v>
      </c>
      <c r="F364" s="25">
        <v>90000</v>
      </c>
      <c r="G364" s="25">
        <v>9753.1200000000008</v>
      </c>
      <c r="H364" s="25">
        <v>25</v>
      </c>
      <c r="I364" s="25">
        <f t="shared" ref="I364" si="264">IF(F364&gt;290000,290000*2.87%,F364*2.87%)</f>
        <v>2583</v>
      </c>
      <c r="J364" s="25">
        <f t="shared" ref="J364" si="265">IF(F364&gt;290000,290000*7.1%,F364*7.1%)</f>
        <v>6390</v>
      </c>
      <c r="K364" s="25">
        <f t="shared" ref="K364" si="266">IF(F364&gt;62400,62400*1.15%,F364*1.15%)</f>
        <v>717.6</v>
      </c>
      <c r="L364" s="25">
        <f t="shared" ref="L364" si="267">IF(F364&gt;156000,156000*3.04%,F364*3.04%)</f>
        <v>2736</v>
      </c>
      <c r="M364" s="25">
        <f t="shared" ref="M364" si="268">IF(F364&gt;156000,156000*7.09%,F364*7.09%)</f>
        <v>6381</v>
      </c>
      <c r="N364" s="25">
        <v>0</v>
      </c>
      <c r="O364" s="25">
        <f t="shared" ref="O364:O392" si="269">SUM(I364:N364)</f>
        <v>18807.599999999999</v>
      </c>
      <c r="P364" s="25">
        <f t="shared" ref="P364:P392" si="270">SUM(G364,H364,I364,L364,N364)</f>
        <v>15097.12</v>
      </c>
      <c r="Q364" s="25">
        <f t="shared" ref="Q364:Q392" si="271">+J364+K364+M364</f>
        <v>13488.6</v>
      </c>
      <c r="R364" s="25">
        <f t="shared" ref="R364:R392" si="272">+F364-P364</f>
        <v>74902.880000000005</v>
      </c>
    </row>
    <row r="365" spans="1:18" s="19" customFormat="1" ht="24.95" customHeight="1" x14ac:dyDescent="0.3">
      <c r="A365" s="28" t="s">
        <v>347</v>
      </c>
      <c r="B365" s="29"/>
      <c r="C365" s="29"/>
      <c r="D365" s="29"/>
      <c r="E365" s="29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5"/>
    </row>
    <row r="366" spans="1:18" s="11" customFormat="1" ht="24.95" customHeight="1" x14ac:dyDescent="0.25">
      <c r="A366" s="22">
        <v>317</v>
      </c>
      <c r="B366" s="18" t="s">
        <v>544</v>
      </c>
      <c r="C366" s="21" t="s">
        <v>22</v>
      </c>
      <c r="D366" s="22" t="s">
        <v>20</v>
      </c>
      <c r="E366" s="22" t="s">
        <v>633</v>
      </c>
      <c r="F366" s="25">
        <v>200000</v>
      </c>
      <c r="G366" s="25">
        <v>35664.74</v>
      </c>
      <c r="H366" s="25">
        <v>25</v>
      </c>
      <c r="I366" s="25">
        <f t="shared" ref="I366:I372" si="273">IF(F366&gt;290000,290000*2.87%,F366*2.87%)</f>
        <v>5740</v>
      </c>
      <c r="J366" s="25">
        <f t="shared" ref="J366:J372" si="274">IF(F366&gt;290000,290000*7.1%,F366*7.1%)</f>
        <v>14200</v>
      </c>
      <c r="K366" s="25">
        <f t="shared" ref="K366:K372" si="275">IF(F366&gt;62400,62400*1.15%,F366*1.15%)</f>
        <v>717.6</v>
      </c>
      <c r="L366" s="25">
        <f t="shared" ref="L366:L372" si="276">IF(F366&gt;156000,156000*3.04%,F366*3.04%)</f>
        <v>4742.3999999999996</v>
      </c>
      <c r="M366" s="25">
        <f t="shared" ref="M366:M372" si="277">IF(F366&gt;156000,156000*7.09%,F366*7.09%)</f>
        <v>11060.4</v>
      </c>
      <c r="N366" s="25">
        <v>0</v>
      </c>
      <c r="O366" s="25">
        <f t="shared" ref="O366:O372" si="278">SUM(I366:N366)</f>
        <v>36460.400000000001</v>
      </c>
      <c r="P366" s="25">
        <f t="shared" ref="P366:P372" si="279">SUM(G366,H366,I366,L366,N366)</f>
        <v>46172.14</v>
      </c>
      <c r="Q366" s="25">
        <f t="shared" ref="Q366:Q372" si="280">+J366+K366+M366</f>
        <v>25978</v>
      </c>
      <c r="R366" s="25">
        <f t="shared" ref="R366:R372" si="281">+F366-P366</f>
        <v>153827.85999999999</v>
      </c>
    </row>
    <row r="367" spans="1:18" s="11" customFormat="1" ht="24.95" customHeight="1" x14ac:dyDescent="0.25">
      <c r="A367" s="22">
        <v>318</v>
      </c>
      <c r="B367" s="18" t="s">
        <v>348</v>
      </c>
      <c r="C367" s="21" t="s">
        <v>110</v>
      </c>
      <c r="D367" s="22" t="s">
        <v>20</v>
      </c>
      <c r="E367" s="22" t="s">
        <v>632</v>
      </c>
      <c r="F367" s="25">
        <v>60000</v>
      </c>
      <c r="G367" s="25">
        <v>3486.68</v>
      </c>
      <c r="H367" s="25">
        <v>25</v>
      </c>
      <c r="I367" s="25">
        <f t="shared" si="273"/>
        <v>1722</v>
      </c>
      <c r="J367" s="25">
        <f t="shared" si="274"/>
        <v>4260</v>
      </c>
      <c r="K367" s="25">
        <f t="shared" si="275"/>
        <v>690</v>
      </c>
      <c r="L367" s="25">
        <f t="shared" si="276"/>
        <v>1824</v>
      </c>
      <c r="M367" s="25">
        <f t="shared" si="277"/>
        <v>4254</v>
      </c>
      <c r="N367" s="25">
        <v>0</v>
      </c>
      <c r="O367" s="25">
        <f t="shared" si="278"/>
        <v>12750</v>
      </c>
      <c r="P367" s="25">
        <f t="shared" si="279"/>
        <v>7057.68</v>
      </c>
      <c r="Q367" s="25">
        <f t="shared" si="280"/>
        <v>9204</v>
      </c>
      <c r="R367" s="25">
        <f t="shared" si="281"/>
        <v>52942.32</v>
      </c>
    </row>
    <row r="368" spans="1:18" s="11" customFormat="1" ht="24.95" customHeight="1" x14ac:dyDescent="0.25">
      <c r="A368" s="22">
        <v>319</v>
      </c>
      <c r="B368" s="18" t="s">
        <v>349</v>
      </c>
      <c r="C368" s="21" t="s">
        <v>34</v>
      </c>
      <c r="D368" s="22" t="s">
        <v>20</v>
      </c>
      <c r="E368" s="22" t="s">
        <v>633</v>
      </c>
      <c r="F368" s="25">
        <v>41000</v>
      </c>
      <c r="G368" s="25">
        <v>583.79</v>
      </c>
      <c r="H368" s="25">
        <v>25</v>
      </c>
      <c r="I368" s="25">
        <f t="shared" si="273"/>
        <v>1176.7</v>
      </c>
      <c r="J368" s="25">
        <f t="shared" si="274"/>
        <v>2911</v>
      </c>
      <c r="K368" s="25">
        <f t="shared" si="275"/>
        <v>471.5</v>
      </c>
      <c r="L368" s="25">
        <f t="shared" si="276"/>
        <v>1246.4000000000001</v>
      </c>
      <c r="M368" s="25">
        <f t="shared" si="277"/>
        <v>2906.9</v>
      </c>
      <c r="N368" s="25">
        <v>0</v>
      </c>
      <c r="O368" s="25">
        <f t="shared" si="278"/>
        <v>8712.5</v>
      </c>
      <c r="P368" s="25">
        <f t="shared" si="279"/>
        <v>3031.89</v>
      </c>
      <c r="Q368" s="25">
        <f t="shared" si="280"/>
        <v>6289.4</v>
      </c>
      <c r="R368" s="25">
        <f t="shared" si="281"/>
        <v>37968.11</v>
      </c>
    </row>
    <row r="369" spans="1:18" s="23" customFormat="1" ht="24.95" customHeight="1" x14ac:dyDescent="0.25">
      <c r="A369" s="22">
        <v>320</v>
      </c>
      <c r="B369" s="18" t="s">
        <v>647</v>
      </c>
      <c r="C369" s="21" t="s">
        <v>34</v>
      </c>
      <c r="D369" s="22" t="s">
        <v>20</v>
      </c>
      <c r="E369" s="22" t="s">
        <v>633</v>
      </c>
      <c r="F369" s="25">
        <v>35500</v>
      </c>
      <c r="G369" s="25">
        <v>0</v>
      </c>
      <c r="H369" s="25">
        <v>25</v>
      </c>
      <c r="I369" s="25">
        <f t="shared" si="273"/>
        <v>1018.85</v>
      </c>
      <c r="J369" s="25">
        <f t="shared" si="274"/>
        <v>2520.5</v>
      </c>
      <c r="K369" s="25">
        <f t="shared" si="275"/>
        <v>408.25</v>
      </c>
      <c r="L369" s="25">
        <f t="shared" si="276"/>
        <v>1079.2</v>
      </c>
      <c r="M369" s="25">
        <f t="shared" si="277"/>
        <v>2516.9499999999998</v>
      </c>
      <c r="N369" s="25">
        <v>0</v>
      </c>
      <c r="O369" s="25">
        <f>SUM(I369:N369)</f>
        <v>7543.75</v>
      </c>
      <c r="P369" s="25">
        <f>SUM(G369,H369,I369,L369,N369)</f>
        <v>2123.0500000000002</v>
      </c>
      <c r="Q369" s="25">
        <f>+J369+K369+M369</f>
        <v>5445.7</v>
      </c>
      <c r="R369" s="25">
        <f>+F369-P369</f>
        <v>33376.949999999997</v>
      </c>
    </row>
    <row r="370" spans="1:18" s="11" customFormat="1" ht="24.95" customHeight="1" x14ac:dyDescent="0.25">
      <c r="A370" s="22">
        <v>321</v>
      </c>
      <c r="B370" s="18" t="s">
        <v>350</v>
      </c>
      <c r="C370" s="21" t="s">
        <v>34</v>
      </c>
      <c r="D370" s="22" t="s">
        <v>20</v>
      </c>
      <c r="E370" s="22" t="s">
        <v>633</v>
      </c>
      <c r="F370" s="25">
        <v>35000</v>
      </c>
      <c r="G370" s="25">
        <v>0</v>
      </c>
      <c r="H370" s="25">
        <v>25</v>
      </c>
      <c r="I370" s="25">
        <f t="shared" si="273"/>
        <v>1004.5</v>
      </c>
      <c r="J370" s="25">
        <f t="shared" si="274"/>
        <v>2485</v>
      </c>
      <c r="K370" s="25">
        <f t="shared" si="275"/>
        <v>402.5</v>
      </c>
      <c r="L370" s="25">
        <f t="shared" si="276"/>
        <v>1064</v>
      </c>
      <c r="M370" s="25">
        <f t="shared" si="277"/>
        <v>2481.5</v>
      </c>
      <c r="N370" s="25">
        <v>0</v>
      </c>
      <c r="O370" s="25">
        <f t="shared" si="278"/>
        <v>7437.5</v>
      </c>
      <c r="P370" s="25">
        <f t="shared" si="279"/>
        <v>2093.5</v>
      </c>
      <c r="Q370" s="25">
        <f t="shared" si="280"/>
        <v>5369</v>
      </c>
      <c r="R370" s="25">
        <f t="shared" si="281"/>
        <v>32906.5</v>
      </c>
    </row>
    <row r="371" spans="1:18" s="11" customFormat="1" ht="24.95" customHeight="1" x14ac:dyDescent="0.25">
      <c r="A371" s="22">
        <v>322</v>
      </c>
      <c r="B371" s="18" t="s">
        <v>534</v>
      </c>
      <c r="C371" s="21" t="s">
        <v>34</v>
      </c>
      <c r="D371" s="22" t="s">
        <v>20</v>
      </c>
      <c r="E371" s="22" t="s">
        <v>633</v>
      </c>
      <c r="F371" s="25">
        <v>30000</v>
      </c>
      <c r="G371" s="25">
        <v>0</v>
      </c>
      <c r="H371" s="25">
        <v>25</v>
      </c>
      <c r="I371" s="25">
        <f t="shared" si="273"/>
        <v>861</v>
      </c>
      <c r="J371" s="25">
        <f t="shared" si="274"/>
        <v>2130</v>
      </c>
      <c r="K371" s="25">
        <f t="shared" si="275"/>
        <v>345</v>
      </c>
      <c r="L371" s="25">
        <f t="shared" si="276"/>
        <v>912</v>
      </c>
      <c r="M371" s="25">
        <f t="shared" si="277"/>
        <v>2127</v>
      </c>
      <c r="N371" s="25">
        <v>0</v>
      </c>
      <c r="O371" s="25">
        <f>SUM(I371:N371)</f>
        <v>6375</v>
      </c>
      <c r="P371" s="25">
        <f>SUM(G371,H371,I371,L371,N371)</f>
        <v>1798</v>
      </c>
      <c r="Q371" s="25">
        <f>+J371+K371+M371</f>
        <v>4602</v>
      </c>
      <c r="R371" s="25">
        <f>+F371-P371</f>
        <v>28202</v>
      </c>
    </row>
    <row r="372" spans="1:18" s="11" customFormat="1" ht="24.95" customHeight="1" x14ac:dyDescent="0.25">
      <c r="A372" s="22">
        <v>323</v>
      </c>
      <c r="B372" s="18" t="s">
        <v>351</v>
      </c>
      <c r="C372" s="21" t="s">
        <v>29</v>
      </c>
      <c r="D372" s="22" t="s">
        <v>20</v>
      </c>
      <c r="E372" s="22" t="s">
        <v>632</v>
      </c>
      <c r="F372" s="25">
        <v>25000</v>
      </c>
      <c r="G372" s="25">
        <v>0</v>
      </c>
      <c r="H372" s="25">
        <v>25</v>
      </c>
      <c r="I372" s="25">
        <f t="shared" si="273"/>
        <v>717.5</v>
      </c>
      <c r="J372" s="25">
        <f t="shared" si="274"/>
        <v>1775</v>
      </c>
      <c r="K372" s="25">
        <f t="shared" si="275"/>
        <v>287.5</v>
      </c>
      <c r="L372" s="25">
        <f t="shared" si="276"/>
        <v>760</v>
      </c>
      <c r="M372" s="25">
        <f t="shared" si="277"/>
        <v>1772.5</v>
      </c>
      <c r="N372" s="25">
        <v>0</v>
      </c>
      <c r="O372" s="25">
        <f t="shared" si="278"/>
        <v>5312.5</v>
      </c>
      <c r="P372" s="25">
        <f t="shared" si="279"/>
        <v>1502.5</v>
      </c>
      <c r="Q372" s="25">
        <f t="shared" si="280"/>
        <v>3835</v>
      </c>
      <c r="R372" s="25">
        <f t="shared" si="281"/>
        <v>23497.5</v>
      </c>
    </row>
    <row r="373" spans="1:18" s="19" customFormat="1" ht="24.95" customHeight="1" x14ac:dyDescent="0.3">
      <c r="A373" s="28" t="s">
        <v>352</v>
      </c>
      <c r="B373" s="29"/>
      <c r="C373" s="29"/>
      <c r="D373" s="29"/>
      <c r="E373" s="29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5"/>
    </row>
    <row r="374" spans="1:18" s="11" customFormat="1" ht="24.95" customHeight="1" x14ac:dyDescent="0.25">
      <c r="A374" s="22">
        <v>324</v>
      </c>
      <c r="B374" s="18" t="s">
        <v>353</v>
      </c>
      <c r="C374" s="21" t="s">
        <v>81</v>
      </c>
      <c r="D374" s="22" t="s">
        <v>20</v>
      </c>
      <c r="E374" s="22" t="s">
        <v>633</v>
      </c>
      <c r="F374" s="25">
        <v>131000</v>
      </c>
      <c r="G374" s="25">
        <v>19397.34</v>
      </c>
      <c r="H374" s="25">
        <v>25</v>
      </c>
      <c r="I374" s="25">
        <f t="shared" ref="I374:I386" si="282">IF(F374&gt;290000,290000*2.87%,F374*2.87%)</f>
        <v>3759.7</v>
      </c>
      <c r="J374" s="25">
        <f t="shared" ref="J374:J386" si="283">IF(F374&gt;290000,290000*7.1%,F374*7.1%)</f>
        <v>9301</v>
      </c>
      <c r="K374" s="25">
        <f t="shared" ref="K374:K386" si="284">IF(F374&gt;62400,62400*1.15%,F374*1.15%)</f>
        <v>717.6</v>
      </c>
      <c r="L374" s="25">
        <f t="shared" ref="L374:L386" si="285">IF(F374&gt;156000,156000*3.04%,F374*3.04%)</f>
        <v>3982.4</v>
      </c>
      <c r="M374" s="25">
        <f t="shared" ref="M374:M386" si="286">IF(F374&gt;156000,156000*7.09%,F374*7.09%)</f>
        <v>9287.9</v>
      </c>
      <c r="N374" s="25">
        <v>0</v>
      </c>
      <c r="O374" s="25">
        <f t="shared" ref="O374:O386" si="287">SUM(I374:N374)</f>
        <v>27048.6</v>
      </c>
      <c r="P374" s="25">
        <f t="shared" ref="P374:P386" si="288">SUM(G374,H374,I374,L374,N374)</f>
        <v>27164.44</v>
      </c>
      <c r="Q374" s="25">
        <f t="shared" ref="Q374:Q386" si="289">+J374+K374+M374</f>
        <v>19306.5</v>
      </c>
      <c r="R374" s="25">
        <f t="shared" ref="R374:R386" si="290">+F374-P374</f>
        <v>103835.56</v>
      </c>
    </row>
    <row r="375" spans="1:18" s="11" customFormat="1" ht="24.95" customHeight="1" x14ac:dyDescent="0.25">
      <c r="A375" s="22">
        <v>325</v>
      </c>
      <c r="B375" s="18" t="s">
        <v>356</v>
      </c>
      <c r="C375" s="21" t="s">
        <v>335</v>
      </c>
      <c r="D375" s="22" t="s">
        <v>20</v>
      </c>
      <c r="E375" s="22" t="s">
        <v>632</v>
      </c>
      <c r="F375" s="25">
        <v>65000</v>
      </c>
      <c r="G375" s="25">
        <v>4427.58</v>
      </c>
      <c r="H375" s="25">
        <v>25</v>
      </c>
      <c r="I375" s="25">
        <f t="shared" si="282"/>
        <v>1865.5</v>
      </c>
      <c r="J375" s="25">
        <f t="shared" si="283"/>
        <v>4615</v>
      </c>
      <c r="K375" s="25">
        <f t="shared" si="284"/>
        <v>717.6</v>
      </c>
      <c r="L375" s="25">
        <f t="shared" si="285"/>
        <v>1976</v>
      </c>
      <c r="M375" s="25">
        <f t="shared" si="286"/>
        <v>4608.5</v>
      </c>
      <c r="N375" s="25">
        <v>0</v>
      </c>
      <c r="O375" s="25">
        <f t="shared" si="287"/>
        <v>13782.6</v>
      </c>
      <c r="P375" s="25">
        <f t="shared" si="288"/>
        <v>8294.08</v>
      </c>
      <c r="Q375" s="25">
        <f t="shared" si="289"/>
        <v>9941.1</v>
      </c>
      <c r="R375" s="25">
        <f t="shared" si="290"/>
        <v>56705.919999999998</v>
      </c>
    </row>
    <row r="376" spans="1:18" s="11" customFormat="1" ht="24.95" customHeight="1" x14ac:dyDescent="0.25">
      <c r="A376" s="22">
        <v>326</v>
      </c>
      <c r="B376" s="18" t="s">
        <v>358</v>
      </c>
      <c r="C376" s="21" t="s">
        <v>335</v>
      </c>
      <c r="D376" s="22" t="s">
        <v>20</v>
      </c>
      <c r="E376" s="22" t="s">
        <v>633</v>
      </c>
      <c r="F376" s="25">
        <v>65000</v>
      </c>
      <c r="G376" s="25">
        <v>4427.58</v>
      </c>
      <c r="H376" s="25">
        <v>25</v>
      </c>
      <c r="I376" s="25">
        <f t="shared" si="282"/>
        <v>1865.5</v>
      </c>
      <c r="J376" s="25">
        <f t="shared" si="283"/>
        <v>4615</v>
      </c>
      <c r="K376" s="25">
        <f t="shared" si="284"/>
        <v>717.6</v>
      </c>
      <c r="L376" s="25">
        <f t="shared" si="285"/>
        <v>1976</v>
      </c>
      <c r="M376" s="25">
        <f t="shared" si="286"/>
        <v>4608.5</v>
      </c>
      <c r="N376" s="25">
        <v>0</v>
      </c>
      <c r="O376" s="25">
        <f t="shared" si="287"/>
        <v>13782.6</v>
      </c>
      <c r="P376" s="25">
        <f t="shared" si="288"/>
        <v>8294.08</v>
      </c>
      <c r="Q376" s="25">
        <f t="shared" si="289"/>
        <v>9941.1</v>
      </c>
      <c r="R376" s="25">
        <f t="shared" si="290"/>
        <v>56705.919999999998</v>
      </c>
    </row>
    <row r="377" spans="1:18" s="11" customFormat="1" ht="24.95" customHeight="1" x14ac:dyDescent="0.25">
      <c r="A377" s="22">
        <v>327</v>
      </c>
      <c r="B377" s="18" t="s">
        <v>359</v>
      </c>
      <c r="C377" s="21" t="s">
        <v>335</v>
      </c>
      <c r="D377" s="22" t="s">
        <v>20</v>
      </c>
      <c r="E377" s="22" t="s">
        <v>633</v>
      </c>
      <c r="F377" s="25">
        <v>65000</v>
      </c>
      <c r="G377" s="25">
        <v>4427.58</v>
      </c>
      <c r="H377" s="25">
        <v>25</v>
      </c>
      <c r="I377" s="25">
        <f t="shared" si="282"/>
        <v>1865.5</v>
      </c>
      <c r="J377" s="25">
        <f t="shared" si="283"/>
        <v>4615</v>
      </c>
      <c r="K377" s="25">
        <f t="shared" si="284"/>
        <v>717.6</v>
      </c>
      <c r="L377" s="25">
        <f t="shared" si="285"/>
        <v>1976</v>
      </c>
      <c r="M377" s="25">
        <f t="shared" si="286"/>
        <v>4608.5</v>
      </c>
      <c r="N377" s="25">
        <v>0</v>
      </c>
      <c r="O377" s="25">
        <f t="shared" si="287"/>
        <v>13782.6</v>
      </c>
      <c r="P377" s="25">
        <f t="shared" si="288"/>
        <v>8294.08</v>
      </c>
      <c r="Q377" s="25">
        <f t="shared" si="289"/>
        <v>9941.1</v>
      </c>
      <c r="R377" s="25">
        <f t="shared" si="290"/>
        <v>56705.919999999998</v>
      </c>
    </row>
    <row r="378" spans="1:18" s="11" customFormat="1" ht="24.95" customHeight="1" x14ac:dyDescent="0.25">
      <c r="A378" s="22">
        <v>328</v>
      </c>
      <c r="B378" s="18" t="s">
        <v>360</v>
      </c>
      <c r="C378" s="21" t="s">
        <v>335</v>
      </c>
      <c r="D378" s="22" t="s">
        <v>20</v>
      </c>
      <c r="E378" s="22" t="s">
        <v>633</v>
      </c>
      <c r="F378" s="25">
        <v>60000</v>
      </c>
      <c r="G378" s="25">
        <v>3486.68</v>
      </c>
      <c r="H378" s="25">
        <v>25</v>
      </c>
      <c r="I378" s="25">
        <f t="shared" si="282"/>
        <v>1722</v>
      </c>
      <c r="J378" s="25">
        <f t="shared" si="283"/>
        <v>4260</v>
      </c>
      <c r="K378" s="25">
        <f t="shared" si="284"/>
        <v>690</v>
      </c>
      <c r="L378" s="25">
        <f t="shared" si="285"/>
        <v>1824</v>
      </c>
      <c r="M378" s="25">
        <f t="shared" si="286"/>
        <v>4254</v>
      </c>
      <c r="N378" s="25">
        <v>0</v>
      </c>
      <c r="O378" s="25">
        <f t="shared" si="287"/>
        <v>12750</v>
      </c>
      <c r="P378" s="25">
        <f t="shared" si="288"/>
        <v>7057.68</v>
      </c>
      <c r="Q378" s="25">
        <f t="shared" si="289"/>
        <v>9204</v>
      </c>
      <c r="R378" s="25">
        <f t="shared" si="290"/>
        <v>52942.32</v>
      </c>
    </row>
    <row r="379" spans="1:18" s="11" customFormat="1" ht="24.95" customHeight="1" x14ac:dyDescent="0.25">
      <c r="A379" s="22">
        <v>329</v>
      </c>
      <c r="B379" s="18" t="s">
        <v>361</v>
      </c>
      <c r="C379" s="21" t="s">
        <v>335</v>
      </c>
      <c r="D379" s="22" t="s">
        <v>20</v>
      </c>
      <c r="E379" s="22" t="s">
        <v>632</v>
      </c>
      <c r="F379" s="25">
        <v>60000</v>
      </c>
      <c r="G379" s="25">
        <v>3486.68</v>
      </c>
      <c r="H379" s="25">
        <v>25</v>
      </c>
      <c r="I379" s="25">
        <f t="shared" si="282"/>
        <v>1722</v>
      </c>
      <c r="J379" s="25">
        <f t="shared" si="283"/>
        <v>4260</v>
      </c>
      <c r="K379" s="25">
        <f t="shared" si="284"/>
        <v>690</v>
      </c>
      <c r="L379" s="25">
        <f t="shared" si="285"/>
        <v>1824</v>
      </c>
      <c r="M379" s="25">
        <f t="shared" si="286"/>
        <v>4254</v>
      </c>
      <c r="N379" s="25">
        <v>0</v>
      </c>
      <c r="O379" s="25">
        <f t="shared" si="287"/>
        <v>12750</v>
      </c>
      <c r="P379" s="25">
        <f t="shared" si="288"/>
        <v>7057.68</v>
      </c>
      <c r="Q379" s="25">
        <f t="shared" si="289"/>
        <v>9204</v>
      </c>
      <c r="R379" s="25">
        <f t="shared" si="290"/>
        <v>52942.32</v>
      </c>
    </row>
    <row r="380" spans="1:18" s="11" customFormat="1" ht="24.95" customHeight="1" x14ac:dyDescent="0.25">
      <c r="A380" s="22">
        <v>330</v>
      </c>
      <c r="B380" s="18" t="s">
        <v>362</v>
      </c>
      <c r="C380" s="21" t="s">
        <v>335</v>
      </c>
      <c r="D380" s="22" t="s">
        <v>20</v>
      </c>
      <c r="E380" s="22" t="s">
        <v>632</v>
      </c>
      <c r="F380" s="25">
        <v>60000</v>
      </c>
      <c r="G380" s="25">
        <v>3486.68</v>
      </c>
      <c r="H380" s="25">
        <v>25</v>
      </c>
      <c r="I380" s="25">
        <f t="shared" si="282"/>
        <v>1722</v>
      </c>
      <c r="J380" s="25">
        <f t="shared" si="283"/>
        <v>4260</v>
      </c>
      <c r="K380" s="25">
        <f t="shared" si="284"/>
        <v>690</v>
      </c>
      <c r="L380" s="25">
        <f t="shared" si="285"/>
        <v>1824</v>
      </c>
      <c r="M380" s="25">
        <f t="shared" si="286"/>
        <v>4254</v>
      </c>
      <c r="N380" s="25">
        <v>0</v>
      </c>
      <c r="O380" s="25">
        <f t="shared" si="287"/>
        <v>12750</v>
      </c>
      <c r="P380" s="25">
        <f t="shared" si="288"/>
        <v>7057.68</v>
      </c>
      <c r="Q380" s="25">
        <f t="shared" si="289"/>
        <v>9204</v>
      </c>
      <c r="R380" s="25">
        <f t="shared" si="290"/>
        <v>52942.32</v>
      </c>
    </row>
    <row r="381" spans="1:18" s="11" customFormat="1" ht="24.95" customHeight="1" x14ac:dyDescent="0.25">
      <c r="A381" s="22">
        <v>331</v>
      </c>
      <c r="B381" s="18" t="s">
        <v>363</v>
      </c>
      <c r="C381" s="21" t="s">
        <v>335</v>
      </c>
      <c r="D381" s="22" t="s">
        <v>20</v>
      </c>
      <c r="E381" s="22" t="s">
        <v>633</v>
      </c>
      <c r="F381" s="25">
        <v>55000</v>
      </c>
      <c r="G381" s="25">
        <v>2559.6799999999998</v>
      </c>
      <c r="H381" s="25">
        <v>25</v>
      </c>
      <c r="I381" s="25">
        <f t="shared" si="282"/>
        <v>1578.5</v>
      </c>
      <c r="J381" s="25">
        <f t="shared" si="283"/>
        <v>3905</v>
      </c>
      <c r="K381" s="25">
        <f t="shared" si="284"/>
        <v>632.5</v>
      </c>
      <c r="L381" s="25">
        <f t="shared" si="285"/>
        <v>1672</v>
      </c>
      <c r="M381" s="25">
        <f t="shared" si="286"/>
        <v>3899.5</v>
      </c>
      <c r="N381" s="25">
        <v>0</v>
      </c>
      <c r="O381" s="25">
        <f t="shared" si="287"/>
        <v>11687.5</v>
      </c>
      <c r="P381" s="25">
        <f t="shared" si="288"/>
        <v>5835.18</v>
      </c>
      <c r="Q381" s="25">
        <f t="shared" si="289"/>
        <v>8437</v>
      </c>
      <c r="R381" s="25">
        <f t="shared" si="290"/>
        <v>49164.82</v>
      </c>
    </row>
    <row r="382" spans="1:18" s="11" customFormat="1" ht="24.95" customHeight="1" x14ac:dyDescent="0.25">
      <c r="A382" s="22">
        <v>332</v>
      </c>
      <c r="B382" s="18" t="s">
        <v>364</v>
      </c>
      <c r="C382" s="21" t="s">
        <v>335</v>
      </c>
      <c r="D382" s="22" t="s">
        <v>20</v>
      </c>
      <c r="E382" s="22" t="s">
        <v>633</v>
      </c>
      <c r="F382" s="25">
        <v>55000</v>
      </c>
      <c r="G382" s="25">
        <v>2559.6799999999998</v>
      </c>
      <c r="H382" s="25">
        <v>25</v>
      </c>
      <c r="I382" s="25">
        <f t="shared" si="282"/>
        <v>1578.5</v>
      </c>
      <c r="J382" s="25">
        <f t="shared" si="283"/>
        <v>3905</v>
      </c>
      <c r="K382" s="25">
        <f t="shared" si="284"/>
        <v>632.5</v>
      </c>
      <c r="L382" s="25">
        <f t="shared" si="285"/>
        <v>1672</v>
      </c>
      <c r="M382" s="25">
        <f t="shared" si="286"/>
        <v>3899.5</v>
      </c>
      <c r="N382" s="25">
        <v>0</v>
      </c>
      <c r="O382" s="25">
        <f t="shared" si="287"/>
        <v>11687.5</v>
      </c>
      <c r="P382" s="25">
        <f t="shared" si="288"/>
        <v>5835.18</v>
      </c>
      <c r="Q382" s="25">
        <f t="shared" si="289"/>
        <v>8437</v>
      </c>
      <c r="R382" s="25">
        <f t="shared" si="290"/>
        <v>49164.82</v>
      </c>
    </row>
    <row r="383" spans="1:18" s="11" customFormat="1" ht="24.95" customHeight="1" x14ac:dyDescent="0.25">
      <c r="A383" s="22">
        <v>333</v>
      </c>
      <c r="B383" s="18" t="s">
        <v>365</v>
      </c>
      <c r="C383" s="21" t="s">
        <v>27</v>
      </c>
      <c r="D383" s="22" t="s">
        <v>20</v>
      </c>
      <c r="E383" s="22" t="s">
        <v>633</v>
      </c>
      <c r="F383" s="25">
        <v>51802.3</v>
      </c>
      <c r="G383" s="25">
        <v>2108.37</v>
      </c>
      <c r="H383" s="25">
        <v>25</v>
      </c>
      <c r="I383" s="25">
        <f t="shared" si="282"/>
        <v>1486.73</v>
      </c>
      <c r="J383" s="25">
        <f t="shared" si="283"/>
        <v>3677.96</v>
      </c>
      <c r="K383" s="25">
        <f t="shared" si="284"/>
        <v>595.73</v>
      </c>
      <c r="L383" s="25">
        <f t="shared" si="285"/>
        <v>1574.79</v>
      </c>
      <c r="M383" s="25">
        <f t="shared" si="286"/>
        <v>3672.78</v>
      </c>
      <c r="N383" s="25">
        <v>0</v>
      </c>
      <c r="O383" s="25">
        <f t="shared" si="287"/>
        <v>11007.99</v>
      </c>
      <c r="P383" s="25">
        <f t="shared" si="288"/>
        <v>5194.8900000000003</v>
      </c>
      <c r="Q383" s="25">
        <f t="shared" si="289"/>
        <v>7946.47</v>
      </c>
      <c r="R383" s="25">
        <f t="shared" si="290"/>
        <v>46607.41</v>
      </c>
    </row>
    <row r="384" spans="1:18" s="11" customFormat="1" ht="24.95" customHeight="1" x14ac:dyDescent="0.25">
      <c r="A384" s="22">
        <v>334</v>
      </c>
      <c r="B384" s="18" t="s">
        <v>366</v>
      </c>
      <c r="C384" s="21" t="s">
        <v>335</v>
      </c>
      <c r="D384" s="22" t="s">
        <v>20</v>
      </c>
      <c r="E384" s="22" t="s">
        <v>632</v>
      </c>
      <c r="F384" s="25">
        <v>50000</v>
      </c>
      <c r="G384" s="25">
        <v>1854</v>
      </c>
      <c r="H384" s="25">
        <v>25</v>
      </c>
      <c r="I384" s="25">
        <f t="shared" si="282"/>
        <v>1435</v>
      </c>
      <c r="J384" s="25">
        <f t="shared" si="283"/>
        <v>3550</v>
      </c>
      <c r="K384" s="25">
        <f t="shared" si="284"/>
        <v>575</v>
      </c>
      <c r="L384" s="25">
        <f t="shared" si="285"/>
        <v>1520</v>
      </c>
      <c r="M384" s="25">
        <f t="shared" si="286"/>
        <v>3545</v>
      </c>
      <c r="N384" s="25">
        <v>0</v>
      </c>
      <c r="O384" s="25">
        <f t="shared" si="287"/>
        <v>10625</v>
      </c>
      <c r="P384" s="25">
        <f t="shared" si="288"/>
        <v>4834</v>
      </c>
      <c r="Q384" s="25">
        <f t="shared" si="289"/>
        <v>7670</v>
      </c>
      <c r="R384" s="25">
        <f t="shared" si="290"/>
        <v>45166</v>
      </c>
    </row>
    <row r="385" spans="1:18" s="11" customFormat="1" ht="24.95" customHeight="1" x14ac:dyDescent="0.25">
      <c r="A385" s="22">
        <v>335</v>
      </c>
      <c r="B385" s="18" t="s">
        <v>367</v>
      </c>
      <c r="C385" s="21" t="s">
        <v>26</v>
      </c>
      <c r="D385" s="22" t="s">
        <v>20</v>
      </c>
      <c r="E385" s="22" t="s">
        <v>632</v>
      </c>
      <c r="F385" s="25">
        <v>45000</v>
      </c>
      <c r="G385" s="25">
        <v>1148.33</v>
      </c>
      <c r="H385" s="25">
        <v>25</v>
      </c>
      <c r="I385" s="25">
        <f t="shared" si="282"/>
        <v>1291.5</v>
      </c>
      <c r="J385" s="25">
        <f t="shared" si="283"/>
        <v>3195</v>
      </c>
      <c r="K385" s="25">
        <f t="shared" si="284"/>
        <v>517.5</v>
      </c>
      <c r="L385" s="25">
        <f t="shared" si="285"/>
        <v>1368</v>
      </c>
      <c r="M385" s="25">
        <f t="shared" si="286"/>
        <v>3190.5</v>
      </c>
      <c r="N385" s="25">
        <v>0</v>
      </c>
      <c r="O385" s="25">
        <f t="shared" si="287"/>
        <v>9562.5</v>
      </c>
      <c r="P385" s="25">
        <f t="shared" si="288"/>
        <v>3832.83</v>
      </c>
      <c r="Q385" s="25">
        <f t="shared" si="289"/>
        <v>6903</v>
      </c>
      <c r="R385" s="25">
        <f t="shared" si="290"/>
        <v>41167.17</v>
      </c>
    </row>
    <row r="386" spans="1:18" s="11" customFormat="1" ht="24.95" customHeight="1" x14ac:dyDescent="0.25">
      <c r="A386" s="22">
        <v>336</v>
      </c>
      <c r="B386" s="18" t="s">
        <v>368</v>
      </c>
      <c r="C386" s="21" t="s">
        <v>30</v>
      </c>
      <c r="D386" s="22" t="s">
        <v>20</v>
      </c>
      <c r="E386" s="22" t="s">
        <v>633</v>
      </c>
      <c r="F386" s="25">
        <v>35000</v>
      </c>
      <c r="G386" s="25">
        <v>0</v>
      </c>
      <c r="H386" s="25">
        <v>25</v>
      </c>
      <c r="I386" s="25">
        <f t="shared" si="282"/>
        <v>1004.5</v>
      </c>
      <c r="J386" s="25">
        <f t="shared" si="283"/>
        <v>2485</v>
      </c>
      <c r="K386" s="25">
        <f t="shared" si="284"/>
        <v>402.5</v>
      </c>
      <c r="L386" s="25">
        <f t="shared" si="285"/>
        <v>1064</v>
      </c>
      <c r="M386" s="25">
        <f t="shared" si="286"/>
        <v>2481.5</v>
      </c>
      <c r="N386" s="25">
        <v>0</v>
      </c>
      <c r="O386" s="25">
        <f t="shared" si="287"/>
        <v>7437.5</v>
      </c>
      <c r="P386" s="25">
        <f t="shared" si="288"/>
        <v>2093.5</v>
      </c>
      <c r="Q386" s="25">
        <f t="shared" si="289"/>
        <v>5369</v>
      </c>
      <c r="R386" s="25">
        <f t="shared" si="290"/>
        <v>32906.5</v>
      </c>
    </row>
    <row r="387" spans="1:18" s="19" customFormat="1" ht="24.95" customHeight="1" x14ac:dyDescent="0.3">
      <c r="A387" s="28" t="s">
        <v>369</v>
      </c>
      <c r="B387" s="29"/>
      <c r="C387" s="29"/>
      <c r="D387" s="29"/>
      <c r="E387" s="29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5"/>
    </row>
    <row r="388" spans="1:18" s="11" customFormat="1" ht="24.95" customHeight="1" x14ac:dyDescent="0.25">
      <c r="A388" s="22">
        <v>337</v>
      </c>
      <c r="B388" s="18" t="s">
        <v>354</v>
      </c>
      <c r="C388" s="21" t="s">
        <v>81</v>
      </c>
      <c r="D388" s="22" t="s">
        <v>20</v>
      </c>
      <c r="E388" s="22" t="s">
        <v>633</v>
      </c>
      <c r="F388" s="25">
        <v>90000</v>
      </c>
      <c r="G388" s="25">
        <v>9753.1200000000008</v>
      </c>
      <c r="H388" s="25">
        <v>25</v>
      </c>
      <c r="I388" s="25">
        <f t="shared" ref="I388" si="291">IF(F388&gt;290000,290000*2.87%,F388*2.87%)</f>
        <v>2583</v>
      </c>
      <c r="J388" s="25">
        <f t="shared" ref="J388" si="292">IF(F388&gt;290000,290000*7.1%,F388*7.1%)</f>
        <v>6390</v>
      </c>
      <c r="K388" s="25">
        <f t="shared" ref="K388" si="293">IF(F388&gt;62400,62400*1.15%,F388*1.15%)</f>
        <v>717.6</v>
      </c>
      <c r="L388" s="25">
        <f t="shared" ref="L388" si="294">IF(F388&gt;156000,156000*3.04%,F388*3.04%)</f>
        <v>2736</v>
      </c>
      <c r="M388" s="25">
        <f t="shared" ref="M388" si="295">IF(F388&gt;156000,156000*7.09%,F388*7.09%)</f>
        <v>6381</v>
      </c>
      <c r="N388" s="25">
        <v>0</v>
      </c>
      <c r="O388" s="25">
        <f>SUM(I388:N388)</f>
        <v>18807.599999999999</v>
      </c>
      <c r="P388" s="25">
        <f>SUM(G388,H388,I388,L388,N388)</f>
        <v>15097.12</v>
      </c>
      <c r="Q388" s="25">
        <f>+J388+K388+M388</f>
        <v>13488.6</v>
      </c>
      <c r="R388" s="25">
        <f>+F388-P388</f>
        <v>74902.880000000005</v>
      </c>
    </row>
    <row r="389" spans="1:18" s="19" customFormat="1" ht="24.95" customHeight="1" x14ac:dyDescent="0.3">
      <c r="A389" s="28" t="s">
        <v>370</v>
      </c>
      <c r="B389" s="29"/>
      <c r="C389" s="29"/>
      <c r="D389" s="29"/>
      <c r="E389" s="29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5"/>
    </row>
    <row r="390" spans="1:18" s="11" customFormat="1" ht="24.95" customHeight="1" x14ac:dyDescent="0.25">
      <c r="A390" s="22">
        <v>338</v>
      </c>
      <c r="B390" s="18" t="s">
        <v>371</v>
      </c>
      <c r="C390" s="21" t="s">
        <v>357</v>
      </c>
      <c r="D390" s="22" t="s">
        <v>20</v>
      </c>
      <c r="E390" s="22" t="s">
        <v>633</v>
      </c>
      <c r="F390" s="25">
        <v>65000</v>
      </c>
      <c r="G390" s="25">
        <v>4427.58</v>
      </c>
      <c r="H390" s="25">
        <v>25</v>
      </c>
      <c r="I390" s="25">
        <f t="shared" ref="I390:I421" si="296">IF(F390&gt;290000,290000*2.87%,F390*2.87%)</f>
        <v>1865.5</v>
      </c>
      <c r="J390" s="25">
        <f t="shared" ref="J390:J421" si="297">IF(F390&gt;290000,290000*7.1%,F390*7.1%)</f>
        <v>4615</v>
      </c>
      <c r="K390" s="25">
        <f t="shared" ref="K390:K421" si="298">IF(F390&gt;62400,62400*1.15%,F390*1.15%)</f>
        <v>717.6</v>
      </c>
      <c r="L390" s="25">
        <f t="shared" ref="L390:L421" si="299">IF(F390&gt;156000,156000*3.04%,F390*3.04%)</f>
        <v>1976</v>
      </c>
      <c r="M390" s="25">
        <f t="shared" ref="M390:M421" si="300">IF(F390&gt;156000,156000*7.09%,F390*7.09%)</f>
        <v>4608.5</v>
      </c>
      <c r="N390" s="25">
        <v>0</v>
      </c>
      <c r="O390" s="25">
        <f t="shared" ref="O390" si="301">SUM(I390:N390)</f>
        <v>13782.6</v>
      </c>
      <c r="P390" s="25">
        <f t="shared" ref="P390" si="302">SUM(G390,H390,I390,L390,N390)</f>
        <v>8294.08</v>
      </c>
      <c r="Q390" s="25">
        <f t="shared" ref="Q390" si="303">+J390+K390+M390</f>
        <v>9941.1</v>
      </c>
      <c r="R390" s="25">
        <f t="shared" ref="R390" si="304">+F390-P390</f>
        <v>56705.919999999998</v>
      </c>
    </row>
    <row r="391" spans="1:18" s="11" customFormat="1" ht="24.95" customHeight="1" x14ac:dyDescent="0.25">
      <c r="A391" s="22">
        <v>339</v>
      </c>
      <c r="B391" s="18" t="s">
        <v>372</v>
      </c>
      <c r="C391" s="21" t="s">
        <v>357</v>
      </c>
      <c r="D391" s="22" t="s">
        <v>20</v>
      </c>
      <c r="E391" s="22" t="s">
        <v>632</v>
      </c>
      <c r="F391" s="25">
        <v>65000</v>
      </c>
      <c r="G391" s="25">
        <v>4427.58</v>
      </c>
      <c r="H391" s="25">
        <v>25</v>
      </c>
      <c r="I391" s="25">
        <f t="shared" si="296"/>
        <v>1865.5</v>
      </c>
      <c r="J391" s="25">
        <f t="shared" si="297"/>
        <v>4615</v>
      </c>
      <c r="K391" s="25">
        <f t="shared" si="298"/>
        <v>717.6</v>
      </c>
      <c r="L391" s="25">
        <f t="shared" si="299"/>
        <v>1976</v>
      </c>
      <c r="M391" s="25">
        <f t="shared" si="300"/>
        <v>4608.5</v>
      </c>
      <c r="N391" s="25">
        <v>0</v>
      </c>
      <c r="O391" s="25">
        <f t="shared" si="269"/>
        <v>13782.6</v>
      </c>
      <c r="P391" s="25">
        <f t="shared" si="270"/>
        <v>8294.08</v>
      </c>
      <c r="Q391" s="25">
        <f t="shared" si="271"/>
        <v>9941.1</v>
      </c>
      <c r="R391" s="25">
        <f t="shared" si="272"/>
        <v>56705.919999999998</v>
      </c>
    </row>
    <row r="392" spans="1:18" s="11" customFormat="1" ht="24.95" customHeight="1" x14ac:dyDescent="0.25">
      <c r="A392" s="22">
        <v>340</v>
      </c>
      <c r="B392" s="18" t="s">
        <v>373</v>
      </c>
      <c r="C392" s="21" t="s">
        <v>357</v>
      </c>
      <c r="D392" s="22" t="s">
        <v>20</v>
      </c>
      <c r="E392" s="22" t="s">
        <v>633</v>
      </c>
      <c r="F392" s="25">
        <v>65000</v>
      </c>
      <c r="G392" s="25">
        <v>4427.58</v>
      </c>
      <c r="H392" s="25">
        <v>25</v>
      </c>
      <c r="I392" s="25">
        <f t="shared" si="296"/>
        <v>1865.5</v>
      </c>
      <c r="J392" s="25">
        <f t="shared" si="297"/>
        <v>4615</v>
      </c>
      <c r="K392" s="25">
        <f t="shared" si="298"/>
        <v>717.6</v>
      </c>
      <c r="L392" s="25">
        <f t="shared" si="299"/>
        <v>1976</v>
      </c>
      <c r="M392" s="25">
        <f t="shared" si="300"/>
        <v>4608.5</v>
      </c>
      <c r="N392" s="25">
        <v>0</v>
      </c>
      <c r="O392" s="25">
        <f t="shared" si="269"/>
        <v>13782.6</v>
      </c>
      <c r="P392" s="25">
        <f t="shared" si="270"/>
        <v>8294.08</v>
      </c>
      <c r="Q392" s="25">
        <f t="shared" si="271"/>
        <v>9941.1</v>
      </c>
      <c r="R392" s="25">
        <f t="shared" si="272"/>
        <v>56705.919999999998</v>
      </c>
    </row>
    <row r="393" spans="1:18" s="11" customFormat="1" ht="24.95" customHeight="1" x14ac:dyDescent="0.25">
      <c r="A393" s="22">
        <v>341</v>
      </c>
      <c r="B393" s="18" t="s">
        <v>374</v>
      </c>
      <c r="C393" s="21" t="s">
        <v>375</v>
      </c>
      <c r="D393" s="22" t="s">
        <v>20</v>
      </c>
      <c r="E393" s="22" t="s">
        <v>633</v>
      </c>
      <c r="F393" s="25">
        <v>65000</v>
      </c>
      <c r="G393" s="25">
        <v>4427.58</v>
      </c>
      <c r="H393" s="25">
        <v>25</v>
      </c>
      <c r="I393" s="25">
        <f t="shared" si="296"/>
        <v>1865.5</v>
      </c>
      <c r="J393" s="25">
        <f t="shared" si="297"/>
        <v>4615</v>
      </c>
      <c r="K393" s="25">
        <f t="shared" si="298"/>
        <v>717.6</v>
      </c>
      <c r="L393" s="25">
        <f t="shared" si="299"/>
        <v>1976</v>
      </c>
      <c r="M393" s="25">
        <f t="shared" si="300"/>
        <v>4608.5</v>
      </c>
      <c r="N393" s="25">
        <v>0</v>
      </c>
      <c r="O393" s="25">
        <f t="shared" ref="O393:O420" si="305">SUM(I393:N393)</f>
        <v>13782.6</v>
      </c>
      <c r="P393" s="25">
        <f t="shared" ref="P393:P420" si="306">SUM(G393,H393,I393,L393,N393)</f>
        <v>8294.08</v>
      </c>
      <c r="Q393" s="25">
        <f t="shared" ref="Q393:Q420" si="307">+J393+K393+M393</f>
        <v>9941.1</v>
      </c>
      <c r="R393" s="25">
        <f t="shared" ref="R393:R420" si="308">+F393-P393</f>
        <v>56705.919999999998</v>
      </c>
    </row>
    <row r="394" spans="1:18" s="27" customFormat="1" ht="24.95" customHeight="1" x14ac:dyDescent="0.25">
      <c r="A394" s="22">
        <v>342</v>
      </c>
      <c r="B394" s="18" t="s">
        <v>376</v>
      </c>
      <c r="C394" s="21" t="s">
        <v>377</v>
      </c>
      <c r="D394" s="22" t="s">
        <v>20</v>
      </c>
      <c r="E394" s="31" t="s">
        <v>632</v>
      </c>
      <c r="F394" s="25">
        <v>60000</v>
      </c>
      <c r="G394" s="25">
        <v>3248.65</v>
      </c>
      <c r="H394" s="25">
        <v>25</v>
      </c>
      <c r="I394" s="25">
        <f t="shared" si="296"/>
        <v>1722</v>
      </c>
      <c r="J394" s="25">
        <f t="shared" si="297"/>
        <v>4260</v>
      </c>
      <c r="K394" s="25">
        <f t="shared" si="298"/>
        <v>690</v>
      </c>
      <c r="L394" s="25">
        <f t="shared" si="299"/>
        <v>1824</v>
      </c>
      <c r="M394" s="25">
        <f t="shared" si="300"/>
        <v>4254</v>
      </c>
      <c r="N394" s="25">
        <v>1190.1199999999999</v>
      </c>
      <c r="O394" s="25">
        <f t="shared" si="305"/>
        <v>13940.12</v>
      </c>
      <c r="P394" s="25">
        <f t="shared" si="306"/>
        <v>8009.77</v>
      </c>
      <c r="Q394" s="25">
        <f t="shared" si="307"/>
        <v>9204</v>
      </c>
      <c r="R394" s="25">
        <f t="shared" si="308"/>
        <v>51990.23</v>
      </c>
    </row>
    <row r="395" spans="1:18" s="11" customFormat="1" ht="24.95" customHeight="1" x14ac:dyDescent="0.25">
      <c r="A395" s="22">
        <v>343</v>
      </c>
      <c r="B395" s="18" t="s">
        <v>378</v>
      </c>
      <c r="C395" s="21" t="s">
        <v>377</v>
      </c>
      <c r="D395" s="22" t="s">
        <v>20</v>
      </c>
      <c r="E395" s="22" t="s">
        <v>633</v>
      </c>
      <c r="F395" s="25">
        <v>60000</v>
      </c>
      <c r="G395" s="25">
        <v>3486.68</v>
      </c>
      <c r="H395" s="25">
        <v>25</v>
      </c>
      <c r="I395" s="25">
        <f t="shared" si="296"/>
        <v>1722</v>
      </c>
      <c r="J395" s="25">
        <f t="shared" si="297"/>
        <v>4260</v>
      </c>
      <c r="K395" s="25">
        <f t="shared" si="298"/>
        <v>690</v>
      </c>
      <c r="L395" s="25">
        <f t="shared" si="299"/>
        <v>1824</v>
      </c>
      <c r="M395" s="25">
        <f t="shared" si="300"/>
        <v>4254</v>
      </c>
      <c r="N395" s="25">
        <v>0</v>
      </c>
      <c r="O395" s="25">
        <f t="shared" si="305"/>
        <v>12750</v>
      </c>
      <c r="P395" s="25">
        <f t="shared" si="306"/>
        <v>7057.68</v>
      </c>
      <c r="Q395" s="25">
        <f t="shared" si="307"/>
        <v>9204</v>
      </c>
      <c r="R395" s="25">
        <f t="shared" si="308"/>
        <v>52942.32</v>
      </c>
    </row>
    <row r="396" spans="1:18" s="11" customFormat="1" ht="24.95" customHeight="1" x14ac:dyDescent="0.25">
      <c r="A396" s="22">
        <v>344</v>
      </c>
      <c r="B396" s="18" t="s">
        <v>379</v>
      </c>
      <c r="C396" s="21" t="s">
        <v>377</v>
      </c>
      <c r="D396" s="22" t="s">
        <v>20</v>
      </c>
      <c r="E396" s="22" t="s">
        <v>633</v>
      </c>
      <c r="F396" s="25">
        <v>60000</v>
      </c>
      <c r="G396" s="25">
        <v>3486.68</v>
      </c>
      <c r="H396" s="25">
        <v>25</v>
      </c>
      <c r="I396" s="25">
        <f t="shared" si="296"/>
        <v>1722</v>
      </c>
      <c r="J396" s="25">
        <f t="shared" si="297"/>
        <v>4260</v>
      </c>
      <c r="K396" s="25">
        <f t="shared" si="298"/>
        <v>690</v>
      </c>
      <c r="L396" s="25">
        <f t="shared" si="299"/>
        <v>1824</v>
      </c>
      <c r="M396" s="25">
        <f t="shared" si="300"/>
        <v>4254</v>
      </c>
      <c r="N396" s="25">
        <v>0</v>
      </c>
      <c r="O396" s="25">
        <f t="shared" si="305"/>
        <v>12750</v>
      </c>
      <c r="P396" s="25">
        <f t="shared" si="306"/>
        <v>7057.68</v>
      </c>
      <c r="Q396" s="25">
        <f t="shared" si="307"/>
        <v>9204</v>
      </c>
      <c r="R396" s="25">
        <f t="shared" si="308"/>
        <v>52942.32</v>
      </c>
    </row>
    <row r="397" spans="1:18" s="11" customFormat="1" ht="24.95" customHeight="1" x14ac:dyDescent="0.25">
      <c r="A397" s="22">
        <v>345</v>
      </c>
      <c r="B397" s="18" t="s">
        <v>380</v>
      </c>
      <c r="C397" s="21" t="s">
        <v>377</v>
      </c>
      <c r="D397" s="22" t="s">
        <v>20</v>
      </c>
      <c r="E397" s="22" t="s">
        <v>632</v>
      </c>
      <c r="F397" s="25">
        <v>60000</v>
      </c>
      <c r="G397" s="25">
        <v>3486.68</v>
      </c>
      <c r="H397" s="25">
        <v>25</v>
      </c>
      <c r="I397" s="25">
        <f t="shared" si="296"/>
        <v>1722</v>
      </c>
      <c r="J397" s="25">
        <f t="shared" si="297"/>
        <v>4260</v>
      </c>
      <c r="K397" s="25">
        <f t="shared" si="298"/>
        <v>690</v>
      </c>
      <c r="L397" s="25">
        <f t="shared" si="299"/>
        <v>1824</v>
      </c>
      <c r="M397" s="25">
        <f t="shared" si="300"/>
        <v>4254</v>
      </c>
      <c r="N397" s="25">
        <v>0</v>
      </c>
      <c r="O397" s="25">
        <f t="shared" si="305"/>
        <v>12750</v>
      </c>
      <c r="P397" s="25">
        <f t="shared" si="306"/>
        <v>7057.68</v>
      </c>
      <c r="Q397" s="25">
        <f t="shared" si="307"/>
        <v>9204</v>
      </c>
      <c r="R397" s="25">
        <f t="shared" si="308"/>
        <v>52942.32</v>
      </c>
    </row>
    <row r="398" spans="1:18" s="11" customFormat="1" ht="24.95" customHeight="1" x14ac:dyDescent="0.25">
      <c r="A398" s="22">
        <v>346</v>
      </c>
      <c r="B398" s="18" t="s">
        <v>381</v>
      </c>
      <c r="C398" s="21" t="s">
        <v>377</v>
      </c>
      <c r="D398" s="22" t="s">
        <v>20</v>
      </c>
      <c r="E398" s="22" t="s">
        <v>633</v>
      </c>
      <c r="F398" s="25">
        <v>60000</v>
      </c>
      <c r="G398" s="25">
        <v>3010.63</v>
      </c>
      <c r="H398" s="25">
        <v>25</v>
      </c>
      <c r="I398" s="25">
        <f t="shared" si="296"/>
        <v>1722</v>
      </c>
      <c r="J398" s="25">
        <f t="shared" si="297"/>
        <v>4260</v>
      </c>
      <c r="K398" s="25">
        <f t="shared" si="298"/>
        <v>690</v>
      </c>
      <c r="L398" s="25">
        <f t="shared" si="299"/>
        <v>1824</v>
      </c>
      <c r="M398" s="25">
        <f t="shared" si="300"/>
        <v>4254</v>
      </c>
      <c r="N398" s="25">
        <v>2380.2399999999998</v>
      </c>
      <c r="O398" s="25">
        <f t="shared" si="305"/>
        <v>15130.24</v>
      </c>
      <c r="P398" s="25">
        <f t="shared" si="306"/>
        <v>8961.8700000000008</v>
      </c>
      <c r="Q398" s="25">
        <f t="shared" si="307"/>
        <v>9204</v>
      </c>
      <c r="R398" s="25">
        <f t="shared" si="308"/>
        <v>51038.13</v>
      </c>
    </row>
    <row r="399" spans="1:18" s="11" customFormat="1" ht="24.95" customHeight="1" x14ac:dyDescent="0.25">
      <c r="A399" s="22">
        <v>347</v>
      </c>
      <c r="B399" s="18" t="s">
        <v>382</v>
      </c>
      <c r="C399" s="21" t="s">
        <v>377</v>
      </c>
      <c r="D399" s="22" t="s">
        <v>20</v>
      </c>
      <c r="E399" s="22" t="s">
        <v>633</v>
      </c>
      <c r="F399" s="25">
        <v>60000</v>
      </c>
      <c r="G399" s="25">
        <v>3486.68</v>
      </c>
      <c r="H399" s="25">
        <v>25</v>
      </c>
      <c r="I399" s="25">
        <f t="shared" si="296"/>
        <v>1722</v>
      </c>
      <c r="J399" s="25">
        <f t="shared" si="297"/>
        <v>4260</v>
      </c>
      <c r="K399" s="25">
        <f t="shared" si="298"/>
        <v>690</v>
      </c>
      <c r="L399" s="25">
        <f t="shared" si="299"/>
        <v>1824</v>
      </c>
      <c r="M399" s="25">
        <f t="shared" si="300"/>
        <v>4254</v>
      </c>
      <c r="N399" s="25">
        <v>0</v>
      </c>
      <c r="O399" s="25">
        <f t="shared" si="305"/>
        <v>12750</v>
      </c>
      <c r="P399" s="25">
        <f t="shared" si="306"/>
        <v>7057.68</v>
      </c>
      <c r="Q399" s="25">
        <f t="shared" si="307"/>
        <v>9204</v>
      </c>
      <c r="R399" s="25">
        <f t="shared" si="308"/>
        <v>52942.32</v>
      </c>
    </row>
    <row r="400" spans="1:18" s="11" customFormat="1" ht="24.95" customHeight="1" x14ac:dyDescent="0.25">
      <c r="A400" s="22">
        <v>348</v>
      </c>
      <c r="B400" s="18" t="s">
        <v>383</v>
      </c>
      <c r="C400" s="21" t="s">
        <v>377</v>
      </c>
      <c r="D400" s="22" t="s">
        <v>20</v>
      </c>
      <c r="E400" s="22" t="s">
        <v>633</v>
      </c>
      <c r="F400" s="25">
        <v>60000</v>
      </c>
      <c r="G400" s="25">
        <v>3486.68</v>
      </c>
      <c r="H400" s="25">
        <v>25</v>
      </c>
      <c r="I400" s="25">
        <f t="shared" si="296"/>
        <v>1722</v>
      </c>
      <c r="J400" s="25">
        <f t="shared" si="297"/>
        <v>4260</v>
      </c>
      <c r="K400" s="25">
        <f t="shared" si="298"/>
        <v>690</v>
      </c>
      <c r="L400" s="25">
        <f t="shared" si="299"/>
        <v>1824</v>
      </c>
      <c r="M400" s="25">
        <f t="shared" si="300"/>
        <v>4254</v>
      </c>
      <c r="N400" s="25">
        <v>0</v>
      </c>
      <c r="O400" s="25">
        <f t="shared" si="305"/>
        <v>12750</v>
      </c>
      <c r="P400" s="25">
        <f t="shared" si="306"/>
        <v>7057.68</v>
      </c>
      <c r="Q400" s="25">
        <f t="shared" si="307"/>
        <v>9204</v>
      </c>
      <c r="R400" s="25">
        <f t="shared" si="308"/>
        <v>52942.32</v>
      </c>
    </row>
    <row r="401" spans="1:18" s="11" customFormat="1" ht="24.95" customHeight="1" x14ac:dyDescent="0.25">
      <c r="A401" s="22">
        <v>349</v>
      </c>
      <c r="B401" s="18" t="s">
        <v>384</v>
      </c>
      <c r="C401" s="21" t="s">
        <v>377</v>
      </c>
      <c r="D401" s="22" t="s">
        <v>20</v>
      </c>
      <c r="E401" s="22" t="s">
        <v>632</v>
      </c>
      <c r="F401" s="25">
        <v>60000</v>
      </c>
      <c r="G401" s="25">
        <v>3248.65</v>
      </c>
      <c r="H401" s="25">
        <v>25</v>
      </c>
      <c r="I401" s="25">
        <f t="shared" si="296"/>
        <v>1722</v>
      </c>
      <c r="J401" s="25">
        <f t="shared" si="297"/>
        <v>4260</v>
      </c>
      <c r="K401" s="25">
        <f t="shared" si="298"/>
        <v>690</v>
      </c>
      <c r="L401" s="25">
        <f t="shared" si="299"/>
        <v>1824</v>
      </c>
      <c r="M401" s="25">
        <f t="shared" si="300"/>
        <v>4254</v>
      </c>
      <c r="N401" s="25">
        <v>1190.1199999999999</v>
      </c>
      <c r="O401" s="25">
        <f t="shared" si="305"/>
        <v>13940.12</v>
      </c>
      <c r="P401" s="25">
        <f t="shared" si="306"/>
        <v>8009.77</v>
      </c>
      <c r="Q401" s="25">
        <f t="shared" si="307"/>
        <v>9204</v>
      </c>
      <c r="R401" s="25">
        <f t="shared" si="308"/>
        <v>51990.23</v>
      </c>
    </row>
    <row r="402" spans="1:18" s="11" customFormat="1" ht="24.95" customHeight="1" x14ac:dyDescent="0.25">
      <c r="A402" s="22">
        <v>350</v>
      </c>
      <c r="B402" s="18" t="s">
        <v>385</v>
      </c>
      <c r="C402" s="21" t="s">
        <v>377</v>
      </c>
      <c r="D402" s="22" t="s">
        <v>20</v>
      </c>
      <c r="E402" s="22" t="s">
        <v>633</v>
      </c>
      <c r="F402" s="25">
        <v>60000</v>
      </c>
      <c r="G402" s="25">
        <v>3486.68</v>
      </c>
      <c r="H402" s="25">
        <v>25</v>
      </c>
      <c r="I402" s="25">
        <f t="shared" si="296"/>
        <v>1722</v>
      </c>
      <c r="J402" s="25">
        <f t="shared" si="297"/>
        <v>4260</v>
      </c>
      <c r="K402" s="25">
        <f t="shared" si="298"/>
        <v>690</v>
      </c>
      <c r="L402" s="25">
        <f t="shared" si="299"/>
        <v>1824</v>
      </c>
      <c r="M402" s="25">
        <f t="shared" si="300"/>
        <v>4254</v>
      </c>
      <c r="N402" s="25">
        <v>0</v>
      </c>
      <c r="O402" s="25">
        <f t="shared" si="305"/>
        <v>12750</v>
      </c>
      <c r="P402" s="25">
        <f t="shared" si="306"/>
        <v>7057.68</v>
      </c>
      <c r="Q402" s="25">
        <f t="shared" si="307"/>
        <v>9204</v>
      </c>
      <c r="R402" s="25">
        <f t="shared" si="308"/>
        <v>52942.32</v>
      </c>
    </row>
    <row r="403" spans="1:18" s="11" customFormat="1" ht="24.95" customHeight="1" x14ac:dyDescent="0.25">
      <c r="A403" s="22">
        <v>351</v>
      </c>
      <c r="B403" s="18" t="s">
        <v>386</v>
      </c>
      <c r="C403" s="21" t="s">
        <v>377</v>
      </c>
      <c r="D403" s="22" t="s">
        <v>20</v>
      </c>
      <c r="E403" s="22" t="s">
        <v>633</v>
      </c>
      <c r="F403" s="25">
        <v>60000</v>
      </c>
      <c r="G403" s="25">
        <v>3486.68</v>
      </c>
      <c r="H403" s="25">
        <v>25</v>
      </c>
      <c r="I403" s="25">
        <f t="shared" si="296"/>
        <v>1722</v>
      </c>
      <c r="J403" s="25">
        <f t="shared" si="297"/>
        <v>4260</v>
      </c>
      <c r="K403" s="25">
        <f t="shared" si="298"/>
        <v>690</v>
      </c>
      <c r="L403" s="25">
        <f t="shared" si="299"/>
        <v>1824</v>
      </c>
      <c r="M403" s="25">
        <f t="shared" si="300"/>
        <v>4254</v>
      </c>
      <c r="N403" s="25">
        <v>0</v>
      </c>
      <c r="O403" s="25">
        <f t="shared" si="305"/>
        <v>12750</v>
      </c>
      <c r="P403" s="25">
        <f t="shared" si="306"/>
        <v>7057.68</v>
      </c>
      <c r="Q403" s="25">
        <f t="shared" si="307"/>
        <v>9204</v>
      </c>
      <c r="R403" s="25">
        <f t="shared" si="308"/>
        <v>52942.32</v>
      </c>
    </row>
    <row r="404" spans="1:18" s="11" customFormat="1" ht="24.95" customHeight="1" x14ac:dyDescent="0.25">
      <c r="A404" s="22">
        <v>352</v>
      </c>
      <c r="B404" s="18" t="s">
        <v>387</v>
      </c>
      <c r="C404" s="21" t="s">
        <v>377</v>
      </c>
      <c r="D404" s="22" t="s">
        <v>20</v>
      </c>
      <c r="E404" s="22" t="s">
        <v>633</v>
      </c>
      <c r="F404" s="25">
        <v>60000</v>
      </c>
      <c r="G404" s="25">
        <v>3486.68</v>
      </c>
      <c r="H404" s="25">
        <v>25</v>
      </c>
      <c r="I404" s="25">
        <f t="shared" si="296"/>
        <v>1722</v>
      </c>
      <c r="J404" s="25">
        <f t="shared" si="297"/>
        <v>4260</v>
      </c>
      <c r="K404" s="25">
        <f t="shared" si="298"/>
        <v>690</v>
      </c>
      <c r="L404" s="25">
        <f t="shared" si="299"/>
        <v>1824</v>
      </c>
      <c r="M404" s="25">
        <f t="shared" si="300"/>
        <v>4254</v>
      </c>
      <c r="N404" s="25">
        <v>0</v>
      </c>
      <c r="O404" s="25">
        <f t="shared" si="305"/>
        <v>12750</v>
      </c>
      <c r="P404" s="25">
        <f t="shared" si="306"/>
        <v>7057.68</v>
      </c>
      <c r="Q404" s="25">
        <f t="shared" si="307"/>
        <v>9204</v>
      </c>
      <c r="R404" s="25">
        <f t="shared" si="308"/>
        <v>52942.32</v>
      </c>
    </row>
    <row r="405" spans="1:18" s="11" customFormat="1" ht="24.95" customHeight="1" x14ac:dyDescent="0.25">
      <c r="A405" s="22">
        <v>353</v>
      </c>
      <c r="B405" s="18" t="s">
        <v>388</v>
      </c>
      <c r="C405" s="21" t="s">
        <v>377</v>
      </c>
      <c r="D405" s="22" t="s">
        <v>20</v>
      </c>
      <c r="E405" s="22" t="s">
        <v>633</v>
      </c>
      <c r="F405" s="25">
        <v>60000</v>
      </c>
      <c r="G405" s="25">
        <v>3486.68</v>
      </c>
      <c r="H405" s="25">
        <v>25</v>
      </c>
      <c r="I405" s="25">
        <f t="shared" si="296"/>
        <v>1722</v>
      </c>
      <c r="J405" s="25">
        <f t="shared" si="297"/>
        <v>4260</v>
      </c>
      <c r="K405" s="25">
        <f t="shared" si="298"/>
        <v>690</v>
      </c>
      <c r="L405" s="25">
        <f t="shared" si="299"/>
        <v>1824</v>
      </c>
      <c r="M405" s="25">
        <f t="shared" si="300"/>
        <v>4254</v>
      </c>
      <c r="N405" s="25">
        <v>0</v>
      </c>
      <c r="O405" s="25">
        <f t="shared" si="305"/>
        <v>12750</v>
      </c>
      <c r="P405" s="25">
        <f t="shared" si="306"/>
        <v>7057.68</v>
      </c>
      <c r="Q405" s="25">
        <f t="shared" si="307"/>
        <v>9204</v>
      </c>
      <c r="R405" s="25">
        <f t="shared" si="308"/>
        <v>52942.32</v>
      </c>
    </row>
    <row r="406" spans="1:18" s="11" customFormat="1" ht="24.95" customHeight="1" x14ac:dyDescent="0.25">
      <c r="A406" s="22">
        <v>354</v>
      </c>
      <c r="B406" s="18" t="s">
        <v>389</v>
      </c>
      <c r="C406" s="21" t="s">
        <v>377</v>
      </c>
      <c r="D406" s="22" t="s">
        <v>20</v>
      </c>
      <c r="E406" s="22" t="s">
        <v>633</v>
      </c>
      <c r="F406" s="25">
        <v>60000</v>
      </c>
      <c r="G406" s="25">
        <v>3486.68</v>
      </c>
      <c r="H406" s="25">
        <v>25</v>
      </c>
      <c r="I406" s="25">
        <f t="shared" si="296"/>
        <v>1722</v>
      </c>
      <c r="J406" s="25">
        <f t="shared" si="297"/>
        <v>4260</v>
      </c>
      <c r="K406" s="25">
        <f t="shared" si="298"/>
        <v>690</v>
      </c>
      <c r="L406" s="25">
        <f t="shared" si="299"/>
        <v>1824</v>
      </c>
      <c r="M406" s="25">
        <f t="shared" si="300"/>
        <v>4254</v>
      </c>
      <c r="N406" s="25">
        <v>0</v>
      </c>
      <c r="O406" s="25">
        <f t="shared" si="305"/>
        <v>12750</v>
      </c>
      <c r="P406" s="25">
        <f t="shared" si="306"/>
        <v>7057.68</v>
      </c>
      <c r="Q406" s="25">
        <f t="shared" si="307"/>
        <v>9204</v>
      </c>
      <c r="R406" s="25">
        <f t="shared" si="308"/>
        <v>52942.32</v>
      </c>
    </row>
    <row r="407" spans="1:18" s="11" customFormat="1" ht="24.95" customHeight="1" x14ac:dyDescent="0.25">
      <c r="A407" s="22">
        <v>355</v>
      </c>
      <c r="B407" s="18" t="s">
        <v>390</v>
      </c>
      <c r="C407" s="21" t="s">
        <v>377</v>
      </c>
      <c r="D407" s="22" t="s">
        <v>20</v>
      </c>
      <c r="E407" s="22" t="s">
        <v>633</v>
      </c>
      <c r="F407" s="25">
        <v>60000</v>
      </c>
      <c r="G407" s="25">
        <v>3248.65</v>
      </c>
      <c r="H407" s="25">
        <v>25</v>
      </c>
      <c r="I407" s="25">
        <f t="shared" si="296"/>
        <v>1722</v>
      </c>
      <c r="J407" s="25">
        <f t="shared" si="297"/>
        <v>4260</v>
      </c>
      <c r="K407" s="25">
        <f t="shared" si="298"/>
        <v>690</v>
      </c>
      <c r="L407" s="25">
        <f t="shared" si="299"/>
        <v>1824</v>
      </c>
      <c r="M407" s="25">
        <f t="shared" si="300"/>
        <v>4254</v>
      </c>
      <c r="N407" s="25">
        <v>1190.1199999999999</v>
      </c>
      <c r="O407" s="25">
        <f t="shared" si="305"/>
        <v>13940.12</v>
      </c>
      <c r="P407" s="25">
        <f t="shared" si="306"/>
        <v>8009.77</v>
      </c>
      <c r="Q407" s="25">
        <f t="shared" si="307"/>
        <v>9204</v>
      </c>
      <c r="R407" s="25">
        <f t="shared" si="308"/>
        <v>51990.23</v>
      </c>
    </row>
    <row r="408" spans="1:18" s="11" customFormat="1" ht="24.95" customHeight="1" x14ac:dyDescent="0.25">
      <c r="A408" s="22">
        <v>356</v>
      </c>
      <c r="B408" s="18" t="s">
        <v>391</v>
      </c>
      <c r="C408" s="21" t="s">
        <v>377</v>
      </c>
      <c r="D408" s="22" t="s">
        <v>20</v>
      </c>
      <c r="E408" s="22" t="s">
        <v>632</v>
      </c>
      <c r="F408" s="25">
        <v>60000</v>
      </c>
      <c r="G408" s="25">
        <v>3486.68</v>
      </c>
      <c r="H408" s="25">
        <v>25</v>
      </c>
      <c r="I408" s="25">
        <f t="shared" si="296"/>
        <v>1722</v>
      </c>
      <c r="J408" s="25">
        <f t="shared" si="297"/>
        <v>4260</v>
      </c>
      <c r="K408" s="25">
        <f t="shared" si="298"/>
        <v>690</v>
      </c>
      <c r="L408" s="25">
        <f t="shared" si="299"/>
        <v>1824</v>
      </c>
      <c r="M408" s="25">
        <f t="shared" si="300"/>
        <v>4254</v>
      </c>
      <c r="N408" s="25">
        <v>0</v>
      </c>
      <c r="O408" s="25">
        <f t="shared" si="305"/>
        <v>12750</v>
      </c>
      <c r="P408" s="25">
        <f t="shared" si="306"/>
        <v>7057.68</v>
      </c>
      <c r="Q408" s="25">
        <f t="shared" si="307"/>
        <v>9204</v>
      </c>
      <c r="R408" s="25">
        <f t="shared" si="308"/>
        <v>52942.32</v>
      </c>
    </row>
    <row r="409" spans="1:18" s="11" customFormat="1" ht="24.95" customHeight="1" x14ac:dyDescent="0.25">
      <c r="A409" s="22">
        <v>357</v>
      </c>
      <c r="B409" s="18" t="s">
        <v>392</v>
      </c>
      <c r="C409" s="21" t="s">
        <v>393</v>
      </c>
      <c r="D409" s="22" t="s">
        <v>20</v>
      </c>
      <c r="E409" s="22" t="s">
        <v>633</v>
      </c>
      <c r="F409" s="25">
        <v>55000</v>
      </c>
      <c r="G409" s="25">
        <v>2559.6799999999998</v>
      </c>
      <c r="H409" s="25">
        <v>25</v>
      </c>
      <c r="I409" s="25">
        <f t="shared" si="296"/>
        <v>1578.5</v>
      </c>
      <c r="J409" s="25">
        <f t="shared" si="297"/>
        <v>3905</v>
      </c>
      <c r="K409" s="25">
        <f t="shared" si="298"/>
        <v>632.5</v>
      </c>
      <c r="L409" s="25">
        <f t="shared" si="299"/>
        <v>1672</v>
      </c>
      <c r="M409" s="25">
        <f t="shared" si="300"/>
        <v>3899.5</v>
      </c>
      <c r="N409" s="25">
        <v>0</v>
      </c>
      <c r="O409" s="25">
        <f t="shared" si="305"/>
        <v>11687.5</v>
      </c>
      <c r="P409" s="25">
        <f t="shared" si="306"/>
        <v>5835.18</v>
      </c>
      <c r="Q409" s="25">
        <f t="shared" si="307"/>
        <v>8437</v>
      </c>
      <c r="R409" s="25">
        <f t="shared" si="308"/>
        <v>49164.82</v>
      </c>
    </row>
    <row r="410" spans="1:18" s="11" customFormat="1" ht="24.95" customHeight="1" x14ac:dyDescent="0.25">
      <c r="A410" s="22">
        <v>358</v>
      </c>
      <c r="B410" s="18" t="s">
        <v>394</v>
      </c>
      <c r="C410" s="21" t="s">
        <v>377</v>
      </c>
      <c r="D410" s="22" t="s">
        <v>20</v>
      </c>
      <c r="E410" s="22" t="s">
        <v>633</v>
      </c>
      <c r="F410" s="25">
        <v>55000</v>
      </c>
      <c r="G410" s="25">
        <v>2559.6799999999998</v>
      </c>
      <c r="H410" s="25">
        <v>25</v>
      </c>
      <c r="I410" s="25">
        <f t="shared" si="296"/>
        <v>1578.5</v>
      </c>
      <c r="J410" s="25">
        <f t="shared" si="297"/>
        <v>3905</v>
      </c>
      <c r="K410" s="25">
        <f t="shared" si="298"/>
        <v>632.5</v>
      </c>
      <c r="L410" s="25">
        <f t="shared" si="299"/>
        <v>1672</v>
      </c>
      <c r="M410" s="25">
        <f t="shared" si="300"/>
        <v>3899.5</v>
      </c>
      <c r="N410" s="25">
        <v>0</v>
      </c>
      <c r="O410" s="25">
        <f t="shared" si="305"/>
        <v>11687.5</v>
      </c>
      <c r="P410" s="25">
        <f t="shared" si="306"/>
        <v>5835.18</v>
      </c>
      <c r="Q410" s="25">
        <f t="shared" si="307"/>
        <v>8437</v>
      </c>
      <c r="R410" s="25">
        <f t="shared" si="308"/>
        <v>49164.82</v>
      </c>
    </row>
    <row r="411" spans="1:18" s="11" customFormat="1" ht="24.95" customHeight="1" x14ac:dyDescent="0.25">
      <c r="A411" s="22">
        <v>359</v>
      </c>
      <c r="B411" s="18" t="s">
        <v>395</v>
      </c>
      <c r="C411" s="21" t="s">
        <v>396</v>
      </c>
      <c r="D411" s="22" t="s">
        <v>20</v>
      </c>
      <c r="E411" s="22" t="s">
        <v>633</v>
      </c>
      <c r="F411" s="25">
        <v>55000</v>
      </c>
      <c r="G411" s="25">
        <v>2559.6799999999998</v>
      </c>
      <c r="H411" s="25">
        <v>25</v>
      </c>
      <c r="I411" s="25">
        <f t="shared" si="296"/>
        <v>1578.5</v>
      </c>
      <c r="J411" s="25">
        <f t="shared" si="297"/>
        <v>3905</v>
      </c>
      <c r="K411" s="25">
        <f t="shared" si="298"/>
        <v>632.5</v>
      </c>
      <c r="L411" s="25">
        <f t="shared" si="299"/>
        <v>1672</v>
      </c>
      <c r="M411" s="25">
        <f t="shared" si="300"/>
        <v>3899.5</v>
      </c>
      <c r="N411" s="25">
        <v>0</v>
      </c>
      <c r="O411" s="25">
        <f t="shared" si="305"/>
        <v>11687.5</v>
      </c>
      <c r="P411" s="25">
        <f t="shared" si="306"/>
        <v>5835.18</v>
      </c>
      <c r="Q411" s="25">
        <f t="shared" si="307"/>
        <v>8437</v>
      </c>
      <c r="R411" s="25">
        <f t="shared" si="308"/>
        <v>49164.82</v>
      </c>
    </row>
    <row r="412" spans="1:18" s="11" customFormat="1" ht="24.95" customHeight="1" x14ac:dyDescent="0.25">
      <c r="A412" s="22">
        <v>360</v>
      </c>
      <c r="B412" s="18" t="s">
        <v>397</v>
      </c>
      <c r="C412" s="21" t="s">
        <v>396</v>
      </c>
      <c r="D412" s="22" t="s">
        <v>20</v>
      </c>
      <c r="E412" s="22" t="s">
        <v>633</v>
      </c>
      <c r="F412" s="25">
        <v>55000</v>
      </c>
      <c r="G412" s="25">
        <v>2559.6799999999998</v>
      </c>
      <c r="H412" s="25">
        <v>25</v>
      </c>
      <c r="I412" s="25">
        <f t="shared" si="296"/>
        <v>1578.5</v>
      </c>
      <c r="J412" s="25">
        <f t="shared" si="297"/>
        <v>3905</v>
      </c>
      <c r="K412" s="25">
        <f t="shared" si="298"/>
        <v>632.5</v>
      </c>
      <c r="L412" s="25">
        <f t="shared" si="299"/>
        <v>1672</v>
      </c>
      <c r="M412" s="25">
        <f t="shared" si="300"/>
        <v>3899.5</v>
      </c>
      <c r="N412" s="25">
        <v>0</v>
      </c>
      <c r="O412" s="25">
        <f t="shared" si="305"/>
        <v>11687.5</v>
      </c>
      <c r="P412" s="25">
        <f t="shared" si="306"/>
        <v>5835.18</v>
      </c>
      <c r="Q412" s="25">
        <f t="shared" si="307"/>
        <v>8437</v>
      </c>
      <c r="R412" s="25">
        <f t="shared" si="308"/>
        <v>49164.82</v>
      </c>
    </row>
    <row r="413" spans="1:18" s="11" customFormat="1" ht="24.95" customHeight="1" x14ac:dyDescent="0.25">
      <c r="A413" s="22">
        <v>361</v>
      </c>
      <c r="B413" s="18" t="s">
        <v>398</v>
      </c>
      <c r="C413" s="21" t="s">
        <v>377</v>
      </c>
      <c r="D413" s="22" t="s">
        <v>20</v>
      </c>
      <c r="E413" s="22" t="s">
        <v>633</v>
      </c>
      <c r="F413" s="25">
        <v>55000</v>
      </c>
      <c r="G413" s="25">
        <v>2559.6799999999998</v>
      </c>
      <c r="H413" s="25">
        <v>25</v>
      </c>
      <c r="I413" s="25">
        <f t="shared" si="296"/>
        <v>1578.5</v>
      </c>
      <c r="J413" s="25">
        <f t="shared" si="297"/>
        <v>3905</v>
      </c>
      <c r="K413" s="25">
        <f t="shared" si="298"/>
        <v>632.5</v>
      </c>
      <c r="L413" s="25">
        <f t="shared" si="299"/>
        <v>1672</v>
      </c>
      <c r="M413" s="25">
        <f t="shared" si="300"/>
        <v>3899.5</v>
      </c>
      <c r="N413" s="25">
        <v>0</v>
      </c>
      <c r="O413" s="25">
        <f t="shared" si="305"/>
        <v>11687.5</v>
      </c>
      <c r="P413" s="25">
        <f t="shared" si="306"/>
        <v>5835.18</v>
      </c>
      <c r="Q413" s="25">
        <f t="shared" si="307"/>
        <v>8437</v>
      </c>
      <c r="R413" s="25">
        <f t="shared" si="308"/>
        <v>49164.82</v>
      </c>
    </row>
    <row r="414" spans="1:18" s="11" customFormat="1" ht="24.95" customHeight="1" x14ac:dyDescent="0.25">
      <c r="A414" s="22">
        <v>362</v>
      </c>
      <c r="B414" s="18" t="s">
        <v>399</v>
      </c>
      <c r="C414" s="21" t="s">
        <v>47</v>
      </c>
      <c r="D414" s="22" t="s">
        <v>20</v>
      </c>
      <c r="E414" s="22" t="s">
        <v>633</v>
      </c>
      <c r="F414" s="25">
        <v>51801.75</v>
      </c>
      <c r="G414" s="25">
        <v>2108.29</v>
      </c>
      <c r="H414" s="25">
        <v>25</v>
      </c>
      <c r="I414" s="25">
        <f t="shared" si="296"/>
        <v>1486.71</v>
      </c>
      <c r="J414" s="25">
        <f t="shared" si="297"/>
        <v>3677.92</v>
      </c>
      <c r="K414" s="25">
        <f t="shared" si="298"/>
        <v>595.72</v>
      </c>
      <c r="L414" s="25">
        <f t="shared" si="299"/>
        <v>1574.77</v>
      </c>
      <c r="M414" s="25">
        <f t="shared" si="300"/>
        <v>3672.74</v>
      </c>
      <c r="N414" s="25">
        <v>0</v>
      </c>
      <c r="O414" s="25">
        <f t="shared" si="305"/>
        <v>11007.86</v>
      </c>
      <c r="P414" s="25">
        <f t="shared" si="306"/>
        <v>5194.7700000000004</v>
      </c>
      <c r="Q414" s="25">
        <f t="shared" si="307"/>
        <v>7946.38</v>
      </c>
      <c r="R414" s="25">
        <f t="shared" si="308"/>
        <v>46606.98</v>
      </c>
    </row>
    <row r="415" spans="1:18" s="11" customFormat="1" ht="24.95" customHeight="1" x14ac:dyDescent="0.25">
      <c r="A415" s="22">
        <v>363</v>
      </c>
      <c r="B415" s="18" t="s">
        <v>400</v>
      </c>
      <c r="C415" s="21" t="s">
        <v>393</v>
      </c>
      <c r="D415" s="22" t="s">
        <v>20</v>
      </c>
      <c r="E415" s="22" t="s">
        <v>633</v>
      </c>
      <c r="F415" s="25">
        <v>50000</v>
      </c>
      <c r="G415" s="25">
        <v>1854</v>
      </c>
      <c r="H415" s="25">
        <v>25</v>
      </c>
      <c r="I415" s="25">
        <f t="shared" si="296"/>
        <v>1435</v>
      </c>
      <c r="J415" s="25">
        <f t="shared" si="297"/>
        <v>3550</v>
      </c>
      <c r="K415" s="25">
        <f t="shared" si="298"/>
        <v>575</v>
      </c>
      <c r="L415" s="25">
        <f t="shared" si="299"/>
        <v>1520</v>
      </c>
      <c r="M415" s="25">
        <f t="shared" si="300"/>
        <v>3545</v>
      </c>
      <c r="N415" s="25">
        <v>0</v>
      </c>
      <c r="O415" s="25">
        <f t="shared" si="305"/>
        <v>10625</v>
      </c>
      <c r="P415" s="25">
        <f t="shared" si="306"/>
        <v>4834</v>
      </c>
      <c r="Q415" s="25">
        <f t="shared" si="307"/>
        <v>7670</v>
      </c>
      <c r="R415" s="25">
        <f t="shared" si="308"/>
        <v>45166</v>
      </c>
    </row>
    <row r="416" spans="1:18" s="11" customFormat="1" ht="24.95" customHeight="1" x14ac:dyDescent="0.25">
      <c r="A416" s="22">
        <v>364</v>
      </c>
      <c r="B416" s="18" t="s">
        <v>401</v>
      </c>
      <c r="C416" s="21" t="s">
        <v>47</v>
      </c>
      <c r="D416" s="22" t="s">
        <v>20</v>
      </c>
      <c r="E416" s="22" t="s">
        <v>633</v>
      </c>
      <c r="F416" s="25">
        <v>42000</v>
      </c>
      <c r="G416" s="25">
        <v>724.92</v>
      </c>
      <c r="H416" s="25">
        <v>25</v>
      </c>
      <c r="I416" s="25">
        <f t="shared" si="296"/>
        <v>1205.4000000000001</v>
      </c>
      <c r="J416" s="25">
        <f t="shared" si="297"/>
        <v>2982</v>
      </c>
      <c r="K416" s="25">
        <f t="shared" si="298"/>
        <v>483</v>
      </c>
      <c r="L416" s="25">
        <f t="shared" si="299"/>
        <v>1276.8</v>
      </c>
      <c r="M416" s="25">
        <f t="shared" si="300"/>
        <v>2977.8</v>
      </c>
      <c r="N416" s="25">
        <v>0</v>
      </c>
      <c r="O416" s="25">
        <f t="shared" si="305"/>
        <v>8925</v>
      </c>
      <c r="P416" s="25">
        <f t="shared" si="306"/>
        <v>3232.12</v>
      </c>
      <c r="Q416" s="25">
        <f t="shared" si="307"/>
        <v>6442.8</v>
      </c>
      <c r="R416" s="25">
        <f t="shared" si="308"/>
        <v>38767.879999999997</v>
      </c>
    </row>
    <row r="417" spans="1:18" s="11" customFormat="1" ht="24.95" customHeight="1" x14ac:dyDescent="0.25">
      <c r="A417" s="22">
        <v>365</v>
      </c>
      <c r="B417" s="18" t="s">
        <v>593</v>
      </c>
      <c r="C417" s="21" t="s">
        <v>403</v>
      </c>
      <c r="D417" s="22" t="s">
        <v>20</v>
      </c>
      <c r="E417" s="22" t="s">
        <v>632</v>
      </c>
      <c r="F417" s="25">
        <v>41000</v>
      </c>
      <c r="G417" s="25">
        <v>583.79</v>
      </c>
      <c r="H417" s="25">
        <v>25</v>
      </c>
      <c r="I417" s="25">
        <f t="shared" si="296"/>
        <v>1176.7</v>
      </c>
      <c r="J417" s="25">
        <f t="shared" si="297"/>
        <v>2911</v>
      </c>
      <c r="K417" s="25">
        <f t="shared" si="298"/>
        <v>471.5</v>
      </c>
      <c r="L417" s="25">
        <f t="shared" si="299"/>
        <v>1246.4000000000001</v>
      </c>
      <c r="M417" s="25">
        <f t="shared" si="300"/>
        <v>2906.9</v>
      </c>
      <c r="N417" s="25">
        <v>0</v>
      </c>
      <c r="O417" s="25">
        <f t="shared" si="305"/>
        <v>8712.5</v>
      </c>
      <c r="P417" s="25">
        <f t="shared" si="306"/>
        <v>3031.89</v>
      </c>
      <c r="Q417" s="25">
        <f t="shared" si="307"/>
        <v>6289.4</v>
      </c>
      <c r="R417" s="25">
        <f t="shared" si="308"/>
        <v>37968.11</v>
      </c>
    </row>
    <row r="418" spans="1:18" s="11" customFormat="1" ht="24.95" customHeight="1" x14ac:dyDescent="0.25">
      <c r="A418" s="22">
        <v>366</v>
      </c>
      <c r="B418" s="18" t="s">
        <v>546</v>
      </c>
      <c r="C418" s="21" t="s">
        <v>403</v>
      </c>
      <c r="D418" s="22" t="s">
        <v>20</v>
      </c>
      <c r="E418" s="22" t="s">
        <v>632</v>
      </c>
      <c r="F418" s="25">
        <v>35000</v>
      </c>
      <c r="G418" s="25">
        <v>0</v>
      </c>
      <c r="H418" s="25">
        <v>25</v>
      </c>
      <c r="I418" s="25">
        <f t="shared" si="296"/>
        <v>1004.5</v>
      </c>
      <c r="J418" s="25">
        <f t="shared" si="297"/>
        <v>2485</v>
      </c>
      <c r="K418" s="25">
        <f t="shared" si="298"/>
        <v>402.5</v>
      </c>
      <c r="L418" s="25">
        <f t="shared" si="299"/>
        <v>1064</v>
      </c>
      <c r="M418" s="25">
        <f t="shared" si="300"/>
        <v>2481.5</v>
      </c>
      <c r="N418" s="25">
        <v>0</v>
      </c>
      <c r="O418" s="25">
        <f>SUM(I418:N418)</f>
        <v>7437.5</v>
      </c>
      <c r="P418" s="25">
        <f>SUM(G418,H418,I418,L418,N418)</f>
        <v>2093.5</v>
      </c>
      <c r="Q418" s="25">
        <f>+J418+K418+M418</f>
        <v>5369</v>
      </c>
      <c r="R418" s="25">
        <f>+F418-P418</f>
        <v>32906.5</v>
      </c>
    </row>
    <row r="419" spans="1:18" s="11" customFormat="1" ht="24.95" customHeight="1" x14ac:dyDescent="0.25">
      <c r="A419" s="22">
        <v>367</v>
      </c>
      <c r="B419" s="18" t="s">
        <v>547</v>
      </c>
      <c r="C419" s="21" t="s">
        <v>403</v>
      </c>
      <c r="D419" s="22" t="s">
        <v>20</v>
      </c>
      <c r="E419" s="22" t="s">
        <v>632</v>
      </c>
      <c r="F419" s="25">
        <v>35000</v>
      </c>
      <c r="G419" s="25">
        <v>0</v>
      </c>
      <c r="H419" s="25">
        <v>25</v>
      </c>
      <c r="I419" s="25">
        <f t="shared" si="296"/>
        <v>1004.5</v>
      </c>
      <c r="J419" s="25">
        <f t="shared" si="297"/>
        <v>2485</v>
      </c>
      <c r="K419" s="25">
        <f t="shared" si="298"/>
        <v>402.5</v>
      </c>
      <c r="L419" s="25">
        <f t="shared" si="299"/>
        <v>1064</v>
      </c>
      <c r="M419" s="25">
        <f t="shared" si="300"/>
        <v>2481.5</v>
      </c>
      <c r="N419" s="25">
        <v>0</v>
      </c>
      <c r="O419" s="25">
        <f>SUM(I419:N419)</f>
        <v>7437.5</v>
      </c>
      <c r="P419" s="25">
        <f>SUM(G419,H419,I419,L419,N419)</f>
        <v>2093.5</v>
      </c>
      <c r="Q419" s="25">
        <f>+J419+K419+M419</f>
        <v>5369</v>
      </c>
      <c r="R419" s="25">
        <f>+F419-P419</f>
        <v>32906.5</v>
      </c>
    </row>
    <row r="420" spans="1:18" s="27" customFormat="1" ht="24.95" customHeight="1" x14ac:dyDescent="0.25">
      <c r="A420" s="22">
        <v>368</v>
      </c>
      <c r="B420" s="18" t="s">
        <v>402</v>
      </c>
      <c r="C420" s="21" t="s">
        <v>403</v>
      </c>
      <c r="D420" s="22" t="s">
        <v>20</v>
      </c>
      <c r="E420" s="31" t="s">
        <v>632</v>
      </c>
      <c r="F420" s="25">
        <v>35000</v>
      </c>
      <c r="G420" s="25">
        <v>0</v>
      </c>
      <c r="H420" s="25">
        <v>25</v>
      </c>
      <c r="I420" s="25">
        <f t="shared" si="296"/>
        <v>1004.5</v>
      </c>
      <c r="J420" s="25">
        <f t="shared" si="297"/>
        <v>2485</v>
      </c>
      <c r="K420" s="25">
        <f t="shared" si="298"/>
        <v>402.5</v>
      </c>
      <c r="L420" s="25">
        <f t="shared" si="299"/>
        <v>1064</v>
      </c>
      <c r="M420" s="25">
        <f t="shared" si="300"/>
        <v>2481.5</v>
      </c>
      <c r="N420" s="25">
        <v>0</v>
      </c>
      <c r="O420" s="25">
        <f t="shared" si="305"/>
        <v>7437.5</v>
      </c>
      <c r="P420" s="25">
        <f t="shared" si="306"/>
        <v>2093.5</v>
      </c>
      <c r="Q420" s="25">
        <f t="shared" si="307"/>
        <v>5369</v>
      </c>
      <c r="R420" s="25">
        <f t="shared" si="308"/>
        <v>32906.5</v>
      </c>
    </row>
    <row r="421" spans="1:18" s="11" customFormat="1" ht="24.95" customHeight="1" x14ac:dyDescent="0.25">
      <c r="A421" s="22">
        <v>369</v>
      </c>
      <c r="B421" s="18" t="s">
        <v>404</v>
      </c>
      <c r="C421" s="21" t="s">
        <v>403</v>
      </c>
      <c r="D421" s="22" t="s">
        <v>20</v>
      </c>
      <c r="E421" s="22" t="s">
        <v>633</v>
      </c>
      <c r="F421" s="25">
        <v>35000</v>
      </c>
      <c r="G421" s="25">
        <v>0</v>
      </c>
      <c r="H421" s="25">
        <v>25</v>
      </c>
      <c r="I421" s="25">
        <f t="shared" si="296"/>
        <v>1004.5</v>
      </c>
      <c r="J421" s="25">
        <f t="shared" si="297"/>
        <v>2485</v>
      </c>
      <c r="K421" s="25">
        <f t="shared" si="298"/>
        <v>402.5</v>
      </c>
      <c r="L421" s="25">
        <f t="shared" si="299"/>
        <v>1064</v>
      </c>
      <c r="M421" s="25">
        <f t="shared" si="300"/>
        <v>2481.5</v>
      </c>
      <c r="N421" s="25">
        <v>0</v>
      </c>
      <c r="O421" s="25">
        <f t="shared" ref="O421" si="309">SUM(I421:N421)</f>
        <v>7437.5</v>
      </c>
      <c r="P421" s="25">
        <f t="shared" ref="P421" si="310">SUM(G421,H421,I421,L421,N421)</f>
        <v>2093.5</v>
      </c>
      <c r="Q421" s="25">
        <f t="shared" ref="Q421" si="311">+J421+K421+M421</f>
        <v>5369</v>
      </c>
      <c r="R421" s="25">
        <f t="shared" ref="R421" si="312">+F421-P421</f>
        <v>32906.5</v>
      </c>
    </row>
    <row r="422" spans="1:18" s="19" customFormat="1" ht="24.95" customHeight="1" x14ac:dyDescent="0.3">
      <c r="A422" s="28" t="s">
        <v>405</v>
      </c>
      <c r="B422" s="29"/>
      <c r="C422" s="29"/>
      <c r="D422" s="29"/>
      <c r="E422" s="29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5"/>
    </row>
    <row r="423" spans="1:18" s="11" customFormat="1" ht="24.95" customHeight="1" x14ac:dyDescent="0.25">
      <c r="A423" s="22">
        <v>370</v>
      </c>
      <c r="B423" s="18" t="s">
        <v>355</v>
      </c>
      <c r="C423" s="21" t="s">
        <v>63</v>
      </c>
      <c r="D423" s="22" t="s">
        <v>20</v>
      </c>
      <c r="E423" s="22" t="s">
        <v>632</v>
      </c>
      <c r="F423" s="25">
        <v>75000</v>
      </c>
      <c r="G423" s="25">
        <v>6309.38</v>
      </c>
      <c r="H423" s="25">
        <v>25</v>
      </c>
      <c r="I423" s="25">
        <f t="shared" ref="I423" si="313">IF(F423&gt;290000,290000*2.87%,F423*2.87%)</f>
        <v>2152.5</v>
      </c>
      <c r="J423" s="25">
        <f t="shared" ref="J423" si="314">IF(F423&gt;290000,290000*7.1%,F423*7.1%)</f>
        <v>5325</v>
      </c>
      <c r="K423" s="25">
        <f t="shared" ref="K423" si="315">IF(F423&gt;62400,62400*1.15%,F423*1.15%)</f>
        <v>717.6</v>
      </c>
      <c r="L423" s="25">
        <f t="shared" ref="L423" si="316">IF(F423&gt;156000,156000*3.04%,F423*3.04%)</f>
        <v>2280</v>
      </c>
      <c r="M423" s="25">
        <f t="shared" ref="M423" si="317">IF(F423&gt;156000,156000*7.09%,F423*7.09%)</f>
        <v>5317.5</v>
      </c>
      <c r="N423" s="25">
        <v>0</v>
      </c>
      <c r="O423" s="25">
        <f>SUM(I423:N423)</f>
        <v>15792.6</v>
      </c>
      <c r="P423" s="25">
        <f>SUM(G423,H423,I423,L423,N423)</f>
        <v>10766.88</v>
      </c>
      <c r="Q423" s="25">
        <f>+J423+K423+M423</f>
        <v>11360.1</v>
      </c>
      <c r="R423" s="25">
        <f>+F423-P423</f>
        <v>64233.120000000003</v>
      </c>
    </row>
    <row r="424" spans="1:18" s="19" customFormat="1" ht="24.95" customHeight="1" x14ac:dyDescent="0.3">
      <c r="A424" s="28" t="s">
        <v>406</v>
      </c>
      <c r="B424" s="29"/>
      <c r="C424" s="29"/>
      <c r="D424" s="29"/>
      <c r="E424" s="29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5"/>
    </row>
    <row r="425" spans="1:18" s="11" customFormat="1" ht="24.95" customHeight="1" x14ac:dyDescent="0.25">
      <c r="A425" s="22">
        <v>371</v>
      </c>
      <c r="B425" s="18" t="s">
        <v>407</v>
      </c>
      <c r="C425" s="21" t="s">
        <v>81</v>
      </c>
      <c r="D425" s="22" t="s">
        <v>20</v>
      </c>
      <c r="E425" s="22" t="s">
        <v>633</v>
      </c>
      <c r="F425" s="25">
        <v>90000</v>
      </c>
      <c r="G425" s="25">
        <v>9753.1200000000008</v>
      </c>
      <c r="H425" s="25">
        <v>25</v>
      </c>
      <c r="I425" s="25">
        <f t="shared" ref="I425" si="318">IF(F425&gt;290000,290000*2.87%,F425*2.87%)</f>
        <v>2583</v>
      </c>
      <c r="J425" s="25">
        <f t="shared" ref="J425" si="319">IF(F425&gt;290000,290000*7.1%,F425*7.1%)</f>
        <v>6390</v>
      </c>
      <c r="K425" s="25">
        <f t="shared" ref="K425" si="320">IF(F425&gt;62400,62400*1.15%,F425*1.15%)</f>
        <v>717.6</v>
      </c>
      <c r="L425" s="25">
        <f t="shared" ref="L425" si="321">IF(F425&gt;156000,156000*3.04%,F425*3.04%)</f>
        <v>2736</v>
      </c>
      <c r="M425" s="25">
        <f t="shared" ref="M425" si="322">IF(F425&gt;156000,156000*7.09%,F425*7.09%)</f>
        <v>6381</v>
      </c>
      <c r="N425" s="25">
        <v>0</v>
      </c>
      <c r="O425" s="25">
        <f>SUM(I425:N425)</f>
        <v>18807.599999999999</v>
      </c>
      <c r="P425" s="25">
        <f>SUM(G425,H425,I425,L425,N425)</f>
        <v>15097.12</v>
      </c>
      <c r="Q425" s="25">
        <f>+J425+K425+M425</f>
        <v>13488.6</v>
      </c>
      <c r="R425" s="25">
        <f>+F425-P425</f>
        <v>74902.880000000005</v>
      </c>
    </row>
    <row r="426" spans="1:18" s="19" customFormat="1" ht="24.95" customHeight="1" x14ac:dyDescent="0.3">
      <c r="A426" s="28" t="s">
        <v>408</v>
      </c>
      <c r="B426" s="29"/>
      <c r="C426" s="29"/>
      <c r="D426" s="29"/>
      <c r="E426" s="29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5"/>
    </row>
    <row r="427" spans="1:18" s="11" customFormat="1" ht="24.95" customHeight="1" x14ac:dyDescent="0.25">
      <c r="A427" s="22">
        <v>372</v>
      </c>
      <c r="B427" s="18" t="s">
        <v>411</v>
      </c>
      <c r="C427" s="21" t="s">
        <v>335</v>
      </c>
      <c r="D427" s="22" t="s">
        <v>20</v>
      </c>
      <c r="E427" s="22" t="s">
        <v>632</v>
      </c>
      <c r="F427" s="25">
        <v>60000</v>
      </c>
      <c r="G427" s="25">
        <v>3486.68</v>
      </c>
      <c r="H427" s="25">
        <v>25</v>
      </c>
      <c r="I427" s="25">
        <f t="shared" ref="I427:I435" si="323">IF(F427&gt;290000,290000*2.87%,F427*2.87%)</f>
        <v>1722</v>
      </c>
      <c r="J427" s="25">
        <f t="shared" ref="J427:J435" si="324">IF(F427&gt;290000,290000*7.1%,F427*7.1%)</f>
        <v>4260</v>
      </c>
      <c r="K427" s="25">
        <f t="shared" ref="K427:K435" si="325">IF(F427&gt;62400,62400*1.15%,F427*1.15%)</f>
        <v>690</v>
      </c>
      <c r="L427" s="25">
        <f t="shared" ref="L427:L435" si="326">IF(F427&gt;156000,156000*3.04%,F427*3.04%)</f>
        <v>1824</v>
      </c>
      <c r="M427" s="25">
        <f t="shared" ref="M427:M435" si="327">IF(F427&gt;156000,156000*7.09%,F427*7.09%)</f>
        <v>4254</v>
      </c>
      <c r="N427" s="25">
        <v>0</v>
      </c>
      <c r="O427" s="25">
        <f t="shared" ref="O427:O435" si="328">SUM(I427:N427)</f>
        <v>12750</v>
      </c>
      <c r="P427" s="25">
        <f t="shared" ref="P427:P435" si="329">SUM(G427,H427,I427,L427,N427)</f>
        <v>7057.68</v>
      </c>
      <c r="Q427" s="25">
        <f t="shared" ref="Q427:Q435" si="330">+J427+K427+M427</f>
        <v>9204</v>
      </c>
      <c r="R427" s="25">
        <f t="shared" ref="R427:R435" si="331">+F427-P427</f>
        <v>52942.32</v>
      </c>
    </row>
    <row r="428" spans="1:18" s="11" customFormat="1" ht="24.95" customHeight="1" x14ac:dyDescent="0.25">
      <c r="A428" s="22">
        <v>373</v>
      </c>
      <c r="B428" s="18" t="s">
        <v>412</v>
      </c>
      <c r="C428" s="21" t="s">
        <v>409</v>
      </c>
      <c r="D428" s="22" t="s">
        <v>20</v>
      </c>
      <c r="E428" s="22" t="s">
        <v>633</v>
      </c>
      <c r="F428" s="25">
        <v>60000</v>
      </c>
      <c r="G428" s="25">
        <v>3486.68</v>
      </c>
      <c r="H428" s="25">
        <v>25</v>
      </c>
      <c r="I428" s="25">
        <f t="shared" si="323"/>
        <v>1722</v>
      </c>
      <c r="J428" s="25">
        <f t="shared" si="324"/>
        <v>4260</v>
      </c>
      <c r="K428" s="25">
        <f t="shared" si="325"/>
        <v>690</v>
      </c>
      <c r="L428" s="25">
        <f t="shared" si="326"/>
        <v>1824</v>
      </c>
      <c r="M428" s="25">
        <f t="shared" si="327"/>
        <v>4254</v>
      </c>
      <c r="N428" s="25">
        <v>0</v>
      </c>
      <c r="O428" s="25">
        <f>SUM(I428:N428)</f>
        <v>12750</v>
      </c>
      <c r="P428" s="25">
        <f>SUM(G428,H428,I428,L428,N428)</f>
        <v>7057.68</v>
      </c>
      <c r="Q428" s="25">
        <f>+J428+K428+M428</f>
        <v>9204</v>
      </c>
      <c r="R428" s="25">
        <f>+F428-P428</f>
        <v>52942.32</v>
      </c>
    </row>
    <row r="429" spans="1:18" s="11" customFormat="1" ht="24.95" customHeight="1" x14ac:dyDescent="0.25">
      <c r="A429" s="22">
        <v>374</v>
      </c>
      <c r="B429" s="18" t="s">
        <v>413</v>
      </c>
      <c r="C429" s="21" t="s">
        <v>414</v>
      </c>
      <c r="D429" s="22" t="s">
        <v>20</v>
      </c>
      <c r="E429" s="22" t="s">
        <v>633</v>
      </c>
      <c r="F429" s="25">
        <v>59202</v>
      </c>
      <c r="G429" s="25">
        <v>3098.48</v>
      </c>
      <c r="H429" s="25">
        <v>25</v>
      </c>
      <c r="I429" s="25">
        <f t="shared" si="323"/>
        <v>1699.1</v>
      </c>
      <c r="J429" s="25">
        <f t="shared" si="324"/>
        <v>4203.34</v>
      </c>
      <c r="K429" s="25">
        <f t="shared" si="325"/>
        <v>680.82</v>
      </c>
      <c r="L429" s="25">
        <f t="shared" si="326"/>
        <v>1799.74</v>
      </c>
      <c r="M429" s="25">
        <f t="shared" si="327"/>
        <v>4197.42</v>
      </c>
      <c r="N429" s="25">
        <v>1190.1199999999999</v>
      </c>
      <c r="O429" s="25">
        <f t="shared" si="328"/>
        <v>13770.54</v>
      </c>
      <c r="P429" s="25">
        <f t="shared" si="329"/>
        <v>7812.44</v>
      </c>
      <c r="Q429" s="25">
        <f t="shared" si="330"/>
        <v>9081.58</v>
      </c>
      <c r="R429" s="25">
        <f t="shared" si="331"/>
        <v>51389.56</v>
      </c>
    </row>
    <row r="430" spans="1:18" s="23" customFormat="1" ht="24.95" customHeight="1" x14ac:dyDescent="0.25">
      <c r="A430" s="22">
        <v>375</v>
      </c>
      <c r="B430" s="18" t="s">
        <v>651</v>
      </c>
      <c r="C430" s="21" t="s">
        <v>403</v>
      </c>
      <c r="D430" s="22" t="s">
        <v>20</v>
      </c>
      <c r="E430" s="22" t="s">
        <v>632</v>
      </c>
      <c r="F430" s="25">
        <v>41000</v>
      </c>
      <c r="G430" s="25">
        <v>583.79</v>
      </c>
      <c r="H430" s="25">
        <v>25</v>
      </c>
      <c r="I430" s="25">
        <f t="shared" si="323"/>
        <v>1176.7</v>
      </c>
      <c r="J430" s="25">
        <f t="shared" si="324"/>
        <v>2911</v>
      </c>
      <c r="K430" s="25">
        <f t="shared" si="325"/>
        <v>471.5</v>
      </c>
      <c r="L430" s="25">
        <f t="shared" si="326"/>
        <v>1246.4000000000001</v>
      </c>
      <c r="M430" s="25">
        <f t="shared" si="327"/>
        <v>2906.9</v>
      </c>
      <c r="N430" s="25">
        <v>0</v>
      </c>
      <c r="O430" s="25">
        <f>SUM(I430:N430)</f>
        <v>8712.5</v>
      </c>
      <c r="P430" s="25">
        <f>SUM(G430,H430,I430,L430,N430)</f>
        <v>3031.89</v>
      </c>
      <c r="Q430" s="25">
        <f>+J430+K430+M430</f>
        <v>6289.4</v>
      </c>
      <c r="R430" s="25">
        <f>+F430-P430</f>
        <v>37968.11</v>
      </c>
    </row>
    <row r="431" spans="1:18" s="23" customFormat="1" ht="24.95" customHeight="1" x14ac:dyDescent="0.25">
      <c r="A431" s="22">
        <v>376</v>
      </c>
      <c r="B431" s="18" t="s">
        <v>652</v>
      </c>
      <c r="C431" s="21" t="s">
        <v>403</v>
      </c>
      <c r="D431" s="22" t="s">
        <v>20</v>
      </c>
      <c r="E431" s="22" t="s">
        <v>632</v>
      </c>
      <c r="F431" s="25">
        <v>41000</v>
      </c>
      <c r="G431" s="25">
        <v>583.79</v>
      </c>
      <c r="H431" s="25">
        <v>25</v>
      </c>
      <c r="I431" s="25">
        <f t="shared" si="323"/>
        <v>1176.7</v>
      </c>
      <c r="J431" s="25">
        <f t="shared" si="324"/>
        <v>2911</v>
      </c>
      <c r="K431" s="25">
        <f t="shared" si="325"/>
        <v>471.5</v>
      </c>
      <c r="L431" s="25">
        <f t="shared" si="326"/>
        <v>1246.4000000000001</v>
      </c>
      <c r="M431" s="25">
        <f t="shared" si="327"/>
        <v>2906.9</v>
      </c>
      <c r="N431" s="25">
        <v>0</v>
      </c>
      <c r="O431" s="25">
        <f>SUM(I431:N431)</f>
        <v>8712.5</v>
      </c>
      <c r="P431" s="25">
        <f>SUM(G431,H431,I431,L431,N431)</f>
        <v>3031.89</v>
      </c>
      <c r="Q431" s="25">
        <f>+J431+K431+M431</f>
        <v>6289.4</v>
      </c>
      <c r="R431" s="25">
        <f>+F431-P431</f>
        <v>37968.11</v>
      </c>
    </row>
    <row r="432" spans="1:18" s="23" customFormat="1" ht="24.95" customHeight="1" x14ac:dyDescent="0.25">
      <c r="A432" s="22">
        <v>377</v>
      </c>
      <c r="B432" s="18" t="s">
        <v>653</v>
      </c>
      <c r="C432" s="21" t="s">
        <v>403</v>
      </c>
      <c r="D432" s="22" t="s">
        <v>20</v>
      </c>
      <c r="E432" s="22" t="s">
        <v>632</v>
      </c>
      <c r="F432" s="25">
        <v>41000</v>
      </c>
      <c r="G432" s="25">
        <v>583.79</v>
      </c>
      <c r="H432" s="25">
        <v>25</v>
      </c>
      <c r="I432" s="25">
        <f t="shared" si="323"/>
        <v>1176.7</v>
      </c>
      <c r="J432" s="25">
        <f t="shared" si="324"/>
        <v>2911</v>
      </c>
      <c r="K432" s="25">
        <f t="shared" si="325"/>
        <v>471.5</v>
      </c>
      <c r="L432" s="25">
        <f t="shared" si="326"/>
        <v>1246.4000000000001</v>
      </c>
      <c r="M432" s="25">
        <f t="shared" si="327"/>
        <v>2906.9</v>
      </c>
      <c r="N432" s="25">
        <v>0</v>
      </c>
      <c r="O432" s="25">
        <f>SUM(I432:N432)</f>
        <v>8712.5</v>
      </c>
      <c r="P432" s="25">
        <f>SUM(G432,H432,I432,L432,N432)</f>
        <v>3031.89</v>
      </c>
      <c r="Q432" s="25">
        <f>+J432+K432+M432</f>
        <v>6289.4</v>
      </c>
      <c r="R432" s="25">
        <f>+F432-P432</f>
        <v>37968.11</v>
      </c>
    </row>
    <row r="433" spans="1:18" s="11" customFormat="1" ht="24.95" customHeight="1" x14ac:dyDescent="0.25">
      <c r="A433" s="22">
        <v>378</v>
      </c>
      <c r="B433" s="18" t="s">
        <v>416</v>
      </c>
      <c r="C433" s="21" t="s">
        <v>414</v>
      </c>
      <c r="D433" s="22" t="s">
        <v>20</v>
      </c>
      <c r="E433" s="22" t="s">
        <v>632</v>
      </c>
      <c r="F433" s="25">
        <v>38000</v>
      </c>
      <c r="G433" s="25">
        <v>160.38</v>
      </c>
      <c r="H433" s="25">
        <v>25</v>
      </c>
      <c r="I433" s="25">
        <f t="shared" si="323"/>
        <v>1090.5999999999999</v>
      </c>
      <c r="J433" s="25">
        <f t="shared" si="324"/>
        <v>2698</v>
      </c>
      <c r="K433" s="25">
        <f t="shared" si="325"/>
        <v>437</v>
      </c>
      <c r="L433" s="25">
        <f t="shared" si="326"/>
        <v>1155.2</v>
      </c>
      <c r="M433" s="25">
        <f t="shared" si="327"/>
        <v>2694.2</v>
      </c>
      <c r="N433" s="25">
        <v>0</v>
      </c>
      <c r="O433" s="25">
        <f t="shared" si="328"/>
        <v>8075</v>
      </c>
      <c r="P433" s="25">
        <f t="shared" si="329"/>
        <v>2431.1799999999998</v>
      </c>
      <c r="Q433" s="25">
        <f t="shared" si="330"/>
        <v>5829.2</v>
      </c>
      <c r="R433" s="25">
        <f t="shared" si="331"/>
        <v>35568.82</v>
      </c>
    </row>
    <row r="434" spans="1:18" s="11" customFormat="1" ht="24.95" customHeight="1" x14ac:dyDescent="0.25">
      <c r="A434" s="22">
        <v>379</v>
      </c>
      <c r="B434" s="18" t="s">
        <v>616</v>
      </c>
      <c r="C434" s="21" t="s">
        <v>34</v>
      </c>
      <c r="D434" s="22" t="s">
        <v>20</v>
      </c>
      <c r="E434" s="22" t="s">
        <v>633</v>
      </c>
      <c r="F434" s="25">
        <v>35000</v>
      </c>
      <c r="G434" s="25">
        <v>0</v>
      </c>
      <c r="H434" s="25">
        <v>25</v>
      </c>
      <c r="I434" s="25">
        <f t="shared" si="323"/>
        <v>1004.5</v>
      </c>
      <c r="J434" s="25">
        <f t="shared" si="324"/>
        <v>2485</v>
      </c>
      <c r="K434" s="25">
        <f t="shared" si="325"/>
        <v>402.5</v>
      </c>
      <c r="L434" s="25">
        <f t="shared" si="326"/>
        <v>1064</v>
      </c>
      <c r="M434" s="25">
        <f t="shared" si="327"/>
        <v>2481.5</v>
      </c>
      <c r="N434" s="25">
        <v>0</v>
      </c>
      <c r="O434" s="25">
        <f t="shared" si="328"/>
        <v>7437.5</v>
      </c>
      <c r="P434" s="25">
        <f t="shared" si="329"/>
        <v>2093.5</v>
      </c>
      <c r="Q434" s="25">
        <f t="shared" si="330"/>
        <v>5369</v>
      </c>
      <c r="R434" s="25">
        <f t="shared" si="331"/>
        <v>32906.5</v>
      </c>
    </row>
    <row r="435" spans="1:18" s="11" customFormat="1" ht="24.95" customHeight="1" x14ac:dyDescent="0.25">
      <c r="A435" s="22">
        <v>380</v>
      </c>
      <c r="B435" s="18" t="s">
        <v>617</v>
      </c>
      <c r="C435" s="21" t="s">
        <v>184</v>
      </c>
      <c r="D435" s="22" t="s">
        <v>20</v>
      </c>
      <c r="E435" s="22" t="s">
        <v>633</v>
      </c>
      <c r="F435" s="25">
        <v>31500</v>
      </c>
      <c r="G435" s="25">
        <v>0</v>
      </c>
      <c r="H435" s="25">
        <v>25</v>
      </c>
      <c r="I435" s="25">
        <f t="shared" si="323"/>
        <v>904.05</v>
      </c>
      <c r="J435" s="25">
        <f t="shared" si="324"/>
        <v>2236.5</v>
      </c>
      <c r="K435" s="25">
        <f t="shared" si="325"/>
        <v>362.25</v>
      </c>
      <c r="L435" s="25">
        <f t="shared" si="326"/>
        <v>957.6</v>
      </c>
      <c r="M435" s="25">
        <f t="shared" si="327"/>
        <v>2233.35</v>
      </c>
      <c r="N435" s="25">
        <v>0</v>
      </c>
      <c r="O435" s="25">
        <f t="shared" si="328"/>
        <v>6693.75</v>
      </c>
      <c r="P435" s="25">
        <f t="shared" si="329"/>
        <v>1886.65</v>
      </c>
      <c r="Q435" s="25">
        <f t="shared" si="330"/>
        <v>4832.1000000000004</v>
      </c>
      <c r="R435" s="25">
        <f t="shared" si="331"/>
        <v>29613.35</v>
      </c>
    </row>
    <row r="436" spans="1:18" s="19" customFormat="1" ht="24.95" customHeight="1" x14ac:dyDescent="0.3">
      <c r="A436" s="28" t="s">
        <v>418</v>
      </c>
      <c r="B436" s="29"/>
      <c r="C436" s="29"/>
      <c r="D436" s="29"/>
      <c r="E436" s="29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5"/>
    </row>
    <row r="437" spans="1:18" s="11" customFormat="1" ht="24.95" customHeight="1" x14ac:dyDescent="0.25">
      <c r="A437" s="22">
        <v>381</v>
      </c>
      <c r="B437" s="18" t="s">
        <v>419</v>
      </c>
      <c r="C437" s="21" t="s">
        <v>420</v>
      </c>
      <c r="D437" s="22" t="s">
        <v>20</v>
      </c>
      <c r="E437" s="22" t="s">
        <v>632</v>
      </c>
      <c r="F437" s="25">
        <v>59202</v>
      </c>
      <c r="G437" s="25">
        <v>3336.51</v>
      </c>
      <c r="H437" s="25">
        <v>25</v>
      </c>
      <c r="I437" s="25">
        <f t="shared" ref="I437:I446" si="332">IF(F437&gt;290000,290000*2.87%,F437*2.87%)</f>
        <v>1699.1</v>
      </c>
      <c r="J437" s="25">
        <f t="shared" ref="J437:J446" si="333">IF(F437&gt;290000,290000*7.1%,F437*7.1%)</f>
        <v>4203.34</v>
      </c>
      <c r="K437" s="25">
        <f t="shared" ref="K437:K446" si="334">IF(F437&gt;62400,62400*1.15%,F437*1.15%)</f>
        <v>680.82</v>
      </c>
      <c r="L437" s="25">
        <f t="shared" ref="L437:L446" si="335">IF(F437&gt;156000,156000*3.04%,F437*3.04%)</f>
        <v>1799.74</v>
      </c>
      <c r="M437" s="25">
        <f t="shared" ref="M437:M446" si="336">IF(F437&gt;156000,156000*7.09%,F437*7.09%)</f>
        <v>4197.42</v>
      </c>
      <c r="N437" s="25">
        <v>0</v>
      </c>
      <c r="O437" s="25">
        <f t="shared" ref="O437:O446" si="337">SUM(I437:N437)</f>
        <v>12580.42</v>
      </c>
      <c r="P437" s="25">
        <f t="shared" ref="P437:P446" si="338">SUM(G437,H437,I437,L437,N437)</f>
        <v>6860.35</v>
      </c>
      <c r="Q437" s="25">
        <f t="shared" ref="Q437:Q446" si="339">+J437+K437+M437</f>
        <v>9081.58</v>
      </c>
      <c r="R437" s="25">
        <f t="shared" ref="R437:R446" si="340">+F437-P437</f>
        <v>52341.65</v>
      </c>
    </row>
    <row r="438" spans="1:18" ht="24.95" customHeight="1" x14ac:dyDescent="0.25">
      <c r="A438" s="22">
        <v>382</v>
      </c>
      <c r="B438" s="18" t="s">
        <v>636</v>
      </c>
      <c r="C438" s="21" t="s">
        <v>428</v>
      </c>
      <c r="D438" s="22" t="s">
        <v>20</v>
      </c>
      <c r="E438" s="22" t="s">
        <v>633</v>
      </c>
      <c r="F438" s="25">
        <v>55000</v>
      </c>
      <c r="G438" s="25">
        <v>2559.6799999999998</v>
      </c>
      <c r="H438" s="25">
        <v>25</v>
      </c>
      <c r="I438" s="25">
        <f t="shared" si="332"/>
        <v>1578.5</v>
      </c>
      <c r="J438" s="25">
        <f t="shared" si="333"/>
        <v>3905</v>
      </c>
      <c r="K438" s="25">
        <f t="shared" si="334"/>
        <v>632.5</v>
      </c>
      <c r="L438" s="25">
        <f t="shared" si="335"/>
        <v>1672</v>
      </c>
      <c r="M438" s="25">
        <f t="shared" si="336"/>
        <v>3899.5</v>
      </c>
      <c r="N438" s="25">
        <v>0</v>
      </c>
      <c r="O438" s="25">
        <f>SUM(I438:N438)</f>
        <v>11687.5</v>
      </c>
      <c r="P438" s="25">
        <f>SUM(G438,H438,I438,L438,N438)</f>
        <v>5835.18</v>
      </c>
      <c r="Q438" s="25">
        <f>+J438+K438+M438</f>
        <v>8437</v>
      </c>
      <c r="R438" s="25">
        <f>+F438-P438</f>
        <v>49164.82</v>
      </c>
    </row>
    <row r="439" spans="1:18" s="11" customFormat="1" ht="24.95" customHeight="1" x14ac:dyDescent="0.25">
      <c r="A439" s="22">
        <v>383</v>
      </c>
      <c r="B439" s="18" t="s">
        <v>42</v>
      </c>
      <c r="C439" s="21" t="s">
        <v>43</v>
      </c>
      <c r="D439" s="22" t="s">
        <v>20</v>
      </c>
      <c r="E439" s="22" t="s">
        <v>632</v>
      </c>
      <c r="F439" s="25">
        <v>50000</v>
      </c>
      <c r="G439" s="25">
        <v>1854</v>
      </c>
      <c r="H439" s="25">
        <v>25</v>
      </c>
      <c r="I439" s="25">
        <f t="shared" si="332"/>
        <v>1435</v>
      </c>
      <c r="J439" s="25">
        <f t="shared" si="333"/>
        <v>3550</v>
      </c>
      <c r="K439" s="25">
        <f t="shared" si="334"/>
        <v>575</v>
      </c>
      <c r="L439" s="25">
        <f t="shared" si="335"/>
        <v>1520</v>
      </c>
      <c r="M439" s="25">
        <f t="shared" si="336"/>
        <v>3545</v>
      </c>
      <c r="N439" s="25">
        <v>0</v>
      </c>
      <c r="O439" s="25">
        <f>SUM(I439:N439)</f>
        <v>10625</v>
      </c>
      <c r="P439" s="25">
        <f>SUM(G439,H439,I439,L439,N439)</f>
        <v>4834</v>
      </c>
      <c r="Q439" s="25">
        <f>+J439+K439+M439</f>
        <v>7670</v>
      </c>
      <c r="R439" s="25">
        <f>+F439-P439</f>
        <v>45166</v>
      </c>
    </row>
    <row r="440" spans="1:18" s="11" customFormat="1" ht="24.95" customHeight="1" x14ac:dyDescent="0.25">
      <c r="A440" s="22">
        <v>384</v>
      </c>
      <c r="B440" s="18" t="s">
        <v>524</v>
      </c>
      <c r="C440" s="21" t="s">
        <v>428</v>
      </c>
      <c r="D440" s="22" t="s">
        <v>20</v>
      </c>
      <c r="E440" s="22" t="s">
        <v>633</v>
      </c>
      <c r="F440" s="25">
        <v>50000</v>
      </c>
      <c r="G440" s="25">
        <v>1854</v>
      </c>
      <c r="H440" s="25">
        <v>25</v>
      </c>
      <c r="I440" s="25">
        <f t="shared" si="332"/>
        <v>1435</v>
      </c>
      <c r="J440" s="25">
        <f t="shared" si="333"/>
        <v>3550</v>
      </c>
      <c r="K440" s="25">
        <f t="shared" si="334"/>
        <v>575</v>
      </c>
      <c r="L440" s="25">
        <f t="shared" si="335"/>
        <v>1520</v>
      </c>
      <c r="M440" s="25">
        <f t="shared" si="336"/>
        <v>3545</v>
      </c>
      <c r="N440" s="25">
        <v>0</v>
      </c>
      <c r="O440" s="25">
        <f t="shared" si="337"/>
        <v>10625</v>
      </c>
      <c r="P440" s="25">
        <f t="shared" si="338"/>
        <v>4834</v>
      </c>
      <c r="Q440" s="25">
        <f t="shared" si="339"/>
        <v>7670</v>
      </c>
      <c r="R440" s="25">
        <f t="shared" si="340"/>
        <v>45166</v>
      </c>
    </row>
    <row r="441" spans="1:18" s="11" customFormat="1" ht="24.95" customHeight="1" x14ac:dyDescent="0.25">
      <c r="A441" s="22">
        <v>385</v>
      </c>
      <c r="B441" s="18" t="s">
        <v>525</v>
      </c>
      <c r="C441" s="21" t="s">
        <v>428</v>
      </c>
      <c r="D441" s="22" t="s">
        <v>20</v>
      </c>
      <c r="E441" s="22" t="s">
        <v>632</v>
      </c>
      <c r="F441" s="25">
        <v>50000</v>
      </c>
      <c r="G441" s="25">
        <v>1854</v>
      </c>
      <c r="H441" s="25">
        <v>25</v>
      </c>
      <c r="I441" s="25">
        <f t="shared" si="332"/>
        <v>1435</v>
      </c>
      <c r="J441" s="25">
        <f t="shared" si="333"/>
        <v>3550</v>
      </c>
      <c r="K441" s="25">
        <f t="shared" si="334"/>
        <v>575</v>
      </c>
      <c r="L441" s="25">
        <f t="shared" si="335"/>
        <v>1520</v>
      </c>
      <c r="M441" s="25">
        <f t="shared" si="336"/>
        <v>3545</v>
      </c>
      <c r="N441" s="25">
        <v>0</v>
      </c>
      <c r="O441" s="25">
        <f t="shared" si="337"/>
        <v>10625</v>
      </c>
      <c r="P441" s="25">
        <f t="shared" si="338"/>
        <v>4834</v>
      </c>
      <c r="Q441" s="25">
        <f t="shared" si="339"/>
        <v>7670</v>
      </c>
      <c r="R441" s="25">
        <f t="shared" si="340"/>
        <v>45166</v>
      </c>
    </row>
    <row r="442" spans="1:18" s="11" customFormat="1" ht="24.95" customHeight="1" x14ac:dyDescent="0.25">
      <c r="A442" s="22">
        <v>386</v>
      </c>
      <c r="B442" s="18" t="s">
        <v>526</v>
      </c>
      <c r="C442" s="21" t="s">
        <v>428</v>
      </c>
      <c r="D442" s="22" t="s">
        <v>20</v>
      </c>
      <c r="E442" s="22" t="s">
        <v>633</v>
      </c>
      <c r="F442" s="25">
        <v>50000</v>
      </c>
      <c r="G442" s="25">
        <v>1854</v>
      </c>
      <c r="H442" s="25">
        <v>25</v>
      </c>
      <c r="I442" s="25">
        <f t="shared" si="332"/>
        <v>1435</v>
      </c>
      <c r="J442" s="25">
        <f t="shared" si="333"/>
        <v>3550</v>
      </c>
      <c r="K442" s="25">
        <f t="shared" si="334"/>
        <v>575</v>
      </c>
      <c r="L442" s="25">
        <f t="shared" si="335"/>
        <v>1520</v>
      </c>
      <c r="M442" s="25">
        <f t="shared" si="336"/>
        <v>3545</v>
      </c>
      <c r="N442" s="25">
        <v>0</v>
      </c>
      <c r="O442" s="25">
        <f t="shared" si="337"/>
        <v>10625</v>
      </c>
      <c r="P442" s="25">
        <f t="shared" si="338"/>
        <v>4834</v>
      </c>
      <c r="Q442" s="25">
        <f t="shared" si="339"/>
        <v>7670</v>
      </c>
      <c r="R442" s="25">
        <f t="shared" si="340"/>
        <v>45166</v>
      </c>
    </row>
    <row r="443" spans="1:18" s="11" customFormat="1" ht="24.95" customHeight="1" x14ac:dyDescent="0.25">
      <c r="A443" s="22">
        <v>387</v>
      </c>
      <c r="B443" s="18" t="s">
        <v>527</v>
      </c>
      <c r="C443" s="21" t="s">
        <v>428</v>
      </c>
      <c r="D443" s="22" t="s">
        <v>20</v>
      </c>
      <c r="E443" s="22" t="s">
        <v>633</v>
      </c>
      <c r="F443" s="25">
        <v>50000</v>
      </c>
      <c r="G443" s="25">
        <v>1854</v>
      </c>
      <c r="H443" s="25">
        <v>25</v>
      </c>
      <c r="I443" s="25">
        <f t="shared" si="332"/>
        <v>1435</v>
      </c>
      <c r="J443" s="25">
        <f t="shared" si="333"/>
        <v>3550</v>
      </c>
      <c r="K443" s="25">
        <f t="shared" si="334"/>
        <v>575</v>
      </c>
      <c r="L443" s="25">
        <f t="shared" si="335"/>
        <v>1520</v>
      </c>
      <c r="M443" s="25">
        <f t="shared" si="336"/>
        <v>3545</v>
      </c>
      <c r="N443" s="25">
        <v>0</v>
      </c>
      <c r="O443" s="25">
        <f t="shared" si="337"/>
        <v>10625</v>
      </c>
      <c r="P443" s="25">
        <f t="shared" si="338"/>
        <v>4834</v>
      </c>
      <c r="Q443" s="25">
        <f t="shared" si="339"/>
        <v>7670</v>
      </c>
      <c r="R443" s="25">
        <f t="shared" si="340"/>
        <v>45166</v>
      </c>
    </row>
    <row r="444" spans="1:18" s="11" customFormat="1" ht="24.95" customHeight="1" x14ac:dyDescent="0.25">
      <c r="A444" s="22">
        <v>388</v>
      </c>
      <c r="B444" s="18" t="s">
        <v>559</v>
      </c>
      <c r="C444" s="21" t="s">
        <v>428</v>
      </c>
      <c r="D444" s="22" t="s">
        <v>20</v>
      </c>
      <c r="E444" s="22" t="s">
        <v>633</v>
      </c>
      <c r="F444" s="25">
        <v>50000</v>
      </c>
      <c r="G444" s="25">
        <v>1854</v>
      </c>
      <c r="H444" s="25">
        <v>25</v>
      </c>
      <c r="I444" s="25">
        <f t="shared" si="332"/>
        <v>1435</v>
      </c>
      <c r="J444" s="25">
        <f t="shared" si="333"/>
        <v>3550</v>
      </c>
      <c r="K444" s="25">
        <f t="shared" si="334"/>
        <v>575</v>
      </c>
      <c r="L444" s="25">
        <f t="shared" si="335"/>
        <v>1520</v>
      </c>
      <c r="M444" s="25">
        <f t="shared" si="336"/>
        <v>3545</v>
      </c>
      <c r="N444" s="25">
        <v>0</v>
      </c>
      <c r="O444" s="25">
        <f t="shared" ref="O444" si="341">SUM(I444:N444)</f>
        <v>10625</v>
      </c>
      <c r="P444" s="25">
        <f t="shared" ref="P444" si="342">SUM(G444,H444,I444,L444,N444)</f>
        <v>4834</v>
      </c>
      <c r="Q444" s="25">
        <f t="shared" ref="Q444" si="343">+J444+K444+M444</f>
        <v>7670</v>
      </c>
      <c r="R444" s="25">
        <f t="shared" ref="R444" si="344">+F444-P444</f>
        <v>45166</v>
      </c>
    </row>
    <row r="445" spans="1:18" ht="24.95" customHeight="1" x14ac:dyDescent="0.25">
      <c r="A445" s="22">
        <v>389</v>
      </c>
      <c r="B445" s="18" t="s">
        <v>634</v>
      </c>
      <c r="C445" s="21" t="s">
        <v>32</v>
      </c>
      <c r="D445" s="22" t="s">
        <v>20</v>
      </c>
      <c r="E445" s="22" t="s">
        <v>632</v>
      </c>
      <c r="F445" s="25">
        <v>36000</v>
      </c>
      <c r="G445" s="25">
        <v>0</v>
      </c>
      <c r="H445" s="25">
        <v>25</v>
      </c>
      <c r="I445" s="25">
        <f t="shared" si="332"/>
        <v>1033.2</v>
      </c>
      <c r="J445" s="25">
        <f t="shared" si="333"/>
        <v>2556</v>
      </c>
      <c r="K445" s="25">
        <f t="shared" si="334"/>
        <v>414</v>
      </c>
      <c r="L445" s="25">
        <f t="shared" si="335"/>
        <v>1094.4000000000001</v>
      </c>
      <c r="M445" s="25">
        <f t="shared" si="336"/>
        <v>2552.4</v>
      </c>
      <c r="N445" s="25">
        <v>0</v>
      </c>
      <c r="O445" s="25">
        <f t="shared" ref="O445" si="345">SUM(I445:N445)</f>
        <v>7650</v>
      </c>
      <c r="P445" s="25">
        <f t="shared" ref="P445" si="346">SUM(G445,H445,I445,L445,N445)</f>
        <v>2152.6</v>
      </c>
      <c r="Q445" s="25">
        <f t="shared" ref="Q445" si="347">+J445+K445+M445</f>
        <v>5522.4</v>
      </c>
      <c r="R445" s="25">
        <f t="shared" ref="R445" si="348">+F445-P445</f>
        <v>33847.4</v>
      </c>
    </row>
    <row r="446" spans="1:18" s="11" customFormat="1" ht="24.95" customHeight="1" x14ac:dyDescent="0.25">
      <c r="A446" s="22">
        <v>390</v>
      </c>
      <c r="B446" s="18" t="s">
        <v>423</v>
      </c>
      <c r="C446" s="21" t="s">
        <v>34</v>
      </c>
      <c r="D446" s="22" t="s">
        <v>20</v>
      </c>
      <c r="E446" s="22" t="s">
        <v>633</v>
      </c>
      <c r="F446" s="25">
        <v>35000</v>
      </c>
      <c r="G446" s="25">
        <v>0</v>
      </c>
      <c r="H446" s="25">
        <v>25</v>
      </c>
      <c r="I446" s="25">
        <f t="shared" si="332"/>
        <v>1004.5</v>
      </c>
      <c r="J446" s="25">
        <f t="shared" si="333"/>
        <v>2485</v>
      </c>
      <c r="K446" s="25">
        <f t="shared" si="334"/>
        <v>402.5</v>
      </c>
      <c r="L446" s="25">
        <f t="shared" si="335"/>
        <v>1064</v>
      </c>
      <c r="M446" s="25">
        <f t="shared" si="336"/>
        <v>2481.5</v>
      </c>
      <c r="N446" s="25">
        <v>0</v>
      </c>
      <c r="O446" s="25">
        <f t="shared" si="337"/>
        <v>7437.5</v>
      </c>
      <c r="P446" s="25">
        <f t="shared" si="338"/>
        <v>2093.5</v>
      </c>
      <c r="Q446" s="25">
        <f t="shared" si="339"/>
        <v>5369</v>
      </c>
      <c r="R446" s="25">
        <f t="shared" si="340"/>
        <v>32906.5</v>
      </c>
    </row>
    <row r="447" spans="1:18" s="19" customFormat="1" ht="24.95" customHeight="1" x14ac:dyDescent="0.3">
      <c r="A447" s="28" t="s">
        <v>424</v>
      </c>
      <c r="B447" s="29"/>
      <c r="C447" s="29"/>
      <c r="D447" s="29"/>
      <c r="E447" s="29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5"/>
    </row>
    <row r="448" spans="1:18" s="11" customFormat="1" ht="24.95" customHeight="1" x14ac:dyDescent="0.25">
      <c r="A448" s="22">
        <v>391</v>
      </c>
      <c r="B448" s="18" t="s">
        <v>529</v>
      </c>
      <c r="C448" s="21" t="s">
        <v>530</v>
      </c>
      <c r="D448" s="22" t="s">
        <v>20</v>
      </c>
      <c r="E448" s="22" t="s">
        <v>633</v>
      </c>
      <c r="F448" s="25">
        <v>60000</v>
      </c>
      <c r="G448" s="25">
        <v>3486.68</v>
      </c>
      <c r="H448" s="25">
        <v>25</v>
      </c>
      <c r="I448" s="25">
        <f t="shared" ref="I448:I458" si="349">IF(F448&gt;290000,290000*2.87%,F448*2.87%)</f>
        <v>1722</v>
      </c>
      <c r="J448" s="25">
        <f t="shared" ref="J448:J458" si="350">IF(F448&gt;290000,290000*7.1%,F448*7.1%)</f>
        <v>4260</v>
      </c>
      <c r="K448" s="25">
        <f t="shared" ref="K448:K458" si="351">IF(F448&gt;62400,62400*1.15%,F448*1.15%)</f>
        <v>690</v>
      </c>
      <c r="L448" s="25">
        <f t="shared" ref="L448:L458" si="352">IF(F448&gt;156000,156000*3.04%,F448*3.04%)</f>
        <v>1824</v>
      </c>
      <c r="M448" s="25">
        <f t="shared" ref="M448:M458" si="353">IF(F448&gt;156000,156000*7.09%,F448*7.09%)</f>
        <v>4254</v>
      </c>
      <c r="N448" s="25">
        <v>0</v>
      </c>
      <c r="O448" s="25">
        <f>SUM(I448:N448)</f>
        <v>12750</v>
      </c>
      <c r="P448" s="25">
        <f>SUM(G448,H448,I448,L448,N448)</f>
        <v>7057.68</v>
      </c>
      <c r="Q448" s="25">
        <f>+J448+K448+M448</f>
        <v>9204</v>
      </c>
      <c r="R448" s="25">
        <f>+F448-P448</f>
        <v>52942.32</v>
      </c>
    </row>
    <row r="449" spans="1:18" s="11" customFormat="1" ht="24.95" customHeight="1" x14ac:dyDescent="0.25">
      <c r="A449" s="22">
        <v>392</v>
      </c>
      <c r="B449" s="18" t="s">
        <v>425</v>
      </c>
      <c r="C449" s="21" t="s">
        <v>426</v>
      </c>
      <c r="D449" s="22" t="s">
        <v>20</v>
      </c>
      <c r="E449" s="22" t="s">
        <v>633</v>
      </c>
      <c r="F449" s="25">
        <v>50000</v>
      </c>
      <c r="G449" s="25">
        <v>1854</v>
      </c>
      <c r="H449" s="25">
        <v>25</v>
      </c>
      <c r="I449" s="25">
        <f t="shared" si="349"/>
        <v>1435</v>
      </c>
      <c r="J449" s="25">
        <f t="shared" si="350"/>
        <v>3550</v>
      </c>
      <c r="K449" s="25">
        <f t="shared" si="351"/>
        <v>575</v>
      </c>
      <c r="L449" s="25">
        <f t="shared" si="352"/>
        <v>1520</v>
      </c>
      <c r="M449" s="25">
        <f t="shared" si="353"/>
        <v>3545</v>
      </c>
      <c r="N449" s="25">
        <v>0</v>
      </c>
      <c r="O449" s="25">
        <f t="shared" ref="O449:O458" si="354">SUM(I449:N449)</f>
        <v>10625</v>
      </c>
      <c r="P449" s="25">
        <f t="shared" ref="P449:P458" si="355">SUM(G449,H449,I449,L449,N449)</f>
        <v>4834</v>
      </c>
      <c r="Q449" s="25">
        <f t="shared" ref="Q449:Q458" si="356">+J449+K449+M449</f>
        <v>7670</v>
      </c>
      <c r="R449" s="25">
        <f t="shared" ref="R449:R458" si="357">+F449-P449</f>
        <v>45166</v>
      </c>
    </row>
    <row r="450" spans="1:18" s="11" customFormat="1" ht="24.95" customHeight="1" x14ac:dyDescent="0.25">
      <c r="A450" s="22">
        <v>393</v>
      </c>
      <c r="B450" s="18" t="s">
        <v>427</v>
      </c>
      <c r="C450" s="21" t="s">
        <v>428</v>
      </c>
      <c r="D450" s="22" t="s">
        <v>20</v>
      </c>
      <c r="E450" s="22" t="s">
        <v>632</v>
      </c>
      <c r="F450" s="25">
        <v>50000</v>
      </c>
      <c r="G450" s="25">
        <v>1854</v>
      </c>
      <c r="H450" s="25">
        <v>25</v>
      </c>
      <c r="I450" s="25">
        <f t="shared" si="349"/>
        <v>1435</v>
      </c>
      <c r="J450" s="25">
        <f t="shared" si="350"/>
        <v>3550</v>
      </c>
      <c r="K450" s="25">
        <f t="shared" si="351"/>
        <v>575</v>
      </c>
      <c r="L450" s="25">
        <f t="shared" si="352"/>
        <v>1520</v>
      </c>
      <c r="M450" s="25">
        <f t="shared" si="353"/>
        <v>3545</v>
      </c>
      <c r="N450" s="25">
        <v>0</v>
      </c>
      <c r="O450" s="25">
        <f t="shared" si="354"/>
        <v>10625</v>
      </c>
      <c r="P450" s="25">
        <f t="shared" si="355"/>
        <v>4834</v>
      </c>
      <c r="Q450" s="25">
        <f t="shared" si="356"/>
        <v>7670</v>
      </c>
      <c r="R450" s="25">
        <f t="shared" si="357"/>
        <v>45166</v>
      </c>
    </row>
    <row r="451" spans="1:18" s="11" customFormat="1" ht="24.95" customHeight="1" x14ac:dyDescent="0.25">
      <c r="A451" s="22">
        <v>394</v>
      </c>
      <c r="B451" s="18" t="s">
        <v>429</v>
      </c>
      <c r="C451" s="21" t="s">
        <v>430</v>
      </c>
      <c r="D451" s="22" t="s">
        <v>20</v>
      </c>
      <c r="E451" s="22" t="s">
        <v>633</v>
      </c>
      <c r="F451" s="25">
        <v>40000</v>
      </c>
      <c r="G451" s="25">
        <v>442.65</v>
      </c>
      <c r="H451" s="25">
        <v>25</v>
      </c>
      <c r="I451" s="25">
        <f t="shared" si="349"/>
        <v>1148</v>
      </c>
      <c r="J451" s="25">
        <f t="shared" si="350"/>
        <v>2840</v>
      </c>
      <c r="K451" s="25">
        <f t="shared" si="351"/>
        <v>460</v>
      </c>
      <c r="L451" s="25">
        <f t="shared" si="352"/>
        <v>1216</v>
      </c>
      <c r="M451" s="25">
        <f t="shared" si="353"/>
        <v>2836</v>
      </c>
      <c r="N451" s="25">
        <v>0</v>
      </c>
      <c r="O451" s="25">
        <f t="shared" si="354"/>
        <v>8500</v>
      </c>
      <c r="P451" s="25">
        <f t="shared" si="355"/>
        <v>2831.65</v>
      </c>
      <c r="Q451" s="25">
        <f t="shared" si="356"/>
        <v>6136</v>
      </c>
      <c r="R451" s="25">
        <f t="shared" si="357"/>
        <v>37168.35</v>
      </c>
    </row>
    <row r="452" spans="1:18" s="11" customFormat="1" ht="24.95" customHeight="1" x14ac:dyDescent="0.25">
      <c r="A452" s="22">
        <v>395</v>
      </c>
      <c r="B452" s="18" t="s">
        <v>431</v>
      </c>
      <c r="C452" s="21" t="s">
        <v>430</v>
      </c>
      <c r="D452" s="22" t="s">
        <v>20</v>
      </c>
      <c r="E452" s="22" t="s">
        <v>633</v>
      </c>
      <c r="F452" s="25">
        <v>40000</v>
      </c>
      <c r="G452" s="25">
        <v>442.65</v>
      </c>
      <c r="H452" s="25">
        <v>25</v>
      </c>
      <c r="I452" s="25">
        <f t="shared" si="349"/>
        <v>1148</v>
      </c>
      <c r="J452" s="25">
        <f t="shared" si="350"/>
        <v>2840</v>
      </c>
      <c r="K452" s="25">
        <f t="shared" si="351"/>
        <v>460</v>
      </c>
      <c r="L452" s="25">
        <f t="shared" si="352"/>
        <v>1216</v>
      </c>
      <c r="M452" s="25">
        <f t="shared" si="353"/>
        <v>2836</v>
      </c>
      <c r="N452" s="25">
        <v>0</v>
      </c>
      <c r="O452" s="25">
        <f t="shared" si="354"/>
        <v>8500</v>
      </c>
      <c r="P452" s="25">
        <f t="shared" si="355"/>
        <v>2831.65</v>
      </c>
      <c r="Q452" s="25">
        <f t="shared" si="356"/>
        <v>6136</v>
      </c>
      <c r="R452" s="25">
        <f t="shared" si="357"/>
        <v>37168.35</v>
      </c>
    </row>
    <row r="453" spans="1:18" s="11" customFormat="1" ht="24.95" customHeight="1" x14ac:dyDescent="0.25">
      <c r="A453" s="22">
        <v>396</v>
      </c>
      <c r="B453" s="18" t="s">
        <v>432</v>
      </c>
      <c r="C453" s="21" t="s">
        <v>430</v>
      </c>
      <c r="D453" s="22" t="s">
        <v>20</v>
      </c>
      <c r="E453" s="22" t="s">
        <v>633</v>
      </c>
      <c r="F453" s="25">
        <v>40000</v>
      </c>
      <c r="G453" s="25">
        <v>442.65</v>
      </c>
      <c r="H453" s="25">
        <v>25</v>
      </c>
      <c r="I453" s="25">
        <f t="shared" si="349"/>
        <v>1148</v>
      </c>
      <c r="J453" s="25">
        <f t="shared" si="350"/>
        <v>2840</v>
      </c>
      <c r="K453" s="25">
        <f t="shared" si="351"/>
        <v>460</v>
      </c>
      <c r="L453" s="25">
        <f t="shared" si="352"/>
        <v>1216</v>
      </c>
      <c r="M453" s="25">
        <f t="shared" si="353"/>
        <v>2836</v>
      </c>
      <c r="N453" s="25">
        <v>0</v>
      </c>
      <c r="O453" s="25">
        <f t="shared" si="354"/>
        <v>8500</v>
      </c>
      <c r="P453" s="25">
        <f t="shared" si="355"/>
        <v>2831.65</v>
      </c>
      <c r="Q453" s="25">
        <f t="shared" si="356"/>
        <v>6136</v>
      </c>
      <c r="R453" s="25">
        <f t="shared" si="357"/>
        <v>37168.35</v>
      </c>
    </row>
    <row r="454" spans="1:18" s="11" customFormat="1" ht="24.95" customHeight="1" x14ac:dyDescent="0.25">
      <c r="A454" s="22">
        <v>397</v>
      </c>
      <c r="B454" s="18" t="s">
        <v>433</v>
      </c>
      <c r="C454" s="21" t="s">
        <v>430</v>
      </c>
      <c r="D454" s="22" t="s">
        <v>20</v>
      </c>
      <c r="E454" s="22" t="s">
        <v>633</v>
      </c>
      <c r="F454" s="25">
        <v>40000</v>
      </c>
      <c r="G454" s="25">
        <v>442.65</v>
      </c>
      <c r="H454" s="25">
        <v>25</v>
      </c>
      <c r="I454" s="25">
        <f t="shared" si="349"/>
        <v>1148</v>
      </c>
      <c r="J454" s="25">
        <f t="shared" si="350"/>
        <v>2840</v>
      </c>
      <c r="K454" s="25">
        <f t="shared" si="351"/>
        <v>460</v>
      </c>
      <c r="L454" s="25">
        <f t="shared" si="352"/>
        <v>1216</v>
      </c>
      <c r="M454" s="25">
        <f t="shared" si="353"/>
        <v>2836</v>
      </c>
      <c r="N454" s="25">
        <v>0</v>
      </c>
      <c r="O454" s="25">
        <f t="shared" si="354"/>
        <v>8500</v>
      </c>
      <c r="P454" s="25">
        <f t="shared" si="355"/>
        <v>2831.65</v>
      </c>
      <c r="Q454" s="25">
        <f t="shared" si="356"/>
        <v>6136</v>
      </c>
      <c r="R454" s="25">
        <f t="shared" si="357"/>
        <v>37168.35</v>
      </c>
    </row>
    <row r="455" spans="1:18" s="11" customFormat="1" ht="24.95" customHeight="1" x14ac:dyDescent="0.25">
      <c r="A455" s="22">
        <v>398</v>
      </c>
      <c r="B455" s="18" t="s">
        <v>434</v>
      </c>
      <c r="C455" s="21" t="s">
        <v>32</v>
      </c>
      <c r="D455" s="22" t="s">
        <v>20</v>
      </c>
      <c r="E455" s="22" t="s">
        <v>633</v>
      </c>
      <c r="F455" s="25">
        <v>35000</v>
      </c>
      <c r="G455" s="25">
        <v>0</v>
      </c>
      <c r="H455" s="25">
        <v>25</v>
      </c>
      <c r="I455" s="25">
        <f t="shared" si="349"/>
        <v>1004.5</v>
      </c>
      <c r="J455" s="25">
        <f t="shared" si="350"/>
        <v>2485</v>
      </c>
      <c r="K455" s="25">
        <f t="shared" si="351"/>
        <v>402.5</v>
      </c>
      <c r="L455" s="25">
        <f t="shared" si="352"/>
        <v>1064</v>
      </c>
      <c r="M455" s="25">
        <f t="shared" si="353"/>
        <v>2481.5</v>
      </c>
      <c r="N455" s="25">
        <v>0</v>
      </c>
      <c r="O455" s="25">
        <f t="shared" si="354"/>
        <v>7437.5</v>
      </c>
      <c r="P455" s="25">
        <f t="shared" si="355"/>
        <v>2093.5</v>
      </c>
      <c r="Q455" s="25">
        <f t="shared" si="356"/>
        <v>5369</v>
      </c>
      <c r="R455" s="25">
        <f t="shared" si="357"/>
        <v>32906.5</v>
      </c>
    </row>
    <row r="456" spans="1:18" s="11" customFormat="1" ht="24.95" customHeight="1" x14ac:dyDescent="0.25">
      <c r="A456" s="22">
        <v>399</v>
      </c>
      <c r="B456" s="18" t="s">
        <v>435</v>
      </c>
      <c r="C456" s="21" t="s">
        <v>34</v>
      </c>
      <c r="D456" s="22" t="s">
        <v>20</v>
      </c>
      <c r="E456" s="22" t="s">
        <v>633</v>
      </c>
      <c r="F456" s="25">
        <v>35000</v>
      </c>
      <c r="G456" s="25">
        <v>0</v>
      </c>
      <c r="H456" s="25">
        <v>25</v>
      </c>
      <c r="I456" s="25">
        <f t="shared" si="349"/>
        <v>1004.5</v>
      </c>
      <c r="J456" s="25">
        <f t="shared" si="350"/>
        <v>2485</v>
      </c>
      <c r="K456" s="25">
        <f t="shared" si="351"/>
        <v>402.5</v>
      </c>
      <c r="L456" s="25">
        <f t="shared" si="352"/>
        <v>1064</v>
      </c>
      <c r="M456" s="25">
        <f t="shared" si="353"/>
        <v>2481.5</v>
      </c>
      <c r="N456" s="25">
        <v>0</v>
      </c>
      <c r="O456" s="25">
        <f t="shared" si="354"/>
        <v>7437.5</v>
      </c>
      <c r="P456" s="25">
        <f t="shared" si="355"/>
        <v>2093.5</v>
      </c>
      <c r="Q456" s="25">
        <f t="shared" si="356"/>
        <v>5369</v>
      </c>
      <c r="R456" s="25">
        <f t="shared" si="357"/>
        <v>32906.5</v>
      </c>
    </row>
    <row r="457" spans="1:18" s="11" customFormat="1" ht="24.95" customHeight="1" x14ac:dyDescent="0.25">
      <c r="A457" s="22">
        <v>400</v>
      </c>
      <c r="B457" s="18" t="s">
        <v>436</v>
      </c>
      <c r="C457" s="21" t="s">
        <v>34</v>
      </c>
      <c r="D457" s="22" t="s">
        <v>20</v>
      </c>
      <c r="E457" s="22" t="s">
        <v>633</v>
      </c>
      <c r="F457" s="25">
        <v>35000</v>
      </c>
      <c r="G457" s="25">
        <v>0</v>
      </c>
      <c r="H457" s="25">
        <v>25</v>
      </c>
      <c r="I457" s="25">
        <f t="shared" si="349"/>
        <v>1004.5</v>
      </c>
      <c r="J457" s="25">
        <f t="shared" si="350"/>
        <v>2485</v>
      </c>
      <c r="K457" s="25">
        <f t="shared" si="351"/>
        <v>402.5</v>
      </c>
      <c r="L457" s="25">
        <f t="shared" si="352"/>
        <v>1064</v>
      </c>
      <c r="M457" s="25">
        <f t="shared" si="353"/>
        <v>2481.5</v>
      </c>
      <c r="N457" s="25">
        <v>0</v>
      </c>
      <c r="O457" s="25">
        <f t="shared" si="354"/>
        <v>7437.5</v>
      </c>
      <c r="P457" s="25">
        <f t="shared" si="355"/>
        <v>2093.5</v>
      </c>
      <c r="Q457" s="25">
        <f t="shared" si="356"/>
        <v>5369</v>
      </c>
      <c r="R457" s="25">
        <f t="shared" si="357"/>
        <v>32906.5</v>
      </c>
    </row>
    <row r="458" spans="1:18" s="11" customFormat="1" ht="24.95" customHeight="1" x14ac:dyDescent="0.25">
      <c r="A458" s="22">
        <v>401</v>
      </c>
      <c r="B458" s="18" t="s">
        <v>437</v>
      </c>
      <c r="C458" s="21" t="s">
        <v>438</v>
      </c>
      <c r="D458" s="22" t="s">
        <v>20</v>
      </c>
      <c r="E458" s="22" t="s">
        <v>632</v>
      </c>
      <c r="F458" s="25">
        <v>35000</v>
      </c>
      <c r="G458" s="25">
        <v>0</v>
      </c>
      <c r="H458" s="25">
        <v>25</v>
      </c>
      <c r="I458" s="25">
        <f t="shared" si="349"/>
        <v>1004.5</v>
      </c>
      <c r="J458" s="25">
        <f t="shared" si="350"/>
        <v>2485</v>
      </c>
      <c r="K458" s="25">
        <f t="shared" si="351"/>
        <v>402.5</v>
      </c>
      <c r="L458" s="25">
        <f t="shared" si="352"/>
        <v>1064</v>
      </c>
      <c r="M458" s="25">
        <f t="shared" si="353"/>
        <v>2481.5</v>
      </c>
      <c r="N458" s="25">
        <v>0</v>
      </c>
      <c r="O458" s="25">
        <f t="shared" si="354"/>
        <v>7437.5</v>
      </c>
      <c r="P458" s="25">
        <f t="shared" si="355"/>
        <v>2093.5</v>
      </c>
      <c r="Q458" s="25">
        <f t="shared" si="356"/>
        <v>5369</v>
      </c>
      <c r="R458" s="25">
        <f t="shared" si="357"/>
        <v>32906.5</v>
      </c>
    </row>
    <row r="459" spans="1:18" s="19" customFormat="1" ht="24.95" customHeight="1" x14ac:dyDescent="0.3">
      <c r="A459" s="28" t="s">
        <v>439</v>
      </c>
      <c r="B459" s="29"/>
      <c r="C459" s="29"/>
      <c r="D459" s="29"/>
      <c r="E459" s="29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5"/>
    </row>
    <row r="460" spans="1:18" s="20" customFormat="1" ht="24.95" customHeight="1" x14ac:dyDescent="0.25">
      <c r="A460" s="22">
        <v>402</v>
      </c>
      <c r="B460" s="18" t="s">
        <v>440</v>
      </c>
      <c r="C460" s="21" t="s">
        <v>422</v>
      </c>
      <c r="D460" s="22" t="s">
        <v>20</v>
      </c>
      <c r="E460" s="22" t="s">
        <v>633</v>
      </c>
      <c r="F460" s="25">
        <v>90000</v>
      </c>
      <c r="G460" s="25">
        <v>9753.1200000000008</v>
      </c>
      <c r="H460" s="25">
        <v>25</v>
      </c>
      <c r="I460" s="25">
        <f t="shared" ref="I460" si="358">IF(F460&gt;290000,290000*2.87%,F460*2.87%)</f>
        <v>2583</v>
      </c>
      <c r="J460" s="25">
        <f t="shared" ref="J460" si="359">IF(F460&gt;290000,290000*7.1%,F460*7.1%)</f>
        <v>6390</v>
      </c>
      <c r="K460" s="25">
        <f t="shared" ref="K460" si="360">IF(F460&gt;62400,62400*1.15%,F460*1.15%)</f>
        <v>717.6</v>
      </c>
      <c r="L460" s="25">
        <f t="shared" ref="L460" si="361">IF(F460&gt;156000,156000*3.04%,F460*3.04%)</f>
        <v>2736</v>
      </c>
      <c r="M460" s="25">
        <f t="shared" ref="M460" si="362">IF(F460&gt;156000,156000*7.09%,F460*7.09%)</f>
        <v>6381</v>
      </c>
      <c r="N460" s="25">
        <v>0</v>
      </c>
      <c r="O460" s="25">
        <f t="shared" ref="O460" si="363">SUM(I460:N460)</f>
        <v>18807.599999999999</v>
      </c>
      <c r="P460" s="25">
        <f t="shared" ref="P460" si="364">SUM(G460,H460,I460,L460,N460)</f>
        <v>15097.12</v>
      </c>
      <c r="Q460" s="25">
        <f t="shared" ref="Q460" si="365">+J460+K460+M460</f>
        <v>13488.6</v>
      </c>
      <c r="R460" s="25">
        <f t="shared" ref="R460" si="366">+F460-P460</f>
        <v>74902.880000000005</v>
      </c>
    </row>
    <row r="461" spans="1:18" s="20" customFormat="1" ht="24.95" customHeight="1" x14ac:dyDescent="0.25">
      <c r="A461" s="22">
        <v>403</v>
      </c>
      <c r="B461" s="18" t="s">
        <v>441</v>
      </c>
      <c r="C461" s="21" t="s">
        <v>442</v>
      </c>
      <c r="D461" s="22" t="s">
        <v>20</v>
      </c>
      <c r="E461" s="22" t="s">
        <v>633</v>
      </c>
      <c r="F461" s="25">
        <v>58000</v>
      </c>
      <c r="G461" s="25">
        <v>3110.32</v>
      </c>
      <c r="H461" s="25">
        <v>25</v>
      </c>
      <c r="I461" s="25">
        <f t="shared" ref="I461:I492" si="367">IF(F461&gt;290000,290000*2.87%,F461*2.87%)</f>
        <v>1664.6</v>
      </c>
      <c r="J461" s="25">
        <f t="shared" ref="J461:J492" si="368">IF(F461&gt;290000,290000*7.1%,F461*7.1%)</f>
        <v>4118</v>
      </c>
      <c r="K461" s="25">
        <f t="shared" ref="K461:K492" si="369">IF(F461&gt;62400,62400*1.15%,F461*1.15%)</f>
        <v>667</v>
      </c>
      <c r="L461" s="25">
        <f t="shared" ref="L461:L492" si="370">IF(F461&gt;156000,156000*3.04%,F461*3.04%)</f>
        <v>1763.2</v>
      </c>
      <c r="M461" s="25">
        <f t="shared" ref="M461:M492" si="371">IF(F461&gt;156000,156000*7.09%,F461*7.09%)</f>
        <v>4112.2</v>
      </c>
      <c r="N461" s="25">
        <v>0</v>
      </c>
      <c r="O461" s="25">
        <f t="shared" ref="O461:O492" si="372">SUM(I461:N461)</f>
        <v>12325</v>
      </c>
      <c r="P461" s="25">
        <f t="shared" ref="P461:P492" si="373">SUM(G461,H461,I461,L461,N461)</f>
        <v>6563.12</v>
      </c>
      <c r="Q461" s="25">
        <f t="shared" ref="Q461:Q492" si="374">+J461+K461+M461</f>
        <v>8897.2000000000007</v>
      </c>
      <c r="R461" s="25">
        <f t="shared" ref="R461:R492" si="375">+F461-P461</f>
        <v>51436.88</v>
      </c>
    </row>
    <row r="462" spans="1:18" s="11" customFormat="1" ht="24.95" customHeight="1" x14ac:dyDescent="0.25">
      <c r="A462" s="22">
        <v>404</v>
      </c>
      <c r="B462" s="18" t="s">
        <v>664</v>
      </c>
      <c r="C462" s="21" t="s">
        <v>442</v>
      </c>
      <c r="D462" s="22" t="s">
        <v>20</v>
      </c>
      <c r="E462" s="22" t="s">
        <v>633</v>
      </c>
      <c r="F462" s="26">
        <v>58000</v>
      </c>
      <c r="G462" s="26">
        <v>3110.32</v>
      </c>
      <c r="H462" s="25">
        <v>25</v>
      </c>
      <c r="I462" s="26">
        <f t="shared" si="367"/>
        <v>1664.6</v>
      </c>
      <c r="J462" s="26">
        <f t="shared" si="368"/>
        <v>4118</v>
      </c>
      <c r="K462" s="26">
        <f t="shared" si="369"/>
        <v>667</v>
      </c>
      <c r="L462" s="26">
        <f t="shared" si="370"/>
        <v>1763.2</v>
      </c>
      <c r="M462" s="26">
        <f t="shared" si="371"/>
        <v>4112.2</v>
      </c>
      <c r="N462" s="26">
        <v>0</v>
      </c>
      <c r="O462" s="26">
        <f t="shared" si="372"/>
        <v>12325</v>
      </c>
      <c r="P462" s="26">
        <f t="shared" si="373"/>
        <v>6563.12</v>
      </c>
      <c r="Q462" s="26">
        <f t="shared" si="374"/>
        <v>8897.2000000000007</v>
      </c>
      <c r="R462" s="26">
        <f t="shared" si="375"/>
        <v>51436.88</v>
      </c>
    </row>
    <row r="463" spans="1:18" s="11" customFormat="1" ht="24.95" customHeight="1" x14ac:dyDescent="0.25">
      <c r="A463" s="22">
        <v>405</v>
      </c>
      <c r="B463" s="18" t="s">
        <v>673</v>
      </c>
      <c r="C463" s="21" t="s">
        <v>442</v>
      </c>
      <c r="D463" s="22" t="s">
        <v>20</v>
      </c>
      <c r="E463" s="22" t="s">
        <v>632</v>
      </c>
      <c r="F463" s="25">
        <v>58000</v>
      </c>
      <c r="G463" s="25">
        <v>3110.32</v>
      </c>
      <c r="H463" s="25">
        <v>25</v>
      </c>
      <c r="I463" s="25">
        <f t="shared" si="367"/>
        <v>1664.6</v>
      </c>
      <c r="J463" s="25">
        <f t="shared" si="368"/>
        <v>4118</v>
      </c>
      <c r="K463" s="25">
        <f t="shared" si="369"/>
        <v>667</v>
      </c>
      <c r="L463" s="25">
        <f t="shared" si="370"/>
        <v>1763.2</v>
      </c>
      <c r="M463" s="25">
        <f t="shared" si="371"/>
        <v>4112.2</v>
      </c>
      <c r="N463" s="25">
        <v>0</v>
      </c>
      <c r="O463" s="25">
        <f t="shared" si="372"/>
        <v>12325</v>
      </c>
      <c r="P463" s="25">
        <f t="shared" si="373"/>
        <v>6563.12</v>
      </c>
      <c r="Q463" s="25">
        <f t="shared" si="374"/>
        <v>8897.2000000000007</v>
      </c>
      <c r="R463" s="25">
        <f t="shared" si="375"/>
        <v>51436.88</v>
      </c>
    </row>
    <row r="464" spans="1:18" s="20" customFormat="1" ht="24.95" customHeight="1" x14ac:dyDescent="0.25">
      <c r="A464" s="22">
        <v>406</v>
      </c>
      <c r="B464" s="18" t="s">
        <v>486</v>
      </c>
      <c r="C464" s="21" t="s">
        <v>442</v>
      </c>
      <c r="D464" s="22" t="s">
        <v>20</v>
      </c>
      <c r="E464" s="22" t="s">
        <v>633</v>
      </c>
      <c r="F464" s="25">
        <v>58000</v>
      </c>
      <c r="G464" s="25">
        <v>3110.32</v>
      </c>
      <c r="H464" s="25">
        <v>25</v>
      </c>
      <c r="I464" s="25">
        <f t="shared" si="367"/>
        <v>1664.6</v>
      </c>
      <c r="J464" s="25">
        <f t="shared" si="368"/>
        <v>4118</v>
      </c>
      <c r="K464" s="25">
        <f t="shared" si="369"/>
        <v>667</v>
      </c>
      <c r="L464" s="25">
        <f t="shared" si="370"/>
        <v>1763.2</v>
      </c>
      <c r="M464" s="25">
        <f t="shared" si="371"/>
        <v>4112.2</v>
      </c>
      <c r="N464" s="25">
        <v>0</v>
      </c>
      <c r="O464" s="25">
        <f t="shared" si="372"/>
        <v>12325</v>
      </c>
      <c r="P464" s="25">
        <f t="shared" si="373"/>
        <v>6563.12</v>
      </c>
      <c r="Q464" s="25">
        <f t="shared" si="374"/>
        <v>8897.2000000000007</v>
      </c>
      <c r="R464" s="25">
        <f t="shared" si="375"/>
        <v>51436.88</v>
      </c>
    </row>
    <row r="465" spans="1:18" s="20" customFormat="1" ht="24.95" customHeight="1" x14ac:dyDescent="0.25">
      <c r="A465" s="22">
        <v>407</v>
      </c>
      <c r="B465" s="18" t="s">
        <v>443</v>
      </c>
      <c r="C465" s="21" t="s">
        <v>442</v>
      </c>
      <c r="D465" s="22" t="s">
        <v>20</v>
      </c>
      <c r="E465" s="22" t="s">
        <v>633</v>
      </c>
      <c r="F465" s="25">
        <v>58000</v>
      </c>
      <c r="G465" s="25">
        <v>3110.32</v>
      </c>
      <c r="H465" s="25">
        <v>25</v>
      </c>
      <c r="I465" s="25">
        <f t="shared" si="367"/>
        <v>1664.6</v>
      </c>
      <c r="J465" s="25">
        <f t="shared" si="368"/>
        <v>4118</v>
      </c>
      <c r="K465" s="25">
        <f t="shared" si="369"/>
        <v>667</v>
      </c>
      <c r="L465" s="25">
        <f t="shared" si="370"/>
        <v>1763.2</v>
      </c>
      <c r="M465" s="25">
        <f t="shared" si="371"/>
        <v>4112.2</v>
      </c>
      <c r="N465" s="25">
        <v>0</v>
      </c>
      <c r="O465" s="25">
        <f t="shared" si="372"/>
        <v>12325</v>
      </c>
      <c r="P465" s="25">
        <f t="shared" si="373"/>
        <v>6563.12</v>
      </c>
      <c r="Q465" s="25">
        <f t="shared" si="374"/>
        <v>8897.2000000000007</v>
      </c>
      <c r="R465" s="25">
        <f t="shared" si="375"/>
        <v>51436.88</v>
      </c>
    </row>
    <row r="466" spans="1:18" s="11" customFormat="1" ht="24.95" customHeight="1" x14ac:dyDescent="0.25">
      <c r="A466" s="22">
        <v>408</v>
      </c>
      <c r="B466" s="18" t="s">
        <v>687</v>
      </c>
      <c r="C466" s="21" t="s">
        <v>442</v>
      </c>
      <c r="D466" s="22" t="s">
        <v>20</v>
      </c>
      <c r="E466" s="22" t="s">
        <v>633</v>
      </c>
      <c r="F466" s="25">
        <v>58000</v>
      </c>
      <c r="G466" s="25">
        <v>3110.32</v>
      </c>
      <c r="H466" s="25">
        <v>25</v>
      </c>
      <c r="I466" s="25">
        <f t="shared" si="367"/>
        <v>1664.6</v>
      </c>
      <c r="J466" s="25">
        <f t="shared" si="368"/>
        <v>4118</v>
      </c>
      <c r="K466" s="25">
        <f t="shared" si="369"/>
        <v>667</v>
      </c>
      <c r="L466" s="25">
        <f t="shared" si="370"/>
        <v>1763.2</v>
      </c>
      <c r="M466" s="25">
        <f t="shared" si="371"/>
        <v>4112.2</v>
      </c>
      <c r="N466" s="25">
        <v>0</v>
      </c>
      <c r="O466" s="25">
        <f t="shared" si="372"/>
        <v>12325</v>
      </c>
      <c r="P466" s="25">
        <f t="shared" si="373"/>
        <v>6563.12</v>
      </c>
      <c r="Q466" s="25">
        <f t="shared" si="374"/>
        <v>8897.2000000000007</v>
      </c>
      <c r="R466" s="25">
        <f t="shared" si="375"/>
        <v>51436.88</v>
      </c>
    </row>
    <row r="467" spans="1:18" s="20" customFormat="1" ht="24.95" customHeight="1" x14ac:dyDescent="0.25">
      <c r="A467" s="22">
        <v>409</v>
      </c>
      <c r="B467" s="18" t="s">
        <v>444</v>
      </c>
      <c r="C467" s="21" t="s">
        <v>442</v>
      </c>
      <c r="D467" s="22" t="s">
        <v>20</v>
      </c>
      <c r="E467" s="22" t="s">
        <v>633</v>
      </c>
      <c r="F467" s="25">
        <v>50000</v>
      </c>
      <c r="G467" s="25">
        <v>1854</v>
      </c>
      <c r="H467" s="25">
        <v>25</v>
      </c>
      <c r="I467" s="25">
        <f t="shared" si="367"/>
        <v>1435</v>
      </c>
      <c r="J467" s="25">
        <f t="shared" si="368"/>
        <v>3550</v>
      </c>
      <c r="K467" s="25">
        <f t="shared" si="369"/>
        <v>575</v>
      </c>
      <c r="L467" s="25">
        <f t="shared" si="370"/>
        <v>1520</v>
      </c>
      <c r="M467" s="25">
        <f t="shared" si="371"/>
        <v>3545</v>
      </c>
      <c r="N467" s="25">
        <v>0</v>
      </c>
      <c r="O467" s="25">
        <f t="shared" si="372"/>
        <v>10625</v>
      </c>
      <c r="P467" s="25">
        <f t="shared" si="373"/>
        <v>4834</v>
      </c>
      <c r="Q467" s="25">
        <f t="shared" si="374"/>
        <v>7670</v>
      </c>
      <c r="R467" s="25">
        <f t="shared" si="375"/>
        <v>45166</v>
      </c>
    </row>
    <row r="468" spans="1:18" s="11" customFormat="1" ht="24.95" customHeight="1" x14ac:dyDescent="0.25">
      <c r="A468" s="22">
        <v>410</v>
      </c>
      <c r="B468" s="18" t="s">
        <v>445</v>
      </c>
      <c r="C468" s="21" t="s">
        <v>422</v>
      </c>
      <c r="D468" s="22" t="s">
        <v>20</v>
      </c>
      <c r="E468" s="22" t="s">
        <v>633</v>
      </c>
      <c r="F468" s="25">
        <v>41157.599999999999</v>
      </c>
      <c r="G468" s="25">
        <v>606.03</v>
      </c>
      <c r="H468" s="25">
        <v>25</v>
      </c>
      <c r="I468" s="25">
        <f t="shared" si="367"/>
        <v>1181.22</v>
      </c>
      <c r="J468" s="25">
        <f t="shared" si="368"/>
        <v>2922.19</v>
      </c>
      <c r="K468" s="25">
        <f t="shared" si="369"/>
        <v>473.31</v>
      </c>
      <c r="L468" s="25">
        <f t="shared" si="370"/>
        <v>1251.19</v>
      </c>
      <c r="M468" s="25">
        <f t="shared" si="371"/>
        <v>2918.07</v>
      </c>
      <c r="N468" s="25">
        <v>0</v>
      </c>
      <c r="O468" s="25">
        <f t="shared" si="372"/>
        <v>8745.98</v>
      </c>
      <c r="P468" s="25">
        <f t="shared" si="373"/>
        <v>3063.44</v>
      </c>
      <c r="Q468" s="25">
        <f t="shared" si="374"/>
        <v>6313.57</v>
      </c>
      <c r="R468" s="25">
        <f t="shared" si="375"/>
        <v>38094.160000000003</v>
      </c>
    </row>
    <row r="469" spans="1:18" s="11" customFormat="1" ht="24.95" customHeight="1" x14ac:dyDescent="0.25">
      <c r="A469" s="22">
        <v>411</v>
      </c>
      <c r="B469" s="18" t="s">
        <v>446</v>
      </c>
      <c r="C469" s="21" t="s">
        <v>422</v>
      </c>
      <c r="D469" s="22" t="s">
        <v>20</v>
      </c>
      <c r="E469" s="22" t="s">
        <v>633</v>
      </c>
      <c r="F469" s="25">
        <v>41038.800000000003</v>
      </c>
      <c r="G469" s="25">
        <v>589.26</v>
      </c>
      <c r="H469" s="25">
        <v>25</v>
      </c>
      <c r="I469" s="25">
        <f t="shared" si="367"/>
        <v>1177.81</v>
      </c>
      <c r="J469" s="25">
        <f t="shared" si="368"/>
        <v>2913.75</v>
      </c>
      <c r="K469" s="25">
        <f t="shared" si="369"/>
        <v>471.95</v>
      </c>
      <c r="L469" s="25">
        <f t="shared" si="370"/>
        <v>1247.58</v>
      </c>
      <c r="M469" s="25">
        <f t="shared" si="371"/>
        <v>2909.65</v>
      </c>
      <c r="N469" s="25">
        <v>0</v>
      </c>
      <c r="O469" s="25">
        <f t="shared" si="372"/>
        <v>8720.74</v>
      </c>
      <c r="P469" s="25">
        <f t="shared" si="373"/>
        <v>3039.65</v>
      </c>
      <c r="Q469" s="25">
        <f t="shared" si="374"/>
        <v>6295.35</v>
      </c>
      <c r="R469" s="25">
        <f t="shared" si="375"/>
        <v>37999.15</v>
      </c>
    </row>
    <row r="470" spans="1:18" s="11" customFormat="1" ht="24.95" customHeight="1" x14ac:dyDescent="0.25">
      <c r="A470" s="22">
        <v>412</v>
      </c>
      <c r="B470" s="18" t="s">
        <v>447</v>
      </c>
      <c r="C470" s="21" t="s">
        <v>422</v>
      </c>
      <c r="D470" s="22" t="s">
        <v>20</v>
      </c>
      <c r="E470" s="22" t="s">
        <v>633</v>
      </c>
      <c r="F470" s="25">
        <v>41038.800000000003</v>
      </c>
      <c r="G470" s="25">
        <v>589.26</v>
      </c>
      <c r="H470" s="25">
        <v>25</v>
      </c>
      <c r="I470" s="25">
        <f t="shared" si="367"/>
        <v>1177.81</v>
      </c>
      <c r="J470" s="25">
        <f t="shared" si="368"/>
        <v>2913.75</v>
      </c>
      <c r="K470" s="25">
        <f t="shared" si="369"/>
        <v>471.95</v>
      </c>
      <c r="L470" s="25">
        <f t="shared" si="370"/>
        <v>1247.58</v>
      </c>
      <c r="M470" s="25">
        <f t="shared" si="371"/>
        <v>2909.65</v>
      </c>
      <c r="N470" s="25">
        <v>0</v>
      </c>
      <c r="O470" s="25">
        <f t="shared" si="372"/>
        <v>8720.74</v>
      </c>
      <c r="P470" s="25">
        <f t="shared" si="373"/>
        <v>3039.65</v>
      </c>
      <c r="Q470" s="25">
        <f t="shared" si="374"/>
        <v>6295.35</v>
      </c>
      <c r="R470" s="25">
        <f t="shared" si="375"/>
        <v>37999.15</v>
      </c>
    </row>
    <row r="471" spans="1:18" s="11" customFormat="1" ht="24.95" customHeight="1" x14ac:dyDescent="0.25">
      <c r="A471" s="22">
        <v>413</v>
      </c>
      <c r="B471" s="18" t="s">
        <v>448</v>
      </c>
      <c r="C471" s="21" t="s">
        <v>422</v>
      </c>
      <c r="D471" s="22" t="s">
        <v>20</v>
      </c>
      <c r="E471" s="22" t="s">
        <v>633</v>
      </c>
      <c r="F471" s="25">
        <v>41038.800000000003</v>
      </c>
      <c r="G471" s="25">
        <v>589.26</v>
      </c>
      <c r="H471" s="25">
        <v>25</v>
      </c>
      <c r="I471" s="25">
        <f t="shared" si="367"/>
        <v>1177.81</v>
      </c>
      <c r="J471" s="25">
        <f t="shared" si="368"/>
        <v>2913.75</v>
      </c>
      <c r="K471" s="25">
        <f t="shared" si="369"/>
        <v>471.95</v>
      </c>
      <c r="L471" s="25">
        <f t="shared" si="370"/>
        <v>1247.58</v>
      </c>
      <c r="M471" s="25">
        <f t="shared" si="371"/>
        <v>2909.65</v>
      </c>
      <c r="N471" s="25">
        <v>0</v>
      </c>
      <c r="O471" s="25">
        <f t="shared" si="372"/>
        <v>8720.74</v>
      </c>
      <c r="P471" s="25">
        <f t="shared" si="373"/>
        <v>3039.65</v>
      </c>
      <c r="Q471" s="25">
        <f t="shared" si="374"/>
        <v>6295.35</v>
      </c>
      <c r="R471" s="25">
        <f t="shared" si="375"/>
        <v>37999.15</v>
      </c>
    </row>
    <row r="472" spans="1:18" s="11" customFormat="1" ht="24.95" customHeight="1" x14ac:dyDescent="0.25">
      <c r="A472" s="22">
        <v>414</v>
      </c>
      <c r="B472" s="18" t="s">
        <v>449</v>
      </c>
      <c r="C472" s="21" t="s">
        <v>422</v>
      </c>
      <c r="D472" s="22" t="s">
        <v>20</v>
      </c>
      <c r="E472" s="22" t="s">
        <v>633</v>
      </c>
      <c r="F472" s="25">
        <v>41038.800000000003</v>
      </c>
      <c r="G472" s="25">
        <v>589.26</v>
      </c>
      <c r="H472" s="25">
        <v>25</v>
      </c>
      <c r="I472" s="25">
        <f t="shared" si="367"/>
        <v>1177.81</v>
      </c>
      <c r="J472" s="25">
        <f t="shared" si="368"/>
        <v>2913.75</v>
      </c>
      <c r="K472" s="25">
        <f t="shared" si="369"/>
        <v>471.95</v>
      </c>
      <c r="L472" s="25">
        <f t="shared" si="370"/>
        <v>1247.58</v>
      </c>
      <c r="M472" s="25">
        <f t="shared" si="371"/>
        <v>2909.65</v>
      </c>
      <c r="N472" s="25">
        <v>0</v>
      </c>
      <c r="O472" s="25">
        <f t="shared" si="372"/>
        <v>8720.74</v>
      </c>
      <c r="P472" s="25">
        <f t="shared" si="373"/>
        <v>3039.65</v>
      </c>
      <c r="Q472" s="25">
        <f t="shared" si="374"/>
        <v>6295.35</v>
      </c>
      <c r="R472" s="25">
        <f t="shared" si="375"/>
        <v>37999.15</v>
      </c>
    </row>
    <row r="473" spans="1:18" s="11" customFormat="1" ht="24.95" customHeight="1" x14ac:dyDescent="0.25">
      <c r="A473" s="22">
        <v>415</v>
      </c>
      <c r="B473" s="18" t="s">
        <v>450</v>
      </c>
      <c r="C473" s="21" t="s">
        <v>422</v>
      </c>
      <c r="D473" s="22" t="s">
        <v>20</v>
      </c>
      <c r="E473" s="22" t="s">
        <v>633</v>
      </c>
      <c r="F473" s="25">
        <v>41038.800000000003</v>
      </c>
      <c r="G473" s="25">
        <v>589.26</v>
      </c>
      <c r="H473" s="25">
        <v>25</v>
      </c>
      <c r="I473" s="25">
        <f t="shared" si="367"/>
        <v>1177.81</v>
      </c>
      <c r="J473" s="25">
        <f t="shared" si="368"/>
        <v>2913.75</v>
      </c>
      <c r="K473" s="25">
        <f t="shared" si="369"/>
        <v>471.95</v>
      </c>
      <c r="L473" s="25">
        <f t="shared" si="370"/>
        <v>1247.58</v>
      </c>
      <c r="M473" s="25">
        <f t="shared" si="371"/>
        <v>2909.65</v>
      </c>
      <c r="N473" s="25">
        <v>0</v>
      </c>
      <c r="O473" s="25">
        <f t="shared" si="372"/>
        <v>8720.74</v>
      </c>
      <c r="P473" s="25">
        <f t="shared" si="373"/>
        <v>3039.65</v>
      </c>
      <c r="Q473" s="25">
        <f t="shared" si="374"/>
        <v>6295.35</v>
      </c>
      <c r="R473" s="25">
        <f t="shared" si="375"/>
        <v>37999.15</v>
      </c>
    </row>
    <row r="474" spans="1:18" s="11" customFormat="1" ht="24.95" customHeight="1" x14ac:dyDescent="0.25">
      <c r="A474" s="22">
        <v>416</v>
      </c>
      <c r="B474" s="18" t="s">
        <v>451</v>
      </c>
      <c r="C474" s="21" t="s">
        <v>422</v>
      </c>
      <c r="D474" s="22" t="s">
        <v>20</v>
      </c>
      <c r="E474" s="22" t="s">
        <v>633</v>
      </c>
      <c r="F474" s="25">
        <v>41038.800000000003</v>
      </c>
      <c r="G474" s="25">
        <v>410.74</v>
      </c>
      <c r="H474" s="25">
        <v>25</v>
      </c>
      <c r="I474" s="25">
        <f t="shared" si="367"/>
        <v>1177.81</v>
      </c>
      <c r="J474" s="25">
        <f t="shared" si="368"/>
        <v>2913.75</v>
      </c>
      <c r="K474" s="25">
        <f t="shared" si="369"/>
        <v>471.95</v>
      </c>
      <c r="L474" s="25">
        <f t="shared" si="370"/>
        <v>1247.58</v>
      </c>
      <c r="M474" s="25">
        <f t="shared" si="371"/>
        <v>2909.65</v>
      </c>
      <c r="N474" s="25">
        <v>1190.1199999999999</v>
      </c>
      <c r="O474" s="25">
        <f t="shared" si="372"/>
        <v>9910.86</v>
      </c>
      <c r="P474" s="25">
        <f t="shared" si="373"/>
        <v>4051.25</v>
      </c>
      <c r="Q474" s="25">
        <f t="shared" si="374"/>
        <v>6295.35</v>
      </c>
      <c r="R474" s="25">
        <f t="shared" si="375"/>
        <v>36987.550000000003</v>
      </c>
    </row>
    <row r="475" spans="1:18" s="20" customFormat="1" ht="24.95" customHeight="1" x14ac:dyDescent="0.25">
      <c r="A475" s="22">
        <v>417</v>
      </c>
      <c r="B475" s="18" t="s">
        <v>452</v>
      </c>
      <c r="C475" s="21" t="s">
        <v>422</v>
      </c>
      <c r="D475" s="22" t="s">
        <v>20</v>
      </c>
      <c r="E475" s="22" t="s">
        <v>633</v>
      </c>
      <c r="F475" s="25">
        <v>41038.800000000003</v>
      </c>
      <c r="G475" s="25">
        <v>589.26</v>
      </c>
      <c r="H475" s="25">
        <v>25</v>
      </c>
      <c r="I475" s="25">
        <f t="shared" si="367"/>
        <v>1177.81</v>
      </c>
      <c r="J475" s="25">
        <f t="shared" si="368"/>
        <v>2913.75</v>
      </c>
      <c r="K475" s="25">
        <f t="shared" si="369"/>
        <v>471.95</v>
      </c>
      <c r="L475" s="25">
        <f t="shared" si="370"/>
        <v>1247.58</v>
      </c>
      <c r="M475" s="25">
        <f t="shared" si="371"/>
        <v>2909.65</v>
      </c>
      <c r="N475" s="25">
        <v>0</v>
      </c>
      <c r="O475" s="25">
        <f t="shared" si="372"/>
        <v>8720.74</v>
      </c>
      <c r="P475" s="25">
        <f t="shared" si="373"/>
        <v>3039.65</v>
      </c>
      <c r="Q475" s="25">
        <f t="shared" si="374"/>
        <v>6295.35</v>
      </c>
      <c r="R475" s="25">
        <f t="shared" si="375"/>
        <v>37999.15</v>
      </c>
    </row>
    <row r="476" spans="1:18" s="20" customFormat="1" ht="24.95" customHeight="1" x14ac:dyDescent="0.25">
      <c r="A476" s="22">
        <v>418</v>
      </c>
      <c r="B476" s="18" t="s">
        <v>453</v>
      </c>
      <c r="C476" s="21" t="s">
        <v>422</v>
      </c>
      <c r="D476" s="22" t="s">
        <v>20</v>
      </c>
      <c r="E476" s="22" t="s">
        <v>633</v>
      </c>
      <c r="F476" s="25">
        <v>41038.800000000003</v>
      </c>
      <c r="G476" s="25">
        <v>589.26</v>
      </c>
      <c r="H476" s="25">
        <v>25</v>
      </c>
      <c r="I476" s="25">
        <f t="shared" si="367"/>
        <v>1177.81</v>
      </c>
      <c r="J476" s="25">
        <f t="shared" si="368"/>
        <v>2913.75</v>
      </c>
      <c r="K476" s="25">
        <f t="shared" si="369"/>
        <v>471.95</v>
      </c>
      <c r="L476" s="25">
        <f t="shared" si="370"/>
        <v>1247.58</v>
      </c>
      <c r="M476" s="25">
        <f t="shared" si="371"/>
        <v>2909.65</v>
      </c>
      <c r="N476" s="25">
        <v>0</v>
      </c>
      <c r="O476" s="25">
        <f t="shared" si="372"/>
        <v>8720.74</v>
      </c>
      <c r="P476" s="25">
        <f t="shared" si="373"/>
        <v>3039.65</v>
      </c>
      <c r="Q476" s="25">
        <f t="shared" si="374"/>
        <v>6295.35</v>
      </c>
      <c r="R476" s="25">
        <f t="shared" si="375"/>
        <v>37999.15</v>
      </c>
    </row>
    <row r="477" spans="1:18" s="20" customFormat="1" ht="24.95" customHeight="1" x14ac:dyDescent="0.25">
      <c r="A477" s="22">
        <v>419</v>
      </c>
      <c r="B477" s="18" t="s">
        <v>454</v>
      </c>
      <c r="C477" s="21" t="s">
        <v>422</v>
      </c>
      <c r="D477" s="22" t="s">
        <v>20</v>
      </c>
      <c r="E477" s="22" t="s">
        <v>633</v>
      </c>
      <c r="F477" s="25">
        <v>41038.800000000003</v>
      </c>
      <c r="G477" s="25">
        <v>589.26</v>
      </c>
      <c r="H477" s="25">
        <v>25</v>
      </c>
      <c r="I477" s="25">
        <f t="shared" si="367"/>
        <v>1177.81</v>
      </c>
      <c r="J477" s="25">
        <f t="shared" si="368"/>
        <v>2913.75</v>
      </c>
      <c r="K477" s="25">
        <f t="shared" si="369"/>
        <v>471.95</v>
      </c>
      <c r="L477" s="25">
        <f t="shared" si="370"/>
        <v>1247.58</v>
      </c>
      <c r="M477" s="25">
        <f t="shared" si="371"/>
        <v>2909.65</v>
      </c>
      <c r="N477" s="25">
        <v>0</v>
      </c>
      <c r="O477" s="25">
        <f t="shared" si="372"/>
        <v>8720.74</v>
      </c>
      <c r="P477" s="25">
        <f t="shared" si="373"/>
        <v>3039.65</v>
      </c>
      <c r="Q477" s="25">
        <f t="shared" si="374"/>
        <v>6295.35</v>
      </c>
      <c r="R477" s="25">
        <f t="shared" si="375"/>
        <v>37999.15</v>
      </c>
    </row>
    <row r="478" spans="1:18" s="20" customFormat="1" ht="24.95" customHeight="1" x14ac:dyDescent="0.25">
      <c r="A478" s="22">
        <v>420</v>
      </c>
      <c r="B478" s="18" t="s">
        <v>455</v>
      </c>
      <c r="C478" s="21" t="s">
        <v>422</v>
      </c>
      <c r="D478" s="22" t="s">
        <v>20</v>
      </c>
      <c r="E478" s="22" t="s">
        <v>633</v>
      </c>
      <c r="F478" s="25">
        <v>41038.800000000003</v>
      </c>
      <c r="G478" s="25">
        <v>589.26</v>
      </c>
      <c r="H478" s="25">
        <v>25</v>
      </c>
      <c r="I478" s="25">
        <f t="shared" si="367"/>
        <v>1177.81</v>
      </c>
      <c r="J478" s="25">
        <f t="shared" si="368"/>
        <v>2913.75</v>
      </c>
      <c r="K478" s="25">
        <f t="shared" si="369"/>
        <v>471.95</v>
      </c>
      <c r="L478" s="25">
        <f t="shared" si="370"/>
        <v>1247.58</v>
      </c>
      <c r="M478" s="25">
        <f t="shared" si="371"/>
        <v>2909.65</v>
      </c>
      <c r="N478" s="25">
        <v>0</v>
      </c>
      <c r="O478" s="25">
        <f t="shared" si="372"/>
        <v>8720.74</v>
      </c>
      <c r="P478" s="25">
        <f t="shared" si="373"/>
        <v>3039.65</v>
      </c>
      <c r="Q478" s="25">
        <f t="shared" si="374"/>
        <v>6295.35</v>
      </c>
      <c r="R478" s="25">
        <f t="shared" si="375"/>
        <v>37999.15</v>
      </c>
    </row>
    <row r="479" spans="1:18" s="20" customFormat="1" ht="24.95" customHeight="1" x14ac:dyDescent="0.25">
      <c r="A479" s="22">
        <v>421</v>
      </c>
      <c r="B479" s="18" t="s">
        <v>456</v>
      </c>
      <c r="C479" s="21" t="s">
        <v>422</v>
      </c>
      <c r="D479" s="22" t="s">
        <v>20</v>
      </c>
      <c r="E479" s="22" t="s">
        <v>633</v>
      </c>
      <c r="F479" s="25">
        <v>41038.800000000003</v>
      </c>
      <c r="G479" s="25">
        <v>589.26</v>
      </c>
      <c r="H479" s="25">
        <v>25</v>
      </c>
      <c r="I479" s="25">
        <f t="shared" si="367"/>
        <v>1177.81</v>
      </c>
      <c r="J479" s="25">
        <f t="shared" si="368"/>
        <v>2913.75</v>
      </c>
      <c r="K479" s="25">
        <f t="shared" si="369"/>
        <v>471.95</v>
      </c>
      <c r="L479" s="25">
        <f t="shared" si="370"/>
        <v>1247.58</v>
      </c>
      <c r="M479" s="25">
        <f t="shared" si="371"/>
        <v>2909.65</v>
      </c>
      <c r="N479" s="25">
        <v>0</v>
      </c>
      <c r="O479" s="25">
        <f t="shared" si="372"/>
        <v>8720.74</v>
      </c>
      <c r="P479" s="25">
        <f t="shared" si="373"/>
        <v>3039.65</v>
      </c>
      <c r="Q479" s="25">
        <f t="shared" si="374"/>
        <v>6295.35</v>
      </c>
      <c r="R479" s="25">
        <f t="shared" si="375"/>
        <v>37999.15</v>
      </c>
    </row>
    <row r="480" spans="1:18" s="20" customFormat="1" ht="24.95" customHeight="1" x14ac:dyDescent="0.25">
      <c r="A480" s="22">
        <v>422</v>
      </c>
      <c r="B480" s="18" t="s">
        <v>457</v>
      </c>
      <c r="C480" s="21" t="s">
        <v>422</v>
      </c>
      <c r="D480" s="22" t="s">
        <v>20</v>
      </c>
      <c r="E480" s="22" t="s">
        <v>633</v>
      </c>
      <c r="F480" s="25">
        <v>41038.800000000003</v>
      </c>
      <c r="G480" s="25">
        <v>410.74</v>
      </c>
      <c r="H480" s="25">
        <v>25</v>
      </c>
      <c r="I480" s="25">
        <f t="shared" si="367"/>
        <v>1177.81</v>
      </c>
      <c r="J480" s="25">
        <f t="shared" si="368"/>
        <v>2913.75</v>
      </c>
      <c r="K480" s="25">
        <f t="shared" si="369"/>
        <v>471.95</v>
      </c>
      <c r="L480" s="25">
        <f t="shared" si="370"/>
        <v>1247.58</v>
      </c>
      <c r="M480" s="25">
        <f t="shared" si="371"/>
        <v>2909.65</v>
      </c>
      <c r="N480" s="25">
        <v>0</v>
      </c>
      <c r="O480" s="25">
        <f t="shared" si="372"/>
        <v>8720.74</v>
      </c>
      <c r="P480" s="25">
        <f t="shared" si="373"/>
        <v>2861.13</v>
      </c>
      <c r="Q480" s="25">
        <f t="shared" si="374"/>
        <v>6295.35</v>
      </c>
      <c r="R480" s="25">
        <f t="shared" si="375"/>
        <v>38177.67</v>
      </c>
    </row>
    <row r="481" spans="1:18" s="20" customFormat="1" ht="24.95" customHeight="1" x14ac:dyDescent="0.25">
      <c r="A481" s="22">
        <v>423</v>
      </c>
      <c r="B481" s="18" t="s">
        <v>458</v>
      </c>
      <c r="C481" s="21" t="s">
        <v>422</v>
      </c>
      <c r="D481" s="22" t="s">
        <v>20</v>
      </c>
      <c r="E481" s="22" t="s">
        <v>633</v>
      </c>
      <c r="F481" s="25">
        <v>41038.800000000003</v>
      </c>
      <c r="G481" s="25">
        <v>589.26</v>
      </c>
      <c r="H481" s="25">
        <v>25</v>
      </c>
      <c r="I481" s="25">
        <f t="shared" si="367"/>
        <v>1177.81</v>
      </c>
      <c r="J481" s="25">
        <f t="shared" si="368"/>
        <v>2913.75</v>
      </c>
      <c r="K481" s="25">
        <f t="shared" si="369"/>
        <v>471.95</v>
      </c>
      <c r="L481" s="25">
        <f t="shared" si="370"/>
        <v>1247.58</v>
      </c>
      <c r="M481" s="25">
        <f t="shared" si="371"/>
        <v>2909.65</v>
      </c>
      <c r="N481" s="25">
        <v>0</v>
      </c>
      <c r="O481" s="25">
        <f t="shared" si="372"/>
        <v>8720.74</v>
      </c>
      <c r="P481" s="25">
        <f t="shared" si="373"/>
        <v>3039.65</v>
      </c>
      <c r="Q481" s="25">
        <f t="shared" si="374"/>
        <v>6295.35</v>
      </c>
      <c r="R481" s="25">
        <f t="shared" si="375"/>
        <v>37999.15</v>
      </c>
    </row>
    <row r="482" spans="1:18" s="20" customFormat="1" ht="24.95" customHeight="1" x14ac:dyDescent="0.25">
      <c r="A482" s="22">
        <v>424</v>
      </c>
      <c r="B482" s="18" t="s">
        <v>459</v>
      </c>
      <c r="C482" s="21" t="s">
        <v>422</v>
      </c>
      <c r="D482" s="22" t="s">
        <v>20</v>
      </c>
      <c r="E482" s="22" t="s">
        <v>633</v>
      </c>
      <c r="F482" s="25">
        <v>41038.800000000003</v>
      </c>
      <c r="G482" s="25">
        <v>232.23</v>
      </c>
      <c r="H482" s="25">
        <v>25</v>
      </c>
      <c r="I482" s="25">
        <f t="shared" si="367"/>
        <v>1177.81</v>
      </c>
      <c r="J482" s="25">
        <f t="shared" si="368"/>
        <v>2913.75</v>
      </c>
      <c r="K482" s="25">
        <f t="shared" si="369"/>
        <v>471.95</v>
      </c>
      <c r="L482" s="25">
        <f t="shared" si="370"/>
        <v>1247.58</v>
      </c>
      <c r="M482" s="25">
        <f t="shared" si="371"/>
        <v>2909.65</v>
      </c>
      <c r="N482" s="25">
        <v>2380.2399999999998</v>
      </c>
      <c r="O482" s="25">
        <f t="shared" si="372"/>
        <v>11100.98</v>
      </c>
      <c r="P482" s="25">
        <f t="shared" si="373"/>
        <v>5062.8599999999997</v>
      </c>
      <c r="Q482" s="25">
        <f t="shared" si="374"/>
        <v>6295.35</v>
      </c>
      <c r="R482" s="25">
        <f t="shared" si="375"/>
        <v>35975.94</v>
      </c>
    </row>
    <row r="483" spans="1:18" s="20" customFormat="1" ht="24.95" customHeight="1" x14ac:dyDescent="0.25">
      <c r="A483" s="22">
        <v>425</v>
      </c>
      <c r="B483" s="18" t="s">
        <v>460</v>
      </c>
      <c r="C483" s="21" t="s">
        <v>422</v>
      </c>
      <c r="D483" s="22" t="s">
        <v>20</v>
      </c>
      <c r="E483" s="22" t="s">
        <v>633</v>
      </c>
      <c r="F483" s="25">
        <v>41038.800000000003</v>
      </c>
      <c r="G483" s="25">
        <v>589.26</v>
      </c>
      <c r="H483" s="25">
        <v>25</v>
      </c>
      <c r="I483" s="25">
        <f t="shared" si="367"/>
        <v>1177.81</v>
      </c>
      <c r="J483" s="25">
        <f t="shared" si="368"/>
        <v>2913.75</v>
      </c>
      <c r="K483" s="25">
        <f t="shared" si="369"/>
        <v>471.95</v>
      </c>
      <c r="L483" s="25">
        <f t="shared" si="370"/>
        <v>1247.58</v>
      </c>
      <c r="M483" s="25">
        <f t="shared" si="371"/>
        <v>2909.65</v>
      </c>
      <c r="N483" s="25">
        <v>1190.1199999999999</v>
      </c>
      <c r="O483" s="25">
        <f t="shared" si="372"/>
        <v>9910.86</v>
      </c>
      <c r="P483" s="25">
        <f t="shared" si="373"/>
        <v>4229.7700000000004</v>
      </c>
      <c r="Q483" s="25">
        <f t="shared" si="374"/>
        <v>6295.35</v>
      </c>
      <c r="R483" s="25">
        <f t="shared" si="375"/>
        <v>36809.03</v>
      </c>
    </row>
    <row r="484" spans="1:18" s="20" customFormat="1" ht="24.95" customHeight="1" x14ac:dyDescent="0.25">
      <c r="A484" s="22">
        <v>426</v>
      </c>
      <c r="B484" s="18" t="s">
        <v>461</v>
      </c>
      <c r="C484" s="21" t="s">
        <v>422</v>
      </c>
      <c r="D484" s="22" t="s">
        <v>20</v>
      </c>
      <c r="E484" s="22" t="s">
        <v>633</v>
      </c>
      <c r="F484" s="25">
        <v>41038.800000000003</v>
      </c>
      <c r="G484" s="25">
        <v>589.26</v>
      </c>
      <c r="H484" s="25">
        <v>25</v>
      </c>
      <c r="I484" s="25">
        <f t="shared" si="367"/>
        <v>1177.81</v>
      </c>
      <c r="J484" s="25">
        <f t="shared" si="368"/>
        <v>2913.75</v>
      </c>
      <c r="K484" s="25">
        <f t="shared" si="369"/>
        <v>471.95</v>
      </c>
      <c r="L484" s="25">
        <f t="shared" si="370"/>
        <v>1247.58</v>
      </c>
      <c r="M484" s="25">
        <f t="shared" si="371"/>
        <v>2909.65</v>
      </c>
      <c r="N484" s="25">
        <v>0</v>
      </c>
      <c r="O484" s="25">
        <f t="shared" si="372"/>
        <v>8720.74</v>
      </c>
      <c r="P484" s="25">
        <f t="shared" si="373"/>
        <v>3039.65</v>
      </c>
      <c r="Q484" s="25">
        <f t="shared" si="374"/>
        <v>6295.35</v>
      </c>
      <c r="R484" s="25">
        <f t="shared" si="375"/>
        <v>37999.15</v>
      </c>
    </row>
    <row r="485" spans="1:18" s="20" customFormat="1" ht="24.95" customHeight="1" x14ac:dyDescent="0.25">
      <c r="A485" s="22">
        <v>427</v>
      </c>
      <c r="B485" s="18" t="s">
        <v>462</v>
      </c>
      <c r="C485" s="21" t="s">
        <v>422</v>
      </c>
      <c r="D485" s="22" t="s">
        <v>20</v>
      </c>
      <c r="E485" s="22" t="s">
        <v>633</v>
      </c>
      <c r="F485" s="25">
        <v>41038.800000000003</v>
      </c>
      <c r="G485" s="25">
        <v>589.26</v>
      </c>
      <c r="H485" s="25">
        <v>25</v>
      </c>
      <c r="I485" s="25">
        <f t="shared" si="367"/>
        <v>1177.81</v>
      </c>
      <c r="J485" s="25">
        <f t="shared" si="368"/>
        <v>2913.75</v>
      </c>
      <c r="K485" s="25">
        <f t="shared" si="369"/>
        <v>471.95</v>
      </c>
      <c r="L485" s="25">
        <f t="shared" si="370"/>
        <v>1247.58</v>
      </c>
      <c r="M485" s="25">
        <f t="shared" si="371"/>
        <v>2909.65</v>
      </c>
      <c r="N485" s="25">
        <v>0</v>
      </c>
      <c r="O485" s="25">
        <f t="shared" si="372"/>
        <v>8720.74</v>
      </c>
      <c r="P485" s="25">
        <f t="shared" si="373"/>
        <v>3039.65</v>
      </c>
      <c r="Q485" s="25">
        <f t="shared" si="374"/>
        <v>6295.35</v>
      </c>
      <c r="R485" s="25">
        <f t="shared" si="375"/>
        <v>37999.15</v>
      </c>
    </row>
    <row r="486" spans="1:18" s="20" customFormat="1" ht="24.95" customHeight="1" x14ac:dyDescent="0.25">
      <c r="A486" s="22">
        <v>428</v>
      </c>
      <c r="B486" s="18" t="s">
        <v>463</v>
      </c>
      <c r="C486" s="21" t="s">
        <v>422</v>
      </c>
      <c r="D486" s="22" t="s">
        <v>20</v>
      </c>
      <c r="E486" s="22" t="s">
        <v>633</v>
      </c>
      <c r="F486" s="25">
        <v>41038.800000000003</v>
      </c>
      <c r="G486" s="25">
        <v>232.23</v>
      </c>
      <c r="H486" s="25">
        <v>25</v>
      </c>
      <c r="I486" s="25">
        <f t="shared" si="367"/>
        <v>1177.81</v>
      </c>
      <c r="J486" s="25">
        <f t="shared" si="368"/>
        <v>2913.75</v>
      </c>
      <c r="K486" s="25">
        <f t="shared" si="369"/>
        <v>471.95</v>
      </c>
      <c r="L486" s="25">
        <f t="shared" si="370"/>
        <v>1247.58</v>
      </c>
      <c r="M486" s="25">
        <f t="shared" si="371"/>
        <v>2909.65</v>
      </c>
      <c r="N486" s="25">
        <v>2380.2399999999998</v>
      </c>
      <c r="O486" s="25">
        <f t="shared" si="372"/>
        <v>11100.98</v>
      </c>
      <c r="P486" s="25">
        <f t="shared" si="373"/>
        <v>5062.8599999999997</v>
      </c>
      <c r="Q486" s="25">
        <f t="shared" si="374"/>
        <v>6295.35</v>
      </c>
      <c r="R486" s="25">
        <f t="shared" si="375"/>
        <v>35975.94</v>
      </c>
    </row>
    <row r="487" spans="1:18" s="20" customFormat="1" ht="24.95" customHeight="1" x14ac:dyDescent="0.25">
      <c r="A487" s="22">
        <v>429</v>
      </c>
      <c r="B487" s="18" t="s">
        <v>421</v>
      </c>
      <c r="C487" s="21" t="s">
        <v>422</v>
      </c>
      <c r="D487" s="22" t="s">
        <v>20</v>
      </c>
      <c r="E487" s="22" t="s">
        <v>633</v>
      </c>
      <c r="F487" s="25">
        <v>41038.800000000003</v>
      </c>
      <c r="G487" s="25">
        <v>589.26</v>
      </c>
      <c r="H487" s="25">
        <v>25</v>
      </c>
      <c r="I487" s="25">
        <f t="shared" si="367"/>
        <v>1177.81</v>
      </c>
      <c r="J487" s="25">
        <f t="shared" si="368"/>
        <v>2913.75</v>
      </c>
      <c r="K487" s="25">
        <f t="shared" si="369"/>
        <v>471.95</v>
      </c>
      <c r="L487" s="25">
        <f t="shared" si="370"/>
        <v>1247.58</v>
      </c>
      <c r="M487" s="25">
        <f t="shared" si="371"/>
        <v>2909.65</v>
      </c>
      <c r="N487" s="25">
        <v>0</v>
      </c>
      <c r="O487" s="25">
        <f t="shared" si="372"/>
        <v>8720.74</v>
      </c>
      <c r="P487" s="25">
        <f t="shared" si="373"/>
        <v>3039.65</v>
      </c>
      <c r="Q487" s="25">
        <f t="shared" si="374"/>
        <v>6295.35</v>
      </c>
      <c r="R487" s="25">
        <f t="shared" si="375"/>
        <v>37999.15</v>
      </c>
    </row>
    <row r="488" spans="1:18" s="20" customFormat="1" ht="24.95" customHeight="1" x14ac:dyDescent="0.25">
      <c r="A488" s="22">
        <v>430</v>
      </c>
      <c r="B488" s="18" t="s">
        <v>464</v>
      </c>
      <c r="C488" s="21" t="s">
        <v>422</v>
      </c>
      <c r="D488" s="22" t="s">
        <v>20</v>
      </c>
      <c r="E488" s="22" t="s">
        <v>633</v>
      </c>
      <c r="F488" s="25">
        <v>41038.800000000003</v>
      </c>
      <c r="G488" s="25">
        <v>589.26</v>
      </c>
      <c r="H488" s="25">
        <v>25</v>
      </c>
      <c r="I488" s="25">
        <f t="shared" si="367"/>
        <v>1177.81</v>
      </c>
      <c r="J488" s="25">
        <f t="shared" si="368"/>
        <v>2913.75</v>
      </c>
      <c r="K488" s="25">
        <f t="shared" si="369"/>
        <v>471.95</v>
      </c>
      <c r="L488" s="25">
        <f t="shared" si="370"/>
        <v>1247.58</v>
      </c>
      <c r="M488" s="25">
        <f t="shared" si="371"/>
        <v>2909.65</v>
      </c>
      <c r="N488" s="25">
        <v>0</v>
      </c>
      <c r="O488" s="25">
        <f t="shared" si="372"/>
        <v>8720.74</v>
      </c>
      <c r="P488" s="25">
        <f t="shared" si="373"/>
        <v>3039.65</v>
      </c>
      <c r="Q488" s="25">
        <f t="shared" si="374"/>
        <v>6295.35</v>
      </c>
      <c r="R488" s="25">
        <f t="shared" si="375"/>
        <v>37999.15</v>
      </c>
    </row>
    <row r="489" spans="1:18" s="20" customFormat="1" ht="24.95" customHeight="1" x14ac:dyDescent="0.25">
      <c r="A489" s="22">
        <v>431</v>
      </c>
      <c r="B489" s="18" t="s">
        <v>465</v>
      </c>
      <c r="C489" s="21" t="s">
        <v>422</v>
      </c>
      <c r="D489" s="22" t="s">
        <v>20</v>
      </c>
      <c r="E489" s="22" t="s">
        <v>633</v>
      </c>
      <c r="F489" s="25">
        <v>41038.800000000003</v>
      </c>
      <c r="G489" s="25">
        <v>589.26</v>
      </c>
      <c r="H489" s="25">
        <v>25</v>
      </c>
      <c r="I489" s="25">
        <f t="shared" si="367"/>
        <v>1177.81</v>
      </c>
      <c r="J489" s="25">
        <f t="shared" si="368"/>
        <v>2913.75</v>
      </c>
      <c r="K489" s="25">
        <f t="shared" si="369"/>
        <v>471.95</v>
      </c>
      <c r="L489" s="25">
        <f t="shared" si="370"/>
        <v>1247.58</v>
      </c>
      <c r="M489" s="25">
        <f t="shared" si="371"/>
        <v>2909.65</v>
      </c>
      <c r="N489" s="25">
        <v>0</v>
      </c>
      <c r="O489" s="25">
        <f t="shared" si="372"/>
        <v>8720.74</v>
      </c>
      <c r="P489" s="25">
        <f t="shared" si="373"/>
        <v>3039.65</v>
      </c>
      <c r="Q489" s="25">
        <f t="shared" si="374"/>
        <v>6295.35</v>
      </c>
      <c r="R489" s="25">
        <f t="shared" si="375"/>
        <v>37999.15</v>
      </c>
    </row>
    <row r="490" spans="1:18" s="20" customFormat="1" ht="24.95" customHeight="1" x14ac:dyDescent="0.25">
      <c r="A490" s="22">
        <v>432</v>
      </c>
      <c r="B490" s="18" t="s">
        <v>466</v>
      </c>
      <c r="C490" s="21" t="s">
        <v>422</v>
      </c>
      <c r="D490" s="22" t="s">
        <v>20</v>
      </c>
      <c r="E490" s="22" t="s">
        <v>633</v>
      </c>
      <c r="F490" s="25">
        <v>41038.800000000003</v>
      </c>
      <c r="G490" s="25">
        <v>589.26</v>
      </c>
      <c r="H490" s="25">
        <v>25</v>
      </c>
      <c r="I490" s="25">
        <f t="shared" si="367"/>
        <v>1177.81</v>
      </c>
      <c r="J490" s="25">
        <f t="shared" si="368"/>
        <v>2913.75</v>
      </c>
      <c r="K490" s="25">
        <f t="shared" si="369"/>
        <v>471.95</v>
      </c>
      <c r="L490" s="25">
        <f t="shared" si="370"/>
        <v>1247.58</v>
      </c>
      <c r="M490" s="25">
        <f t="shared" si="371"/>
        <v>2909.65</v>
      </c>
      <c r="N490" s="25">
        <v>0</v>
      </c>
      <c r="O490" s="25">
        <f t="shared" si="372"/>
        <v>8720.74</v>
      </c>
      <c r="P490" s="25">
        <f t="shared" si="373"/>
        <v>3039.65</v>
      </c>
      <c r="Q490" s="25">
        <f t="shared" si="374"/>
        <v>6295.35</v>
      </c>
      <c r="R490" s="25">
        <f t="shared" si="375"/>
        <v>37999.15</v>
      </c>
    </row>
    <row r="491" spans="1:18" s="20" customFormat="1" ht="24.95" customHeight="1" x14ac:dyDescent="0.25">
      <c r="A491" s="22">
        <v>433</v>
      </c>
      <c r="B491" s="18" t="s">
        <v>467</v>
      </c>
      <c r="C491" s="21" t="s">
        <v>422</v>
      </c>
      <c r="D491" s="22" t="s">
        <v>20</v>
      </c>
      <c r="E491" s="22" t="s">
        <v>633</v>
      </c>
      <c r="F491" s="25">
        <v>41038.800000000003</v>
      </c>
      <c r="G491" s="25">
        <v>410.74</v>
      </c>
      <c r="H491" s="25">
        <v>25</v>
      </c>
      <c r="I491" s="25">
        <f t="shared" si="367"/>
        <v>1177.81</v>
      </c>
      <c r="J491" s="25">
        <f t="shared" si="368"/>
        <v>2913.75</v>
      </c>
      <c r="K491" s="25">
        <f t="shared" si="369"/>
        <v>471.95</v>
      </c>
      <c r="L491" s="25">
        <f t="shared" si="370"/>
        <v>1247.58</v>
      </c>
      <c r="M491" s="25">
        <f t="shared" si="371"/>
        <v>2909.65</v>
      </c>
      <c r="N491" s="25">
        <v>1190.1199999999999</v>
      </c>
      <c r="O491" s="25">
        <f t="shared" si="372"/>
        <v>9910.86</v>
      </c>
      <c r="P491" s="25">
        <f t="shared" si="373"/>
        <v>4051.25</v>
      </c>
      <c r="Q491" s="25">
        <f t="shared" si="374"/>
        <v>6295.35</v>
      </c>
      <c r="R491" s="25">
        <f t="shared" si="375"/>
        <v>36987.550000000003</v>
      </c>
    </row>
    <row r="492" spans="1:18" s="20" customFormat="1" ht="24.95" customHeight="1" x14ac:dyDescent="0.25">
      <c r="A492" s="22">
        <v>434</v>
      </c>
      <c r="B492" s="18" t="s">
        <v>468</v>
      </c>
      <c r="C492" s="21" t="s">
        <v>422</v>
      </c>
      <c r="D492" s="22" t="s">
        <v>20</v>
      </c>
      <c r="E492" s="22" t="s">
        <v>633</v>
      </c>
      <c r="F492" s="25">
        <v>41038.800000000003</v>
      </c>
      <c r="G492" s="25">
        <v>589.26</v>
      </c>
      <c r="H492" s="25">
        <v>25</v>
      </c>
      <c r="I492" s="25">
        <f t="shared" si="367"/>
        <v>1177.81</v>
      </c>
      <c r="J492" s="25">
        <f t="shared" si="368"/>
        <v>2913.75</v>
      </c>
      <c r="K492" s="25">
        <f t="shared" si="369"/>
        <v>471.95</v>
      </c>
      <c r="L492" s="25">
        <f t="shared" si="370"/>
        <v>1247.58</v>
      </c>
      <c r="M492" s="25">
        <f t="shared" si="371"/>
        <v>2909.65</v>
      </c>
      <c r="N492" s="25">
        <v>0</v>
      </c>
      <c r="O492" s="25">
        <f t="shared" si="372"/>
        <v>8720.74</v>
      </c>
      <c r="P492" s="25">
        <f t="shared" si="373"/>
        <v>3039.65</v>
      </c>
      <c r="Q492" s="25">
        <f t="shared" si="374"/>
        <v>6295.35</v>
      </c>
      <c r="R492" s="25">
        <f t="shared" si="375"/>
        <v>37999.15</v>
      </c>
    </row>
    <row r="493" spans="1:18" s="20" customFormat="1" ht="24.95" customHeight="1" x14ac:dyDescent="0.25">
      <c r="A493" s="22">
        <v>435</v>
      </c>
      <c r="B493" s="18" t="s">
        <v>469</v>
      </c>
      <c r="C493" s="21" t="s">
        <v>422</v>
      </c>
      <c r="D493" s="22" t="s">
        <v>20</v>
      </c>
      <c r="E493" s="22" t="s">
        <v>633</v>
      </c>
      <c r="F493" s="25">
        <v>41038.800000000003</v>
      </c>
      <c r="G493" s="25">
        <v>589.26</v>
      </c>
      <c r="H493" s="25">
        <v>25</v>
      </c>
      <c r="I493" s="25">
        <f t="shared" ref="I493:I523" si="376">IF(F493&gt;290000,290000*2.87%,F493*2.87%)</f>
        <v>1177.81</v>
      </c>
      <c r="J493" s="25">
        <f t="shared" ref="J493:J523" si="377">IF(F493&gt;290000,290000*7.1%,F493*7.1%)</f>
        <v>2913.75</v>
      </c>
      <c r="K493" s="25">
        <f t="shared" ref="K493:K523" si="378">IF(F493&gt;62400,62400*1.15%,F493*1.15%)</f>
        <v>471.95</v>
      </c>
      <c r="L493" s="25">
        <f t="shared" ref="L493:L523" si="379">IF(F493&gt;156000,156000*3.04%,F493*3.04%)</f>
        <v>1247.58</v>
      </c>
      <c r="M493" s="25">
        <f t="shared" ref="M493:M523" si="380">IF(F493&gt;156000,156000*7.09%,F493*7.09%)</f>
        <v>2909.65</v>
      </c>
      <c r="N493" s="25">
        <v>0</v>
      </c>
      <c r="O493" s="25">
        <f t="shared" ref="O493:O524" si="381">SUM(I493:N493)</f>
        <v>8720.74</v>
      </c>
      <c r="P493" s="25">
        <f t="shared" ref="P493:P523" si="382">SUM(G493,H493,I493,L493,N493)</f>
        <v>3039.65</v>
      </c>
      <c r="Q493" s="25">
        <f t="shared" ref="Q493:Q523" si="383">+J493+K493+M493</f>
        <v>6295.35</v>
      </c>
      <c r="R493" s="25">
        <f t="shared" ref="R493:R523" si="384">+F493-P493</f>
        <v>37999.15</v>
      </c>
    </row>
    <row r="494" spans="1:18" s="20" customFormat="1" ht="24.95" customHeight="1" x14ac:dyDescent="0.25">
      <c r="A494" s="22">
        <v>436</v>
      </c>
      <c r="B494" s="18" t="s">
        <v>470</v>
      </c>
      <c r="C494" s="21" t="s">
        <v>422</v>
      </c>
      <c r="D494" s="22" t="s">
        <v>20</v>
      </c>
      <c r="E494" s="22" t="s">
        <v>633</v>
      </c>
      <c r="F494" s="25">
        <v>41038.800000000003</v>
      </c>
      <c r="G494" s="25">
        <v>589.26</v>
      </c>
      <c r="H494" s="25">
        <v>25</v>
      </c>
      <c r="I494" s="25">
        <f t="shared" si="376"/>
        <v>1177.81</v>
      </c>
      <c r="J494" s="25">
        <f t="shared" si="377"/>
        <v>2913.75</v>
      </c>
      <c r="K494" s="25">
        <f t="shared" si="378"/>
        <v>471.95</v>
      </c>
      <c r="L494" s="25">
        <f t="shared" si="379"/>
        <v>1247.58</v>
      </c>
      <c r="M494" s="25">
        <f t="shared" si="380"/>
        <v>2909.65</v>
      </c>
      <c r="N494" s="25">
        <v>0</v>
      </c>
      <c r="O494" s="25">
        <f t="shared" si="381"/>
        <v>8720.74</v>
      </c>
      <c r="P494" s="25">
        <f t="shared" si="382"/>
        <v>3039.65</v>
      </c>
      <c r="Q494" s="25">
        <f t="shared" si="383"/>
        <v>6295.35</v>
      </c>
      <c r="R494" s="25">
        <f t="shared" si="384"/>
        <v>37999.15</v>
      </c>
    </row>
    <row r="495" spans="1:18" s="20" customFormat="1" ht="24.95" customHeight="1" x14ac:dyDescent="0.25">
      <c r="A495" s="22">
        <v>437</v>
      </c>
      <c r="B495" s="18" t="s">
        <v>471</v>
      </c>
      <c r="C495" s="21" t="s">
        <v>422</v>
      </c>
      <c r="D495" s="22" t="s">
        <v>20</v>
      </c>
      <c r="E495" s="22" t="s">
        <v>633</v>
      </c>
      <c r="F495" s="25">
        <v>41038.800000000003</v>
      </c>
      <c r="G495" s="25">
        <v>589.26</v>
      </c>
      <c r="H495" s="25">
        <v>25</v>
      </c>
      <c r="I495" s="25">
        <f t="shared" si="376"/>
        <v>1177.81</v>
      </c>
      <c r="J495" s="25">
        <f t="shared" si="377"/>
        <v>2913.75</v>
      </c>
      <c r="K495" s="25">
        <f t="shared" si="378"/>
        <v>471.95</v>
      </c>
      <c r="L495" s="25">
        <f t="shared" si="379"/>
        <v>1247.58</v>
      </c>
      <c r="M495" s="25">
        <f t="shared" si="380"/>
        <v>2909.65</v>
      </c>
      <c r="N495" s="25">
        <v>0</v>
      </c>
      <c r="O495" s="25">
        <f t="shared" si="381"/>
        <v>8720.74</v>
      </c>
      <c r="P495" s="25">
        <f t="shared" si="382"/>
        <v>3039.65</v>
      </c>
      <c r="Q495" s="25">
        <f t="shared" si="383"/>
        <v>6295.35</v>
      </c>
      <c r="R495" s="25">
        <f t="shared" si="384"/>
        <v>37999.15</v>
      </c>
    </row>
    <row r="496" spans="1:18" s="20" customFormat="1" ht="24.95" customHeight="1" x14ac:dyDescent="0.25">
      <c r="A496" s="22">
        <v>438</v>
      </c>
      <c r="B496" s="18" t="s">
        <v>472</v>
      </c>
      <c r="C496" s="21" t="s">
        <v>422</v>
      </c>
      <c r="D496" s="22" t="s">
        <v>20</v>
      </c>
      <c r="E496" s="22" t="s">
        <v>633</v>
      </c>
      <c r="F496" s="25">
        <v>41038.800000000003</v>
      </c>
      <c r="G496" s="25">
        <v>589.26</v>
      </c>
      <c r="H496" s="25">
        <v>25</v>
      </c>
      <c r="I496" s="25">
        <f t="shared" si="376"/>
        <v>1177.81</v>
      </c>
      <c r="J496" s="25">
        <f t="shared" si="377"/>
        <v>2913.75</v>
      </c>
      <c r="K496" s="25">
        <f t="shared" si="378"/>
        <v>471.95</v>
      </c>
      <c r="L496" s="25">
        <f t="shared" si="379"/>
        <v>1247.58</v>
      </c>
      <c r="M496" s="25">
        <f t="shared" si="380"/>
        <v>2909.65</v>
      </c>
      <c r="N496" s="25">
        <v>0</v>
      </c>
      <c r="O496" s="25">
        <f t="shared" si="381"/>
        <v>8720.74</v>
      </c>
      <c r="P496" s="25">
        <f t="shared" si="382"/>
        <v>3039.65</v>
      </c>
      <c r="Q496" s="25">
        <f t="shared" si="383"/>
        <v>6295.35</v>
      </c>
      <c r="R496" s="25">
        <f t="shared" si="384"/>
        <v>37999.15</v>
      </c>
    </row>
    <row r="497" spans="1:18" s="20" customFormat="1" ht="24.95" customHeight="1" x14ac:dyDescent="0.25">
      <c r="A497" s="22">
        <v>439</v>
      </c>
      <c r="B497" s="18" t="s">
        <v>473</v>
      </c>
      <c r="C497" s="21" t="s">
        <v>422</v>
      </c>
      <c r="D497" s="22" t="s">
        <v>20</v>
      </c>
      <c r="E497" s="22" t="s">
        <v>633</v>
      </c>
      <c r="F497" s="25">
        <v>41038.800000000003</v>
      </c>
      <c r="G497" s="25">
        <v>0</v>
      </c>
      <c r="H497" s="25">
        <v>0</v>
      </c>
      <c r="I497" s="25">
        <f t="shared" si="376"/>
        <v>1177.81</v>
      </c>
      <c r="J497" s="25">
        <f t="shared" si="377"/>
        <v>2913.75</v>
      </c>
      <c r="K497" s="25">
        <f t="shared" si="378"/>
        <v>471.95</v>
      </c>
      <c r="L497" s="25">
        <f t="shared" si="379"/>
        <v>1247.58</v>
      </c>
      <c r="M497" s="25">
        <f t="shared" si="380"/>
        <v>2909.65</v>
      </c>
      <c r="N497" s="25">
        <v>0</v>
      </c>
      <c r="O497" s="25">
        <f t="shared" si="381"/>
        <v>8720.74</v>
      </c>
      <c r="P497" s="25">
        <f t="shared" si="382"/>
        <v>2425.39</v>
      </c>
      <c r="Q497" s="25">
        <f t="shared" si="383"/>
        <v>6295.35</v>
      </c>
      <c r="R497" s="25">
        <f t="shared" si="384"/>
        <v>38613.410000000003</v>
      </c>
    </row>
    <row r="498" spans="1:18" s="20" customFormat="1" ht="24.95" customHeight="1" x14ac:dyDescent="0.25">
      <c r="A498" s="22">
        <v>440</v>
      </c>
      <c r="B498" s="18" t="s">
        <v>474</v>
      </c>
      <c r="C498" s="21" t="s">
        <v>422</v>
      </c>
      <c r="D498" s="22" t="s">
        <v>20</v>
      </c>
      <c r="E498" s="22" t="s">
        <v>633</v>
      </c>
      <c r="F498" s="25">
        <v>41038.800000000003</v>
      </c>
      <c r="G498" s="25">
        <v>589.26</v>
      </c>
      <c r="H498" s="25">
        <v>25</v>
      </c>
      <c r="I498" s="25">
        <f t="shared" si="376"/>
        <v>1177.81</v>
      </c>
      <c r="J498" s="25">
        <f t="shared" si="377"/>
        <v>2913.75</v>
      </c>
      <c r="K498" s="25">
        <f t="shared" si="378"/>
        <v>471.95</v>
      </c>
      <c r="L498" s="25">
        <f t="shared" si="379"/>
        <v>1247.58</v>
      </c>
      <c r="M498" s="25">
        <f t="shared" si="380"/>
        <v>2909.65</v>
      </c>
      <c r="N498" s="25">
        <v>0</v>
      </c>
      <c r="O498" s="25">
        <f t="shared" si="381"/>
        <v>8720.74</v>
      </c>
      <c r="P498" s="25">
        <f t="shared" si="382"/>
        <v>3039.65</v>
      </c>
      <c r="Q498" s="25">
        <f t="shared" si="383"/>
        <v>6295.35</v>
      </c>
      <c r="R498" s="25">
        <f t="shared" si="384"/>
        <v>37999.15</v>
      </c>
    </row>
    <row r="499" spans="1:18" s="20" customFormat="1" ht="24.95" customHeight="1" x14ac:dyDescent="0.25">
      <c r="A499" s="22">
        <v>441</v>
      </c>
      <c r="B499" s="18" t="s">
        <v>475</v>
      </c>
      <c r="C499" s="21" t="s">
        <v>422</v>
      </c>
      <c r="D499" s="22" t="s">
        <v>20</v>
      </c>
      <c r="E499" s="22" t="s">
        <v>633</v>
      </c>
      <c r="F499" s="25">
        <v>41038.379999999997</v>
      </c>
      <c r="G499" s="25">
        <v>589.20000000000005</v>
      </c>
      <c r="H499" s="25">
        <v>25</v>
      </c>
      <c r="I499" s="25">
        <f t="shared" si="376"/>
        <v>1177.8</v>
      </c>
      <c r="J499" s="25">
        <f t="shared" si="377"/>
        <v>2913.72</v>
      </c>
      <c r="K499" s="25">
        <f t="shared" si="378"/>
        <v>471.94</v>
      </c>
      <c r="L499" s="25">
        <f t="shared" si="379"/>
        <v>1247.57</v>
      </c>
      <c r="M499" s="25">
        <f t="shared" si="380"/>
        <v>2909.62</v>
      </c>
      <c r="N499" s="25">
        <v>0</v>
      </c>
      <c r="O499" s="25">
        <f t="shared" si="381"/>
        <v>8720.65</v>
      </c>
      <c r="P499" s="25">
        <f t="shared" si="382"/>
        <v>3039.57</v>
      </c>
      <c r="Q499" s="25">
        <f t="shared" si="383"/>
        <v>6295.28</v>
      </c>
      <c r="R499" s="25">
        <f t="shared" si="384"/>
        <v>37998.81</v>
      </c>
    </row>
    <row r="500" spans="1:18" s="20" customFormat="1" ht="24.95" customHeight="1" x14ac:dyDescent="0.25">
      <c r="A500" s="22">
        <v>442</v>
      </c>
      <c r="B500" s="18" t="s">
        <v>476</v>
      </c>
      <c r="C500" s="21" t="s">
        <v>422</v>
      </c>
      <c r="D500" s="22" t="s">
        <v>20</v>
      </c>
      <c r="E500" s="22" t="s">
        <v>633</v>
      </c>
      <c r="F500" s="25">
        <v>41038.379999999997</v>
      </c>
      <c r="G500" s="25">
        <v>589.20000000000005</v>
      </c>
      <c r="H500" s="25">
        <v>25</v>
      </c>
      <c r="I500" s="25">
        <f t="shared" si="376"/>
        <v>1177.8</v>
      </c>
      <c r="J500" s="25">
        <f t="shared" si="377"/>
        <v>2913.72</v>
      </c>
      <c r="K500" s="25">
        <f t="shared" si="378"/>
        <v>471.94</v>
      </c>
      <c r="L500" s="25">
        <f t="shared" si="379"/>
        <v>1247.57</v>
      </c>
      <c r="M500" s="25">
        <f t="shared" si="380"/>
        <v>2909.62</v>
      </c>
      <c r="N500" s="25">
        <v>0</v>
      </c>
      <c r="O500" s="25">
        <f t="shared" si="381"/>
        <v>8720.65</v>
      </c>
      <c r="P500" s="25">
        <f t="shared" si="382"/>
        <v>3039.57</v>
      </c>
      <c r="Q500" s="25">
        <f t="shared" si="383"/>
        <v>6295.28</v>
      </c>
      <c r="R500" s="25">
        <f t="shared" si="384"/>
        <v>37998.81</v>
      </c>
    </row>
    <row r="501" spans="1:18" s="20" customFormat="1" ht="24.95" customHeight="1" x14ac:dyDescent="0.25">
      <c r="A501" s="22">
        <v>443</v>
      </c>
      <c r="B501" s="18" t="s">
        <v>477</v>
      </c>
      <c r="C501" s="21" t="s">
        <v>422</v>
      </c>
      <c r="D501" s="22" t="s">
        <v>20</v>
      </c>
      <c r="E501" s="22" t="s">
        <v>633</v>
      </c>
      <c r="F501" s="25">
        <v>41038.379999999997</v>
      </c>
      <c r="G501" s="25">
        <v>232.17</v>
      </c>
      <c r="H501" s="25">
        <v>25</v>
      </c>
      <c r="I501" s="25">
        <f t="shared" si="376"/>
        <v>1177.8</v>
      </c>
      <c r="J501" s="25">
        <f t="shared" si="377"/>
        <v>2913.72</v>
      </c>
      <c r="K501" s="25">
        <f t="shared" si="378"/>
        <v>471.94</v>
      </c>
      <c r="L501" s="25">
        <f t="shared" si="379"/>
        <v>1247.57</v>
      </c>
      <c r="M501" s="25">
        <f t="shared" si="380"/>
        <v>2909.62</v>
      </c>
      <c r="N501" s="25">
        <v>2380.2399999999998</v>
      </c>
      <c r="O501" s="25">
        <f t="shared" si="381"/>
        <v>11100.89</v>
      </c>
      <c r="P501" s="25">
        <f t="shared" si="382"/>
        <v>5062.78</v>
      </c>
      <c r="Q501" s="25">
        <f t="shared" si="383"/>
        <v>6295.28</v>
      </c>
      <c r="R501" s="25">
        <f t="shared" si="384"/>
        <v>35975.599999999999</v>
      </c>
    </row>
    <row r="502" spans="1:18" s="20" customFormat="1" ht="24.95" customHeight="1" x14ac:dyDescent="0.25">
      <c r="A502" s="22">
        <v>444</v>
      </c>
      <c r="B502" s="18" t="s">
        <v>478</v>
      </c>
      <c r="C502" s="21" t="s">
        <v>422</v>
      </c>
      <c r="D502" s="22" t="s">
        <v>20</v>
      </c>
      <c r="E502" s="22" t="s">
        <v>632</v>
      </c>
      <c r="F502" s="25">
        <v>41038.370000000003</v>
      </c>
      <c r="G502" s="25">
        <v>589.20000000000005</v>
      </c>
      <c r="H502" s="25">
        <v>25</v>
      </c>
      <c r="I502" s="25">
        <f t="shared" si="376"/>
        <v>1177.8</v>
      </c>
      <c r="J502" s="25">
        <f t="shared" si="377"/>
        <v>2913.72</v>
      </c>
      <c r="K502" s="25">
        <f t="shared" si="378"/>
        <v>471.94</v>
      </c>
      <c r="L502" s="25">
        <f t="shared" si="379"/>
        <v>1247.57</v>
      </c>
      <c r="M502" s="25">
        <f t="shared" si="380"/>
        <v>2909.62</v>
      </c>
      <c r="N502" s="25">
        <v>0</v>
      </c>
      <c r="O502" s="25">
        <f t="shared" si="381"/>
        <v>8720.65</v>
      </c>
      <c r="P502" s="25">
        <f t="shared" si="382"/>
        <v>3039.57</v>
      </c>
      <c r="Q502" s="25">
        <f t="shared" si="383"/>
        <v>6295.28</v>
      </c>
      <c r="R502" s="25">
        <f t="shared" si="384"/>
        <v>37998.800000000003</v>
      </c>
    </row>
    <row r="503" spans="1:18" s="20" customFormat="1" ht="24.95" customHeight="1" x14ac:dyDescent="0.25">
      <c r="A503" s="22">
        <v>445</v>
      </c>
      <c r="B503" s="18" t="s">
        <v>479</v>
      </c>
      <c r="C503" s="21" t="s">
        <v>422</v>
      </c>
      <c r="D503" s="22" t="s">
        <v>20</v>
      </c>
      <c r="E503" s="22" t="s">
        <v>633</v>
      </c>
      <c r="F503" s="25">
        <v>41030</v>
      </c>
      <c r="G503" s="25">
        <v>588.02</v>
      </c>
      <c r="H503" s="25">
        <v>25</v>
      </c>
      <c r="I503" s="25">
        <f t="shared" si="376"/>
        <v>1177.56</v>
      </c>
      <c r="J503" s="25">
        <f t="shared" si="377"/>
        <v>2913.13</v>
      </c>
      <c r="K503" s="25">
        <f t="shared" si="378"/>
        <v>471.85</v>
      </c>
      <c r="L503" s="25">
        <f t="shared" si="379"/>
        <v>1247.31</v>
      </c>
      <c r="M503" s="25">
        <f t="shared" si="380"/>
        <v>2909.03</v>
      </c>
      <c r="N503" s="25">
        <v>0</v>
      </c>
      <c r="O503" s="25">
        <f t="shared" si="381"/>
        <v>8718.8799999999992</v>
      </c>
      <c r="P503" s="25">
        <f t="shared" si="382"/>
        <v>3037.89</v>
      </c>
      <c r="Q503" s="25">
        <f t="shared" si="383"/>
        <v>6294.01</v>
      </c>
      <c r="R503" s="25">
        <f t="shared" si="384"/>
        <v>37992.11</v>
      </c>
    </row>
    <row r="504" spans="1:18" s="20" customFormat="1" ht="24.95" customHeight="1" x14ac:dyDescent="0.25">
      <c r="A504" s="22">
        <v>446</v>
      </c>
      <c r="B504" s="18" t="s">
        <v>680</v>
      </c>
      <c r="C504" s="21" t="s">
        <v>422</v>
      </c>
      <c r="D504" s="22" t="s">
        <v>20</v>
      </c>
      <c r="E504" s="22" t="s">
        <v>633</v>
      </c>
      <c r="F504" s="25">
        <v>41000</v>
      </c>
      <c r="G504" s="25">
        <v>583.79</v>
      </c>
      <c r="H504" s="25">
        <v>25</v>
      </c>
      <c r="I504" s="25">
        <f t="shared" si="376"/>
        <v>1176.7</v>
      </c>
      <c r="J504" s="25">
        <f t="shared" si="377"/>
        <v>2911</v>
      </c>
      <c r="K504" s="25">
        <f t="shared" si="378"/>
        <v>471.5</v>
      </c>
      <c r="L504" s="25">
        <f t="shared" si="379"/>
        <v>1246.4000000000001</v>
      </c>
      <c r="M504" s="25">
        <f t="shared" si="380"/>
        <v>2906.9</v>
      </c>
      <c r="N504" s="25">
        <v>0</v>
      </c>
      <c r="O504" s="25">
        <f t="shared" si="381"/>
        <v>8712.5</v>
      </c>
      <c r="P504" s="25">
        <f t="shared" si="382"/>
        <v>3031.89</v>
      </c>
      <c r="Q504" s="25">
        <f t="shared" si="383"/>
        <v>6289.4</v>
      </c>
      <c r="R504" s="25">
        <f t="shared" si="384"/>
        <v>37968.11</v>
      </c>
    </row>
    <row r="505" spans="1:18" s="20" customFormat="1" ht="24.95" customHeight="1" x14ac:dyDescent="0.25">
      <c r="A505" s="22">
        <v>447</v>
      </c>
      <c r="B505" s="18" t="s">
        <v>681</v>
      </c>
      <c r="C505" s="21" t="s">
        <v>422</v>
      </c>
      <c r="D505" s="22" t="s">
        <v>20</v>
      </c>
      <c r="E505" s="22" t="s">
        <v>633</v>
      </c>
      <c r="F505" s="25">
        <v>41000</v>
      </c>
      <c r="G505" s="25">
        <v>583.79</v>
      </c>
      <c r="H505" s="25">
        <v>25</v>
      </c>
      <c r="I505" s="25">
        <f t="shared" si="376"/>
        <v>1176.7</v>
      </c>
      <c r="J505" s="25">
        <f t="shared" si="377"/>
        <v>2911</v>
      </c>
      <c r="K505" s="25">
        <f t="shared" si="378"/>
        <v>471.5</v>
      </c>
      <c r="L505" s="25">
        <f t="shared" si="379"/>
        <v>1246.4000000000001</v>
      </c>
      <c r="M505" s="25">
        <f t="shared" si="380"/>
        <v>2906.9</v>
      </c>
      <c r="N505" s="25">
        <v>0</v>
      </c>
      <c r="O505" s="25">
        <f t="shared" si="381"/>
        <v>8712.5</v>
      </c>
      <c r="P505" s="25">
        <f t="shared" si="382"/>
        <v>3031.89</v>
      </c>
      <c r="Q505" s="25">
        <f t="shared" si="383"/>
        <v>6289.4</v>
      </c>
      <c r="R505" s="25">
        <f t="shared" si="384"/>
        <v>37968.11</v>
      </c>
    </row>
    <row r="506" spans="1:18" s="20" customFormat="1" ht="24.95" customHeight="1" x14ac:dyDescent="0.25">
      <c r="A506" s="22">
        <v>448</v>
      </c>
      <c r="B506" s="18" t="s">
        <v>682</v>
      </c>
      <c r="C506" s="21" t="s">
        <v>422</v>
      </c>
      <c r="D506" s="22" t="s">
        <v>20</v>
      </c>
      <c r="E506" s="22" t="s">
        <v>633</v>
      </c>
      <c r="F506" s="25">
        <v>41000</v>
      </c>
      <c r="G506" s="25">
        <v>583.79</v>
      </c>
      <c r="H506" s="25">
        <v>25</v>
      </c>
      <c r="I506" s="25">
        <f t="shared" si="376"/>
        <v>1176.7</v>
      </c>
      <c r="J506" s="25">
        <f t="shared" si="377"/>
        <v>2911</v>
      </c>
      <c r="K506" s="25">
        <f t="shared" si="378"/>
        <v>471.5</v>
      </c>
      <c r="L506" s="25">
        <f t="shared" si="379"/>
        <v>1246.4000000000001</v>
      </c>
      <c r="M506" s="25">
        <f t="shared" si="380"/>
        <v>2906.9</v>
      </c>
      <c r="N506" s="25">
        <v>0</v>
      </c>
      <c r="O506" s="25">
        <f t="shared" si="381"/>
        <v>8712.5</v>
      </c>
      <c r="P506" s="25">
        <f t="shared" si="382"/>
        <v>3031.89</v>
      </c>
      <c r="Q506" s="25">
        <f t="shared" si="383"/>
        <v>6289.4</v>
      </c>
      <c r="R506" s="25">
        <f t="shared" si="384"/>
        <v>37968.11</v>
      </c>
    </row>
    <row r="507" spans="1:18" s="20" customFormat="1" ht="24.95" customHeight="1" x14ac:dyDescent="0.25">
      <c r="A507" s="22">
        <v>449</v>
      </c>
      <c r="B507" s="18" t="s">
        <v>683</v>
      </c>
      <c r="C507" s="21" t="s">
        <v>422</v>
      </c>
      <c r="D507" s="22" t="s">
        <v>20</v>
      </c>
      <c r="E507" s="22" t="s">
        <v>633</v>
      </c>
      <c r="F507" s="25">
        <v>41000</v>
      </c>
      <c r="G507" s="25">
        <v>583.79</v>
      </c>
      <c r="H507" s="25">
        <v>25</v>
      </c>
      <c r="I507" s="25">
        <f t="shared" si="376"/>
        <v>1176.7</v>
      </c>
      <c r="J507" s="25">
        <f t="shared" si="377"/>
        <v>2911</v>
      </c>
      <c r="K507" s="25">
        <f t="shared" si="378"/>
        <v>471.5</v>
      </c>
      <c r="L507" s="25">
        <f t="shared" si="379"/>
        <v>1246.4000000000001</v>
      </c>
      <c r="M507" s="25">
        <f t="shared" si="380"/>
        <v>2906.9</v>
      </c>
      <c r="N507" s="25">
        <v>0</v>
      </c>
      <c r="O507" s="25">
        <f t="shared" si="381"/>
        <v>8712.5</v>
      </c>
      <c r="P507" s="25">
        <f t="shared" si="382"/>
        <v>3031.89</v>
      </c>
      <c r="Q507" s="25">
        <f t="shared" si="383"/>
        <v>6289.4</v>
      </c>
      <c r="R507" s="25">
        <f t="shared" si="384"/>
        <v>37968.11</v>
      </c>
    </row>
    <row r="508" spans="1:18" s="20" customFormat="1" ht="24.95" customHeight="1" x14ac:dyDescent="0.25">
      <c r="A508" s="22">
        <v>450</v>
      </c>
      <c r="B508" s="18" t="s">
        <v>684</v>
      </c>
      <c r="C508" s="21" t="s">
        <v>422</v>
      </c>
      <c r="D508" s="22" t="s">
        <v>20</v>
      </c>
      <c r="E508" s="22" t="s">
        <v>633</v>
      </c>
      <c r="F508" s="25">
        <v>41000</v>
      </c>
      <c r="G508" s="25">
        <v>583.79</v>
      </c>
      <c r="H508" s="25">
        <v>25</v>
      </c>
      <c r="I508" s="25">
        <f t="shared" si="376"/>
        <v>1176.7</v>
      </c>
      <c r="J508" s="25">
        <f t="shared" si="377"/>
        <v>2911</v>
      </c>
      <c r="K508" s="25">
        <f t="shared" si="378"/>
        <v>471.5</v>
      </c>
      <c r="L508" s="25">
        <f t="shared" si="379"/>
        <v>1246.4000000000001</v>
      </c>
      <c r="M508" s="25">
        <f t="shared" si="380"/>
        <v>2906.9</v>
      </c>
      <c r="N508" s="25">
        <v>0</v>
      </c>
      <c r="O508" s="25">
        <f t="shared" si="381"/>
        <v>8712.5</v>
      </c>
      <c r="P508" s="25">
        <f t="shared" si="382"/>
        <v>3031.89</v>
      </c>
      <c r="Q508" s="25">
        <f t="shared" si="383"/>
        <v>6289.4</v>
      </c>
      <c r="R508" s="25">
        <f t="shared" si="384"/>
        <v>37968.11</v>
      </c>
    </row>
    <row r="509" spans="1:18" s="20" customFormat="1" ht="24.95" customHeight="1" x14ac:dyDescent="0.25">
      <c r="A509" s="22">
        <v>451</v>
      </c>
      <c r="B509" s="18" t="s">
        <v>685</v>
      </c>
      <c r="C509" s="21" t="s">
        <v>422</v>
      </c>
      <c r="D509" s="22" t="s">
        <v>20</v>
      </c>
      <c r="E509" s="22" t="s">
        <v>633</v>
      </c>
      <c r="F509" s="25">
        <v>41000</v>
      </c>
      <c r="G509" s="25">
        <v>583.79</v>
      </c>
      <c r="H509" s="25">
        <v>25</v>
      </c>
      <c r="I509" s="25">
        <f t="shared" si="376"/>
        <v>1176.7</v>
      </c>
      <c r="J509" s="25">
        <f t="shared" si="377"/>
        <v>2911</v>
      </c>
      <c r="K509" s="25">
        <f t="shared" si="378"/>
        <v>471.5</v>
      </c>
      <c r="L509" s="25">
        <f t="shared" si="379"/>
        <v>1246.4000000000001</v>
      </c>
      <c r="M509" s="25">
        <f t="shared" si="380"/>
        <v>2906.9</v>
      </c>
      <c r="N509" s="25">
        <v>0</v>
      </c>
      <c r="O509" s="25">
        <f t="shared" si="381"/>
        <v>8712.5</v>
      </c>
      <c r="P509" s="25">
        <f t="shared" si="382"/>
        <v>3031.89</v>
      </c>
      <c r="Q509" s="25">
        <f t="shared" si="383"/>
        <v>6289.4</v>
      </c>
      <c r="R509" s="25">
        <f t="shared" si="384"/>
        <v>37968.11</v>
      </c>
    </row>
    <row r="510" spans="1:18" s="20" customFormat="1" ht="24.95" customHeight="1" x14ac:dyDescent="0.25">
      <c r="A510" s="22">
        <v>452</v>
      </c>
      <c r="B510" s="18" t="s">
        <v>686</v>
      </c>
      <c r="C510" s="21" t="s">
        <v>422</v>
      </c>
      <c r="D510" s="22" t="s">
        <v>20</v>
      </c>
      <c r="E510" s="22" t="s">
        <v>633</v>
      </c>
      <c r="F510" s="25">
        <v>41000</v>
      </c>
      <c r="G510" s="25">
        <v>583.79</v>
      </c>
      <c r="H510" s="25">
        <v>25</v>
      </c>
      <c r="I510" s="25">
        <f t="shared" si="376"/>
        <v>1176.7</v>
      </c>
      <c r="J510" s="25">
        <f t="shared" si="377"/>
        <v>2911</v>
      </c>
      <c r="K510" s="25">
        <f t="shared" si="378"/>
        <v>471.5</v>
      </c>
      <c r="L510" s="25">
        <f t="shared" si="379"/>
        <v>1246.4000000000001</v>
      </c>
      <c r="M510" s="25">
        <f t="shared" si="380"/>
        <v>2906.9</v>
      </c>
      <c r="N510" s="25">
        <v>0</v>
      </c>
      <c r="O510" s="25">
        <f t="shared" si="381"/>
        <v>8712.5</v>
      </c>
      <c r="P510" s="25">
        <f t="shared" si="382"/>
        <v>3031.89</v>
      </c>
      <c r="Q510" s="25">
        <f t="shared" si="383"/>
        <v>6289.4</v>
      </c>
      <c r="R510" s="25">
        <f t="shared" si="384"/>
        <v>37968.11</v>
      </c>
    </row>
    <row r="511" spans="1:18" s="20" customFormat="1" ht="24.95" customHeight="1" x14ac:dyDescent="0.25">
      <c r="A511" s="22">
        <v>453</v>
      </c>
      <c r="B511" s="18" t="s">
        <v>584</v>
      </c>
      <c r="C511" s="21" t="s">
        <v>422</v>
      </c>
      <c r="D511" s="22" t="s">
        <v>20</v>
      </c>
      <c r="E511" s="22" t="s">
        <v>633</v>
      </c>
      <c r="F511" s="25">
        <v>41000</v>
      </c>
      <c r="G511" s="25">
        <v>583.79</v>
      </c>
      <c r="H511" s="25">
        <v>25</v>
      </c>
      <c r="I511" s="25">
        <f t="shared" si="376"/>
        <v>1176.7</v>
      </c>
      <c r="J511" s="25">
        <f t="shared" si="377"/>
        <v>2911</v>
      </c>
      <c r="K511" s="25">
        <f t="shared" si="378"/>
        <v>471.5</v>
      </c>
      <c r="L511" s="25">
        <f t="shared" si="379"/>
        <v>1246.4000000000001</v>
      </c>
      <c r="M511" s="25">
        <f t="shared" si="380"/>
        <v>2906.9</v>
      </c>
      <c r="N511" s="25">
        <v>0</v>
      </c>
      <c r="O511" s="25">
        <f t="shared" si="381"/>
        <v>8712.5</v>
      </c>
      <c r="P511" s="25">
        <f t="shared" si="382"/>
        <v>3031.89</v>
      </c>
      <c r="Q511" s="25">
        <f t="shared" si="383"/>
        <v>6289.4</v>
      </c>
      <c r="R511" s="25">
        <f t="shared" si="384"/>
        <v>37968.11</v>
      </c>
    </row>
    <row r="512" spans="1:18" s="20" customFormat="1" ht="24.95" customHeight="1" x14ac:dyDescent="0.25">
      <c r="A512" s="22">
        <v>454</v>
      </c>
      <c r="B512" s="18" t="s">
        <v>585</v>
      </c>
      <c r="C512" s="21" t="s">
        <v>422</v>
      </c>
      <c r="D512" s="22" t="s">
        <v>20</v>
      </c>
      <c r="E512" s="22" t="s">
        <v>632</v>
      </c>
      <c r="F512" s="25">
        <v>41000</v>
      </c>
      <c r="G512" s="25">
        <v>583.79</v>
      </c>
      <c r="H512" s="25">
        <v>25</v>
      </c>
      <c r="I512" s="25">
        <f t="shared" si="376"/>
        <v>1176.7</v>
      </c>
      <c r="J512" s="25">
        <f t="shared" si="377"/>
        <v>2911</v>
      </c>
      <c r="K512" s="25">
        <f t="shared" si="378"/>
        <v>471.5</v>
      </c>
      <c r="L512" s="25">
        <f t="shared" si="379"/>
        <v>1246.4000000000001</v>
      </c>
      <c r="M512" s="25">
        <f t="shared" si="380"/>
        <v>2906.9</v>
      </c>
      <c r="N512" s="25">
        <v>0</v>
      </c>
      <c r="O512" s="25">
        <f t="shared" si="381"/>
        <v>8712.5</v>
      </c>
      <c r="P512" s="25">
        <f t="shared" si="382"/>
        <v>3031.89</v>
      </c>
      <c r="Q512" s="25">
        <f t="shared" si="383"/>
        <v>6289.4</v>
      </c>
      <c r="R512" s="25">
        <f t="shared" si="384"/>
        <v>37968.11</v>
      </c>
    </row>
    <row r="513" spans="1:18" s="11" customFormat="1" ht="24.95" customHeight="1" x14ac:dyDescent="0.25">
      <c r="A513" s="22">
        <v>455</v>
      </c>
      <c r="B513" s="18" t="s">
        <v>665</v>
      </c>
      <c r="C513" s="21" t="s">
        <v>422</v>
      </c>
      <c r="D513" s="22" t="s">
        <v>20</v>
      </c>
      <c r="E513" s="22" t="s">
        <v>633</v>
      </c>
      <c r="F513" s="26">
        <v>41000</v>
      </c>
      <c r="G513" s="26">
        <v>583.79</v>
      </c>
      <c r="H513" s="25">
        <v>25</v>
      </c>
      <c r="I513" s="26">
        <f t="shared" si="376"/>
        <v>1176.7</v>
      </c>
      <c r="J513" s="26">
        <f t="shared" si="377"/>
        <v>2911</v>
      </c>
      <c r="K513" s="26">
        <f t="shared" si="378"/>
        <v>471.5</v>
      </c>
      <c r="L513" s="26">
        <f t="shared" si="379"/>
        <v>1246.4000000000001</v>
      </c>
      <c r="M513" s="26">
        <f t="shared" si="380"/>
        <v>2906.9</v>
      </c>
      <c r="N513" s="26">
        <v>0</v>
      </c>
      <c r="O513" s="26">
        <f t="shared" si="381"/>
        <v>8712.5</v>
      </c>
      <c r="P513" s="26">
        <f t="shared" si="382"/>
        <v>3031.89</v>
      </c>
      <c r="Q513" s="26">
        <f t="shared" si="383"/>
        <v>6289.4</v>
      </c>
      <c r="R513" s="26">
        <f t="shared" si="384"/>
        <v>37968.11</v>
      </c>
    </row>
    <row r="514" spans="1:18" s="11" customFormat="1" ht="24.95" customHeight="1" x14ac:dyDescent="0.25">
      <c r="A514" s="22">
        <v>456</v>
      </c>
      <c r="B514" s="18" t="s">
        <v>672</v>
      </c>
      <c r="C514" s="21" t="s">
        <v>422</v>
      </c>
      <c r="D514" s="22" t="s">
        <v>20</v>
      </c>
      <c r="E514" s="22" t="s">
        <v>633</v>
      </c>
      <c r="F514" s="25">
        <v>41000</v>
      </c>
      <c r="G514" s="25">
        <v>583.79</v>
      </c>
      <c r="H514" s="25">
        <v>25</v>
      </c>
      <c r="I514" s="25">
        <f t="shared" si="376"/>
        <v>1176.7</v>
      </c>
      <c r="J514" s="25">
        <f t="shared" si="377"/>
        <v>2911</v>
      </c>
      <c r="K514" s="25">
        <f t="shared" si="378"/>
        <v>471.5</v>
      </c>
      <c r="L514" s="25">
        <f t="shared" si="379"/>
        <v>1246.4000000000001</v>
      </c>
      <c r="M514" s="25">
        <f t="shared" si="380"/>
        <v>2906.9</v>
      </c>
      <c r="N514" s="25">
        <v>0</v>
      </c>
      <c r="O514" s="25">
        <f t="shared" si="381"/>
        <v>8712.5</v>
      </c>
      <c r="P514" s="25">
        <f t="shared" si="382"/>
        <v>3031.89</v>
      </c>
      <c r="Q514" s="25">
        <f t="shared" si="383"/>
        <v>6289.4</v>
      </c>
      <c r="R514" s="25">
        <f t="shared" si="384"/>
        <v>37968.11</v>
      </c>
    </row>
    <row r="515" spans="1:18" s="20" customFormat="1" ht="24.95" customHeight="1" x14ac:dyDescent="0.25">
      <c r="A515" s="22">
        <v>457</v>
      </c>
      <c r="B515" s="18" t="s">
        <v>480</v>
      </c>
      <c r="C515" s="21" t="s">
        <v>422</v>
      </c>
      <c r="D515" s="22" t="s">
        <v>20</v>
      </c>
      <c r="E515" s="22" t="s">
        <v>633</v>
      </c>
      <c r="F515" s="25">
        <v>40986</v>
      </c>
      <c r="G515" s="25">
        <v>581.80999999999995</v>
      </c>
      <c r="H515" s="25">
        <v>25</v>
      </c>
      <c r="I515" s="25">
        <f t="shared" si="376"/>
        <v>1176.3</v>
      </c>
      <c r="J515" s="25">
        <f t="shared" si="377"/>
        <v>2910.01</v>
      </c>
      <c r="K515" s="25">
        <f t="shared" si="378"/>
        <v>471.34</v>
      </c>
      <c r="L515" s="25">
        <f t="shared" si="379"/>
        <v>1245.97</v>
      </c>
      <c r="M515" s="25">
        <f t="shared" si="380"/>
        <v>2905.91</v>
      </c>
      <c r="N515" s="25">
        <v>0</v>
      </c>
      <c r="O515" s="25">
        <f t="shared" si="381"/>
        <v>8709.5300000000007</v>
      </c>
      <c r="P515" s="25">
        <f t="shared" si="382"/>
        <v>3029.08</v>
      </c>
      <c r="Q515" s="25">
        <f t="shared" si="383"/>
        <v>6287.26</v>
      </c>
      <c r="R515" s="25">
        <f t="shared" si="384"/>
        <v>37956.92</v>
      </c>
    </row>
    <row r="516" spans="1:18" s="20" customFormat="1" ht="24.95" customHeight="1" x14ac:dyDescent="0.25">
      <c r="A516" s="22">
        <v>458</v>
      </c>
      <c r="B516" s="18" t="s">
        <v>481</v>
      </c>
      <c r="C516" s="21" t="s">
        <v>422</v>
      </c>
      <c r="D516" s="22" t="s">
        <v>20</v>
      </c>
      <c r="E516" s="22" t="s">
        <v>633</v>
      </c>
      <c r="F516" s="25">
        <v>40986</v>
      </c>
      <c r="G516" s="25">
        <v>581.80999999999995</v>
      </c>
      <c r="H516" s="25">
        <v>25</v>
      </c>
      <c r="I516" s="25">
        <f t="shared" si="376"/>
        <v>1176.3</v>
      </c>
      <c r="J516" s="25">
        <f t="shared" si="377"/>
        <v>2910.01</v>
      </c>
      <c r="K516" s="25">
        <f t="shared" si="378"/>
        <v>471.34</v>
      </c>
      <c r="L516" s="25">
        <f t="shared" si="379"/>
        <v>1245.97</v>
      </c>
      <c r="M516" s="25">
        <f t="shared" si="380"/>
        <v>2905.91</v>
      </c>
      <c r="N516" s="25">
        <v>0</v>
      </c>
      <c r="O516" s="25">
        <f t="shared" si="381"/>
        <v>8709.5300000000007</v>
      </c>
      <c r="P516" s="25">
        <f t="shared" si="382"/>
        <v>3029.08</v>
      </c>
      <c r="Q516" s="25">
        <f t="shared" si="383"/>
        <v>6287.26</v>
      </c>
      <c r="R516" s="25">
        <f t="shared" si="384"/>
        <v>37956.92</v>
      </c>
    </row>
    <row r="517" spans="1:18" s="20" customFormat="1" ht="24.95" customHeight="1" x14ac:dyDescent="0.25">
      <c r="A517" s="22">
        <v>459</v>
      </c>
      <c r="B517" s="18" t="s">
        <v>482</v>
      </c>
      <c r="C517" s="21" t="s">
        <v>422</v>
      </c>
      <c r="D517" s="22" t="s">
        <v>20</v>
      </c>
      <c r="E517" s="22" t="s">
        <v>633</v>
      </c>
      <c r="F517" s="25">
        <v>40986</v>
      </c>
      <c r="G517" s="25">
        <v>581.80999999999995</v>
      </c>
      <c r="H517" s="25">
        <v>25</v>
      </c>
      <c r="I517" s="25">
        <f t="shared" si="376"/>
        <v>1176.3</v>
      </c>
      <c r="J517" s="25">
        <f t="shared" si="377"/>
        <v>2910.01</v>
      </c>
      <c r="K517" s="25">
        <f t="shared" si="378"/>
        <v>471.34</v>
      </c>
      <c r="L517" s="25">
        <f t="shared" si="379"/>
        <v>1245.97</v>
      </c>
      <c r="M517" s="25">
        <f t="shared" si="380"/>
        <v>2905.91</v>
      </c>
      <c r="N517" s="25">
        <v>0</v>
      </c>
      <c r="O517" s="25">
        <f t="shared" si="381"/>
        <v>8709.5300000000007</v>
      </c>
      <c r="P517" s="25">
        <f t="shared" si="382"/>
        <v>3029.08</v>
      </c>
      <c r="Q517" s="25">
        <f t="shared" si="383"/>
        <v>6287.26</v>
      </c>
      <c r="R517" s="25">
        <f t="shared" si="384"/>
        <v>37956.92</v>
      </c>
    </row>
    <row r="518" spans="1:18" s="20" customFormat="1" ht="24.95" customHeight="1" x14ac:dyDescent="0.25">
      <c r="A518" s="22">
        <v>460</v>
      </c>
      <c r="B518" s="18" t="s">
        <v>483</v>
      </c>
      <c r="C518" s="21" t="s">
        <v>422</v>
      </c>
      <c r="D518" s="22" t="s">
        <v>20</v>
      </c>
      <c r="E518" s="22" t="s">
        <v>633</v>
      </c>
      <c r="F518" s="25">
        <v>40986</v>
      </c>
      <c r="G518" s="25">
        <v>581.80999999999995</v>
      </c>
      <c r="H518" s="25">
        <v>25</v>
      </c>
      <c r="I518" s="25">
        <f t="shared" si="376"/>
        <v>1176.3</v>
      </c>
      <c r="J518" s="25">
        <f t="shared" si="377"/>
        <v>2910.01</v>
      </c>
      <c r="K518" s="25">
        <f t="shared" si="378"/>
        <v>471.34</v>
      </c>
      <c r="L518" s="25">
        <f t="shared" si="379"/>
        <v>1245.97</v>
      </c>
      <c r="M518" s="25">
        <f t="shared" si="380"/>
        <v>2905.91</v>
      </c>
      <c r="N518" s="25">
        <v>0</v>
      </c>
      <c r="O518" s="25">
        <f t="shared" si="381"/>
        <v>8709.5300000000007</v>
      </c>
      <c r="P518" s="25">
        <f t="shared" si="382"/>
        <v>3029.08</v>
      </c>
      <c r="Q518" s="25">
        <f t="shared" si="383"/>
        <v>6287.26</v>
      </c>
      <c r="R518" s="25">
        <f t="shared" si="384"/>
        <v>37956.92</v>
      </c>
    </row>
    <row r="519" spans="1:18" s="20" customFormat="1" ht="24.95" customHeight="1" x14ac:dyDescent="0.25">
      <c r="A519" s="22">
        <v>461</v>
      </c>
      <c r="B519" s="18" t="s">
        <v>484</v>
      </c>
      <c r="C519" s="21" t="s">
        <v>422</v>
      </c>
      <c r="D519" s="22" t="s">
        <v>20</v>
      </c>
      <c r="E519" s="22" t="s">
        <v>633</v>
      </c>
      <c r="F519" s="25">
        <v>40000</v>
      </c>
      <c r="G519" s="25">
        <v>442.65</v>
      </c>
      <c r="H519" s="25">
        <v>25</v>
      </c>
      <c r="I519" s="25">
        <f t="shared" si="376"/>
        <v>1148</v>
      </c>
      <c r="J519" s="25">
        <f t="shared" si="377"/>
        <v>2840</v>
      </c>
      <c r="K519" s="25">
        <f t="shared" si="378"/>
        <v>460</v>
      </c>
      <c r="L519" s="25">
        <f t="shared" si="379"/>
        <v>1216</v>
      </c>
      <c r="M519" s="25">
        <f t="shared" si="380"/>
        <v>2836</v>
      </c>
      <c r="N519" s="25">
        <v>0</v>
      </c>
      <c r="O519" s="25">
        <f t="shared" si="381"/>
        <v>8500</v>
      </c>
      <c r="P519" s="25">
        <f t="shared" si="382"/>
        <v>2831.65</v>
      </c>
      <c r="Q519" s="25">
        <f t="shared" si="383"/>
        <v>6136</v>
      </c>
      <c r="R519" s="25">
        <f t="shared" si="384"/>
        <v>37168.35</v>
      </c>
    </row>
    <row r="520" spans="1:18" s="20" customFormat="1" ht="24.95" customHeight="1" x14ac:dyDescent="0.25">
      <c r="A520" s="22">
        <v>462</v>
      </c>
      <c r="B520" s="18" t="s">
        <v>485</v>
      </c>
      <c r="C520" s="21" t="s">
        <v>422</v>
      </c>
      <c r="D520" s="22" t="s">
        <v>20</v>
      </c>
      <c r="E520" s="22" t="s">
        <v>633</v>
      </c>
      <c r="F520" s="25">
        <v>40000</v>
      </c>
      <c r="G520" s="25">
        <v>442.65</v>
      </c>
      <c r="H520" s="25">
        <v>25</v>
      </c>
      <c r="I520" s="25">
        <f t="shared" si="376"/>
        <v>1148</v>
      </c>
      <c r="J520" s="25">
        <f t="shared" si="377"/>
        <v>2840</v>
      </c>
      <c r="K520" s="25">
        <f t="shared" si="378"/>
        <v>460</v>
      </c>
      <c r="L520" s="25">
        <f t="shared" si="379"/>
        <v>1216</v>
      </c>
      <c r="M520" s="25">
        <f t="shared" si="380"/>
        <v>2836</v>
      </c>
      <c r="N520" s="25">
        <v>0</v>
      </c>
      <c r="O520" s="25">
        <f t="shared" si="381"/>
        <v>8500</v>
      </c>
      <c r="P520" s="25">
        <f t="shared" si="382"/>
        <v>2831.65</v>
      </c>
      <c r="Q520" s="25">
        <f t="shared" si="383"/>
        <v>6136</v>
      </c>
      <c r="R520" s="25">
        <f t="shared" si="384"/>
        <v>37168.35</v>
      </c>
    </row>
    <row r="521" spans="1:18" s="20" customFormat="1" ht="24.95" customHeight="1" x14ac:dyDescent="0.25">
      <c r="A521" s="22">
        <v>463</v>
      </c>
      <c r="B521" s="18" t="s">
        <v>487</v>
      </c>
      <c r="C521" s="21" t="s">
        <v>488</v>
      </c>
      <c r="D521" s="22" t="s">
        <v>20</v>
      </c>
      <c r="E521" s="22" t="s">
        <v>632</v>
      </c>
      <c r="F521" s="25">
        <v>40000</v>
      </c>
      <c r="G521" s="25">
        <v>442.65</v>
      </c>
      <c r="H521" s="25">
        <v>25</v>
      </c>
      <c r="I521" s="25">
        <f t="shared" si="376"/>
        <v>1148</v>
      </c>
      <c r="J521" s="25">
        <f t="shared" si="377"/>
        <v>2840</v>
      </c>
      <c r="K521" s="25">
        <f t="shared" si="378"/>
        <v>460</v>
      </c>
      <c r="L521" s="25">
        <f t="shared" si="379"/>
        <v>1216</v>
      </c>
      <c r="M521" s="25">
        <f t="shared" si="380"/>
        <v>2836</v>
      </c>
      <c r="N521" s="25">
        <v>0</v>
      </c>
      <c r="O521" s="25">
        <f t="shared" si="381"/>
        <v>8500</v>
      </c>
      <c r="P521" s="25">
        <f t="shared" si="382"/>
        <v>2831.65</v>
      </c>
      <c r="Q521" s="25">
        <f t="shared" si="383"/>
        <v>6136</v>
      </c>
      <c r="R521" s="25">
        <f t="shared" si="384"/>
        <v>37168.35</v>
      </c>
    </row>
    <row r="522" spans="1:18" s="20" customFormat="1" ht="24.95" customHeight="1" x14ac:dyDescent="0.25">
      <c r="A522" s="22">
        <v>464</v>
      </c>
      <c r="B522" s="18" t="s">
        <v>489</v>
      </c>
      <c r="C522" s="21" t="s">
        <v>422</v>
      </c>
      <c r="D522" s="22" t="s">
        <v>20</v>
      </c>
      <c r="E522" s="22" t="s">
        <v>633</v>
      </c>
      <c r="F522" s="25">
        <v>37300</v>
      </c>
      <c r="G522" s="25">
        <v>61.59</v>
      </c>
      <c r="H522" s="25">
        <v>25</v>
      </c>
      <c r="I522" s="25">
        <f t="shared" si="376"/>
        <v>1070.51</v>
      </c>
      <c r="J522" s="25">
        <f t="shared" si="377"/>
        <v>2648.3</v>
      </c>
      <c r="K522" s="25">
        <f t="shared" si="378"/>
        <v>428.95</v>
      </c>
      <c r="L522" s="25">
        <f t="shared" si="379"/>
        <v>1133.92</v>
      </c>
      <c r="M522" s="25">
        <f t="shared" si="380"/>
        <v>2644.57</v>
      </c>
      <c r="N522" s="25">
        <v>0</v>
      </c>
      <c r="O522" s="25">
        <f t="shared" si="381"/>
        <v>7926.25</v>
      </c>
      <c r="P522" s="25">
        <f t="shared" si="382"/>
        <v>2291.02</v>
      </c>
      <c r="Q522" s="25">
        <f t="shared" si="383"/>
        <v>5721.82</v>
      </c>
      <c r="R522" s="25">
        <f t="shared" si="384"/>
        <v>35008.980000000003</v>
      </c>
    </row>
    <row r="523" spans="1:18" s="20" customFormat="1" ht="24.95" customHeight="1" x14ac:dyDescent="0.25">
      <c r="A523" s="22">
        <v>465</v>
      </c>
      <c r="B523" s="18" t="s">
        <v>535</v>
      </c>
      <c r="C523" s="21" t="s">
        <v>34</v>
      </c>
      <c r="D523" s="22" t="s">
        <v>20</v>
      </c>
      <c r="E523" s="22" t="s">
        <v>633</v>
      </c>
      <c r="F523" s="25">
        <v>35000</v>
      </c>
      <c r="G523" s="25">
        <v>0</v>
      </c>
      <c r="H523" s="25">
        <v>25</v>
      </c>
      <c r="I523" s="25">
        <f t="shared" si="376"/>
        <v>1004.5</v>
      </c>
      <c r="J523" s="25">
        <f t="shared" si="377"/>
        <v>2485</v>
      </c>
      <c r="K523" s="25">
        <f t="shared" si="378"/>
        <v>402.5</v>
      </c>
      <c r="L523" s="25">
        <f t="shared" si="379"/>
        <v>1064</v>
      </c>
      <c r="M523" s="25">
        <f t="shared" si="380"/>
        <v>2481.5</v>
      </c>
      <c r="N523" s="25">
        <v>0</v>
      </c>
      <c r="O523" s="25">
        <f t="shared" si="381"/>
        <v>7437.5</v>
      </c>
      <c r="P523" s="25">
        <f t="shared" si="382"/>
        <v>2093.5</v>
      </c>
      <c r="Q523" s="25">
        <f t="shared" si="383"/>
        <v>5369</v>
      </c>
      <c r="R523" s="25">
        <f t="shared" si="384"/>
        <v>32906.5</v>
      </c>
    </row>
    <row r="524" spans="1:18" s="19" customFormat="1" ht="24.95" customHeight="1" x14ac:dyDescent="0.3">
      <c r="A524" s="28" t="s">
        <v>490</v>
      </c>
      <c r="B524" s="29"/>
      <c r="C524" s="29"/>
      <c r="D524" s="29"/>
      <c r="E524" s="29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5"/>
    </row>
    <row r="525" spans="1:18" s="11" customFormat="1" ht="24.95" customHeight="1" x14ac:dyDescent="0.25">
      <c r="A525" s="22">
        <v>466</v>
      </c>
      <c r="B525" s="18" t="s">
        <v>491</v>
      </c>
      <c r="C525" s="21" t="s">
        <v>428</v>
      </c>
      <c r="D525" s="22" t="s">
        <v>20</v>
      </c>
      <c r="E525" s="22" t="s">
        <v>632</v>
      </c>
      <c r="F525" s="25">
        <v>50000</v>
      </c>
      <c r="G525" s="25">
        <v>1675.48</v>
      </c>
      <c r="H525" s="25">
        <v>25</v>
      </c>
      <c r="I525" s="25">
        <f t="shared" ref="I525:I526" si="385">IF(F525&gt;290000,290000*2.87%,F525*2.87%)</f>
        <v>1435</v>
      </c>
      <c r="J525" s="25">
        <f t="shared" ref="J525:J526" si="386">IF(F525&gt;290000,290000*7.1%,F525*7.1%)</f>
        <v>3550</v>
      </c>
      <c r="K525" s="25">
        <f t="shared" ref="K525:K526" si="387">IF(F525&gt;62400,62400*1.15%,F525*1.15%)</f>
        <v>575</v>
      </c>
      <c r="L525" s="25">
        <f t="shared" ref="L525:L526" si="388">IF(F525&gt;156000,156000*3.04%,F525*3.04%)</f>
        <v>1520</v>
      </c>
      <c r="M525" s="25">
        <f t="shared" ref="M525:M526" si="389">IF(F525&gt;156000,156000*7.09%,F525*7.09%)</f>
        <v>3545</v>
      </c>
      <c r="N525" s="25">
        <v>2380.2399999999998</v>
      </c>
      <c r="O525" s="25">
        <f t="shared" ref="O525:O526" si="390">SUM(I525:N525)</f>
        <v>13005.24</v>
      </c>
      <c r="P525" s="25">
        <f t="shared" ref="P525:P526" si="391">SUM(G525,H525,I525,L525,N525)</f>
        <v>7035.72</v>
      </c>
      <c r="Q525" s="25">
        <f t="shared" ref="Q525:Q526" si="392">+J525+K525+M525</f>
        <v>7670</v>
      </c>
      <c r="R525" s="25">
        <f t="shared" ref="R525:R526" si="393">+F525-P525</f>
        <v>42964.28</v>
      </c>
    </row>
    <row r="526" spans="1:18" s="11" customFormat="1" ht="24.95" customHeight="1" x14ac:dyDescent="0.25">
      <c r="A526" s="22">
        <v>467</v>
      </c>
      <c r="B526" s="18" t="s">
        <v>492</v>
      </c>
      <c r="C526" s="21" t="s">
        <v>493</v>
      </c>
      <c r="D526" s="22" t="s">
        <v>20</v>
      </c>
      <c r="E526" s="22" t="s">
        <v>633</v>
      </c>
      <c r="F526" s="25">
        <v>40000</v>
      </c>
      <c r="G526" s="25">
        <v>442.65</v>
      </c>
      <c r="H526" s="25">
        <v>25</v>
      </c>
      <c r="I526" s="25">
        <f t="shared" si="385"/>
        <v>1148</v>
      </c>
      <c r="J526" s="25">
        <f t="shared" si="386"/>
        <v>2840</v>
      </c>
      <c r="K526" s="25">
        <f t="shared" si="387"/>
        <v>460</v>
      </c>
      <c r="L526" s="25">
        <f t="shared" si="388"/>
        <v>1216</v>
      </c>
      <c r="M526" s="25">
        <f t="shared" si="389"/>
        <v>2836</v>
      </c>
      <c r="N526" s="25">
        <v>0</v>
      </c>
      <c r="O526" s="25">
        <f t="shared" si="390"/>
        <v>8500</v>
      </c>
      <c r="P526" s="25">
        <f t="shared" si="391"/>
        <v>2831.65</v>
      </c>
      <c r="Q526" s="25">
        <f t="shared" si="392"/>
        <v>6136</v>
      </c>
      <c r="R526" s="25">
        <f t="shared" si="393"/>
        <v>37168.35</v>
      </c>
    </row>
    <row r="527" spans="1:18" s="19" customFormat="1" ht="24.95" customHeight="1" x14ac:dyDescent="0.3">
      <c r="A527" s="28" t="s">
        <v>494</v>
      </c>
      <c r="B527" s="29"/>
      <c r="C527" s="29"/>
      <c r="D527" s="29"/>
      <c r="E527" s="29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5"/>
    </row>
    <row r="528" spans="1:18" s="11" customFormat="1" ht="24.95" customHeight="1" x14ac:dyDescent="0.25">
      <c r="A528" s="22">
        <v>468</v>
      </c>
      <c r="B528" s="18" t="s">
        <v>495</v>
      </c>
      <c r="C528" s="21" t="s">
        <v>63</v>
      </c>
      <c r="D528" s="22" t="s">
        <v>20</v>
      </c>
      <c r="E528" s="22" t="s">
        <v>632</v>
      </c>
      <c r="F528" s="25">
        <v>90000</v>
      </c>
      <c r="G528" s="25">
        <v>9455.59</v>
      </c>
      <c r="H528" s="25">
        <v>25</v>
      </c>
      <c r="I528" s="25">
        <f t="shared" ref="I528:I530" si="394">IF(F528&gt;290000,290000*2.87%,F528*2.87%)</f>
        <v>2583</v>
      </c>
      <c r="J528" s="25">
        <f t="shared" ref="J528:J530" si="395">IF(F528&gt;290000,290000*7.1%,F528*7.1%)</f>
        <v>6390</v>
      </c>
      <c r="K528" s="25">
        <f t="shared" ref="K528:K530" si="396">IF(F528&gt;62400,62400*1.15%,F528*1.15%)</f>
        <v>717.6</v>
      </c>
      <c r="L528" s="25">
        <f t="shared" ref="L528:L530" si="397">IF(F528&gt;156000,156000*3.04%,F528*3.04%)</f>
        <v>2736</v>
      </c>
      <c r="M528" s="25">
        <f t="shared" ref="M528:M530" si="398">IF(F528&gt;156000,156000*7.09%,F528*7.09%)</f>
        <v>6381</v>
      </c>
      <c r="N528" s="25">
        <v>1190.1199999999999</v>
      </c>
      <c r="O528" s="25">
        <f t="shared" ref="O528:O530" si="399">SUM(I528:N528)</f>
        <v>19997.72</v>
      </c>
      <c r="P528" s="25">
        <f t="shared" ref="P528:P530" si="400">SUM(G528,H528,I528,L528,N528)</f>
        <v>15989.71</v>
      </c>
      <c r="Q528" s="25">
        <f t="shared" ref="Q528:Q530" si="401">+J528+K528+M528</f>
        <v>13488.6</v>
      </c>
      <c r="R528" s="25">
        <f t="shared" ref="R528:R530" si="402">+F528-P528</f>
        <v>74010.289999999994</v>
      </c>
    </row>
    <row r="529" spans="1:18" s="11" customFormat="1" ht="24.95" customHeight="1" x14ac:dyDescent="0.25">
      <c r="A529" s="22">
        <v>469</v>
      </c>
      <c r="B529" s="18" t="s">
        <v>496</v>
      </c>
      <c r="C529" s="21" t="s">
        <v>428</v>
      </c>
      <c r="D529" s="22" t="s">
        <v>20</v>
      </c>
      <c r="E529" s="22" t="s">
        <v>632</v>
      </c>
      <c r="F529" s="25">
        <v>50000</v>
      </c>
      <c r="G529" s="25">
        <v>1854</v>
      </c>
      <c r="H529" s="25">
        <v>25</v>
      </c>
      <c r="I529" s="25">
        <f t="shared" si="394"/>
        <v>1435</v>
      </c>
      <c r="J529" s="25">
        <f t="shared" si="395"/>
        <v>3550</v>
      </c>
      <c r="K529" s="25">
        <f t="shared" si="396"/>
        <v>575</v>
      </c>
      <c r="L529" s="25">
        <f t="shared" si="397"/>
        <v>1520</v>
      </c>
      <c r="M529" s="25">
        <f t="shared" si="398"/>
        <v>3545</v>
      </c>
      <c r="N529" s="25">
        <v>0</v>
      </c>
      <c r="O529" s="25">
        <f t="shared" si="399"/>
        <v>10625</v>
      </c>
      <c r="P529" s="25">
        <f t="shared" si="400"/>
        <v>4834</v>
      </c>
      <c r="Q529" s="25">
        <f t="shared" si="401"/>
        <v>7670</v>
      </c>
      <c r="R529" s="25">
        <f t="shared" si="402"/>
        <v>45166</v>
      </c>
    </row>
    <row r="530" spans="1:18" s="11" customFormat="1" ht="24.95" customHeight="1" x14ac:dyDescent="0.25">
      <c r="A530" s="22">
        <v>470</v>
      </c>
      <c r="B530" s="18" t="s">
        <v>497</v>
      </c>
      <c r="C530" s="21" t="s">
        <v>32</v>
      </c>
      <c r="D530" s="22" t="s">
        <v>20</v>
      </c>
      <c r="E530" s="22" t="s">
        <v>633</v>
      </c>
      <c r="F530" s="25">
        <v>35000</v>
      </c>
      <c r="G530" s="25">
        <v>0</v>
      </c>
      <c r="H530" s="25">
        <v>25</v>
      </c>
      <c r="I530" s="25">
        <f t="shared" si="394"/>
        <v>1004.5</v>
      </c>
      <c r="J530" s="25">
        <f t="shared" si="395"/>
        <v>2485</v>
      </c>
      <c r="K530" s="25">
        <f t="shared" si="396"/>
        <v>402.5</v>
      </c>
      <c r="L530" s="25">
        <f t="shared" si="397"/>
        <v>1064</v>
      </c>
      <c r="M530" s="25">
        <f t="shared" si="398"/>
        <v>2481.5</v>
      </c>
      <c r="N530" s="25">
        <v>2380.2399999999998</v>
      </c>
      <c r="O530" s="25">
        <f t="shared" si="399"/>
        <v>9817.74</v>
      </c>
      <c r="P530" s="25">
        <f t="shared" si="400"/>
        <v>4473.74</v>
      </c>
      <c r="Q530" s="25">
        <f t="shared" si="401"/>
        <v>5369</v>
      </c>
      <c r="R530" s="25">
        <f t="shared" si="402"/>
        <v>30526.26</v>
      </c>
    </row>
    <row r="531" spans="1:18" s="19" customFormat="1" ht="24.95" customHeight="1" x14ac:dyDescent="0.3">
      <c r="A531" s="28" t="s">
        <v>498</v>
      </c>
      <c r="B531" s="29"/>
      <c r="C531" s="29"/>
      <c r="D531" s="29"/>
      <c r="E531" s="29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5"/>
    </row>
    <row r="532" spans="1:18" s="11" customFormat="1" ht="24.95" customHeight="1" x14ac:dyDescent="0.25">
      <c r="A532" s="22">
        <v>471</v>
      </c>
      <c r="B532" s="18" t="s">
        <v>499</v>
      </c>
      <c r="C532" s="21" t="s">
        <v>415</v>
      </c>
      <c r="D532" s="22" t="s">
        <v>20</v>
      </c>
      <c r="E532" s="22" t="s">
        <v>632</v>
      </c>
      <c r="F532" s="25">
        <v>55000</v>
      </c>
      <c r="G532" s="25">
        <v>2559.6799999999998</v>
      </c>
      <c r="H532" s="25">
        <v>25</v>
      </c>
      <c r="I532" s="25">
        <f t="shared" ref="I532:I533" si="403">IF(F532&gt;290000,290000*2.87%,F532*2.87%)</f>
        <v>1578.5</v>
      </c>
      <c r="J532" s="25">
        <f t="shared" ref="J532:J533" si="404">IF(F532&gt;290000,290000*7.1%,F532*7.1%)</f>
        <v>3905</v>
      </c>
      <c r="K532" s="25">
        <f t="shared" ref="K532:K533" si="405">IF(F532&gt;62400,62400*1.15%,F532*1.15%)</f>
        <v>632.5</v>
      </c>
      <c r="L532" s="25">
        <f t="shared" ref="L532:L533" si="406">IF(F532&gt;156000,156000*3.04%,F532*3.04%)</f>
        <v>1672</v>
      </c>
      <c r="M532" s="25">
        <f t="shared" ref="M532:M533" si="407">IF(F532&gt;156000,156000*7.09%,F532*7.09%)</f>
        <v>3899.5</v>
      </c>
      <c r="N532" s="25">
        <v>0</v>
      </c>
      <c r="O532" s="25">
        <f>SUM(I532:N532)</f>
        <v>11687.5</v>
      </c>
      <c r="P532" s="25">
        <f>SUM(G532,H532,I532,L532,N532)</f>
        <v>5835.18</v>
      </c>
      <c r="Q532" s="25">
        <f>+J532+K532+M532</f>
        <v>8437</v>
      </c>
      <c r="R532" s="25">
        <f>+F532-P532</f>
        <v>49164.82</v>
      </c>
    </row>
    <row r="533" spans="1:18" s="11" customFormat="1" ht="24.95" customHeight="1" x14ac:dyDescent="0.25">
      <c r="A533" s="22">
        <v>472</v>
      </c>
      <c r="B533" s="18" t="s">
        <v>500</v>
      </c>
      <c r="C533" s="21" t="s">
        <v>32</v>
      </c>
      <c r="D533" s="22" t="s">
        <v>20</v>
      </c>
      <c r="E533" s="22" t="s">
        <v>632</v>
      </c>
      <c r="F533" s="25">
        <v>35000</v>
      </c>
      <c r="G533" s="25">
        <v>0</v>
      </c>
      <c r="H533" s="25">
        <v>25</v>
      </c>
      <c r="I533" s="25">
        <f t="shared" si="403"/>
        <v>1004.5</v>
      </c>
      <c r="J533" s="25">
        <f t="shared" si="404"/>
        <v>2485</v>
      </c>
      <c r="K533" s="25">
        <f t="shared" si="405"/>
        <v>402.5</v>
      </c>
      <c r="L533" s="25">
        <f t="shared" si="406"/>
        <v>1064</v>
      </c>
      <c r="M533" s="25">
        <f t="shared" si="407"/>
        <v>2481.5</v>
      </c>
      <c r="N533" s="25">
        <v>0</v>
      </c>
      <c r="O533" s="25">
        <f>SUM(I533:N533)</f>
        <v>7437.5</v>
      </c>
      <c r="P533" s="25">
        <f>SUM(G533,H533,I533,L533,N533)</f>
        <v>2093.5</v>
      </c>
      <c r="Q533" s="25">
        <f>+J533+K533+M533</f>
        <v>5369</v>
      </c>
      <c r="R533" s="25">
        <f>+F533-P533</f>
        <v>32906.5</v>
      </c>
    </row>
    <row r="534" spans="1:18" s="19" customFormat="1" ht="24.95" customHeight="1" x14ac:dyDescent="0.3">
      <c r="A534" s="28" t="s">
        <v>501</v>
      </c>
      <c r="B534" s="29"/>
      <c r="C534" s="29"/>
      <c r="D534" s="29"/>
      <c r="E534" s="29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5"/>
    </row>
    <row r="535" spans="1:18" s="11" customFormat="1" ht="24.95" customHeight="1" x14ac:dyDescent="0.25">
      <c r="A535" s="22">
        <v>473</v>
      </c>
      <c r="B535" s="18" t="s">
        <v>502</v>
      </c>
      <c r="C535" s="21" t="s">
        <v>110</v>
      </c>
      <c r="D535" s="22" t="s">
        <v>20</v>
      </c>
      <c r="E535" s="22" t="s">
        <v>633</v>
      </c>
      <c r="F535" s="25">
        <v>74349</v>
      </c>
      <c r="G535" s="25">
        <v>6186.87</v>
      </c>
      <c r="H535" s="25">
        <v>25</v>
      </c>
      <c r="I535" s="25">
        <f t="shared" ref="I535:I547" si="408">IF(F535&gt;290000,290000*2.87%,F535*2.87%)</f>
        <v>2133.8200000000002</v>
      </c>
      <c r="J535" s="25">
        <f t="shared" ref="J535:J547" si="409">IF(F535&gt;290000,290000*7.1%,F535*7.1%)</f>
        <v>5278.78</v>
      </c>
      <c r="K535" s="25">
        <f t="shared" ref="K535:K547" si="410">IF(F535&gt;62400,62400*1.15%,F535*1.15%)</f>
        <v>717.6</v>
      </c>
      <c r="L535" s="25">
        <f t="shared" ref="L535:L547" si="411">IF(F535&gt;156000,156000*3.04%,F535*3.04%)</f>
        <v>2260.21</v>
      </c>
      <c r="M535" s="25">
        <f t="shared" ref="M535:M547" si="412">IF(F535&gt;156000,156000*7.09%,F535*7.09%)</f>
        <v>5271.34</v>
      </c>
      <c r="N535" s="25">
        <v>0</v>
      </c>
      <c r="O535" s="25">
        <f t="shared" ref="O535:O542" si="413">SUM(I535:N535)</f>
        <v>15661.75</v>
      </c>
      <c r="P535" s="25">
        <f t="shared" ref="P535:P542" si="414">SUM(G535,H535,I535,L535,N535)</f>
        <v>10605.9</v>
      </c>
      <c r="Q535" s="25">
        <f t="shared" ref="Q535:Q542" si="415">+J535+K535+M535</f>
        <v>11267.72</v>
      </c>
      <c r="R535" s="25">
        <f t="shared" ref="R535:R542" si="416">+F535-P535</f>
        <v>63743.1</v>
      </c>
    </row>
    <row r="536" spans="1:18" s="11" customFormat="1" ht="24.95" customHeight="1" x14ac:dyDescent="0.25">
      <c r="A536" s="22">
        <v>474</v>
      </c>
      <c r="B536" s="18" t="s">
        <v>503</v>
      </c>
      <c r="C536" s="21" t="s">
        <v>415</v>
      </c>
      <c r="D536" s="22" t="s">
        <v>20</v>
      </c>
      <c r="E536" s="22" t="s">
        <v>633</v>
      </c>
      <c r="F536" s="25">
        <v>55000</v>
      </c>
      <c r="G536" s="25">
        <v>2559.6799999999998</v>
      </c>
      <c r="H536" s="25">
        <v>25</v>
      </c>
      <c r="I536" s="25">
        <f t="shared" si="408"/>
        <v>1578.5</v>
      </c>
      <c r="J536" s="25">
        <f t="shared" si="409"/>
        <v>3905</v>
      </c>
      <c r="K536" s="25">
        <f t="shared" si="410"/>
        <v>632.5</v>
      </c>
      <c r="L536" s="25">
        <f t="shared" si="411"/>
        <v>1672</v>
      </c>
      <c r="M536" s="25">
        <f t="shared" si="412"/>
        <v>3899.5</v>
      </c>
      <c r="N536" s="25">
        <v>0</v>
      </c>
      <c r="O536" s="25">
        <f t="shared" si="413"/>
        <v>11687.5</v>
      </c>
      <c r="P536" s="25">
        <f t="shared" si="414"/>
        <v>5835.18</v>
      </c>
      <c r="Q536" s="25">
        <f t="shared" si="415"/>
        <v>8437</v>
      </c>
      <c r="R536" s="25">
        <f t="shared" si="416"/>
        <v>49164.82</v>
      </c>
    </row>
    <row r="537" spans="1:18" s="23" customFormat="1" ht="24.95" customHeight="1" x14ac:dyDescent="0.25">
      <c r="A537" s="22">
        <v>475</v>
      </c>
      <c r="B537" s="18" t="s">
        <v>641</v>
      </c>
      <c r="C537" s="21" t="s">
        <v>32</v>
      </c>
      <c r="D537" s="22" t="s">
        <v>20</v>
      </c>
      <c r="E537" s="22" t="s">
        <v>632</v>
      </c>
      <c r="F537" s="25">
        <v>36000</v>
      </c>
      <c r="G537" s="25">
        <v>0</v>
      </c>
      <c r="H537" s="25">
        <v>25</v>
      </c>
      <c r="I537" s="25">
        <f t="shared" si="408"/>
        <v>1033.2</v>
      </c>
      <c r="J537" s="25">
        <f t="shared" si="409"/>
        <v>2556</v>
      </c>
      <c r="K537" s="25">
        <f t="shared" si="410"/>
        <v>414</v>
      </c>
      <c r="L537" s="25">
        <f t="shared" si="411"/>
        <v>1094.4000000000001</v>
      </c>
      <c r="M537" s="25">
        <f t="shared" si="412"/>
        <v>2552.4</v>
      </c>
      <c r="N537" s="25">
        <v>0</v>
      </c>
      <c r="O537" s="25">
        <f>SUM(I537:N537)</f>
        <v>7650</v>
      </c>
      <c r="P537" s="25">
        <f>SUM(G537,H537,I537,L537,N537)</f>
        <v>2152.6</v>
      </c>
      <c r="Q537" s="25">
        <f>+J537+K537+M537</f>
        <v>5522.4</v>
      </c>
      <c r="R537" s="25">
        <f>+F537-P537</f>
        <v>33847.4</v>
      </c>
    </row>
    <row r="538" spans="1:18" s="11" customFormat="1" ht="24.95" customHeight="1" x14ac:dyDescent="0.25">
      <c r="A538" s="22">
        <v>476</v>
      </c>
      <c r="B538" s="18" t="s">
        <v>504</v>
      </c>
      <c r="C538" s="21" t="s">
        <v>34</v>
      </c>
      <c r="D538" s="22" t="s">
        <v>20</v>
      </c>
      <c r="E538" s="22" t="s">
        <v>633</v>
      </c>
      <c r="F538" s="25">
        <v>35000</v>
      </c>
      <c r="G538" s="25">
        <v>0</v>
      </c>
      <c r="H538" s="25">
        <v>25</v>
      </c>
      <c r="I538" s="25">
        <f t="shared" si="408"/>
        <v>1004.5</v>
      </c>
      <c r="J538" s="25">
        <f t="shared" si="409"/>
        <v>2485</v>
      </c>
      <c r="K538" s="25">
        <f t="shared" si="410"/>
        <v>402.5</v>
      </c>
      <c r="L538" s="25">
        <f t="shared" si="411"/>
        <v>1064</v>
      </c>
      <c r="M538" s="25">
        <f t="shared" si="412"/>
        <v>2481.5</v>
      </c>
      <c r="N538" s="25">
        <v>0</v>
      </c>
      <c r="O538" s="25">
        <f t="shared" si="413"/>
        <v>7437.5</v>
      </c>
      <c r="P538" s="25">
        <f t="shared" si="414"/>
        <v>2093.5</v>
      </c>
      <c r="Q538" s="25">
        <f t="shared" si="415"/>
        <v>5369</v>
      </c>
      <c r="R538" s="25">
        <f t="shared" si="416"/>
        <v>32906.5</v>
      </c>
    </row>
    <row r="539" spans="1:18" s="11" customFormat="1" ht="24.95" customHeight="1" x14ac:dyDescent="0.25">
      <c r="A539" s="22">
        <v>477</v>
      </c>
      <c r="B539" s="18" t="s">
        <v>542</v>
      </c>
      <c r="C539" s="21" t="s">
        <v>34</v>
      </c>
      <c r="D539" s="22" t="s">
        <v>20</v>
      </c>
      <c r="E539" s="22" t="s">
        <v>633</v>
      </c>
      <c r="F539" s="25">
        <v>35000</v>
      </c>
      <c r="G539" s="25">
        <v>0</v>
      </c>
      <c r="H539" s="25">
        <v>25</v>
      </c>
      <c r="I539" s="25">
        <f t="shared" si="408"/>
        <v>1004.5</v>
      </c>
      <c r="J539" s="25">
        <f t="shared" si="409"/>
        <v>2485</v>
      </c>
      <c r="K539" s="25">
        <f t="shared" si="410"/>
        <v>402.5</v>
      </c>
      <c r="L539" s="25">
        <f t="shared" si="411"/>
        <v>1064</v>
      </c>
      <c r="M539" s="25">
        <f t="shared" si="412"/>
        <v>2481.5</v>
      </c>
      <c r="N539" s="25">
        <v>0</v>
      </c>
      <c r="O539" s="25">
        <f>SUM(I539:N539)</f>
        <v>7437.5</v>
      </c>
      <c r="P539" s="25">
        <f>SUM(G539,H539,I539,L539,N539)</f>
        <v>2093.5</v>
      </c>
      <c r="Q539" s="25">
        <f>+J539+K539+M539</f>
        <v>5369</v>
      </c>
      <c r="R539" s="25">
        <f>+F539-P539</f>
        <v>32906.5</v>
      </c>
    </row>
    <row r="540" spans="1:18" s="11" customFormat="1" ht="24.95" customHeight="1" x14ac:dyDescent="0.25">
      <c r="A540" s="22">
        <v>478</v>
      </c>
      <c r="B540" s="18" t="s">
        <v>620</v>
      </c>
      <c r="C540" s="21" t="s">
        <v>32</v>
      </c>
      <c r="D540" s="22" t="s">
        <v>20</v>
      </c>
      <c r="E540" s="22" t="s">
        <v>632</v>
      </c>
      <c r="F540" s="25">
        <v>31500</v>
      </c>
      <c r="G540" s="25">
        <v>0</v>
      </c>
      <c r="H540" s="25">
        <v>25</v>
      </c>
      <c r="I540" s="25">
        <f t="shared" si="408"/>
        <v>904.05</v>
      </c>
      <c r="J540" s="25">
        <f t="shared" si="409"/>
        <v>2236.5</v>
      </c>
      <c r="K540" s="25">
        <f t="shared" si="410"/>
        <v>362.25</v>
      </c>
      <c r="L540" s="25">
        <f t="shared" si="411"/>
        <v>957.6</v>
      </c>
      <c r="M540" s="25">
        <f t="shared" si="412"/>
        <v>2233.35</v>
      </c>
      <c r="N540" s="25">
        <v>0</v>
      </c>
      <c r="O540" s="25">
        <f t="shared" ref="O540:O541" si="417">SUM(I540:N540)</f>
        <v>6693.75</v>
      </c>
      <c r="P540" s="25">
        <f t="shared" ref="P540:P541" si="418">SUM(G540,H540,I540,L540,N540)</f>
        <v>1886.65</v>
      </c>
      <c r="Q540" s="25">
        <f t="shared" ref="Q540:Q541" si="419">+J540+K540+M540</f>
        <v>4832.1000000000004</v>
      </c>
      <c r="R540" s="25">
        <f t="shared" ref="R540:R541" si="420">+F540-P540</f>
        <v>29613.35</v>
      </c>
    </row>
    <row r="541" spans="1:18" s="11" customFormat="1" ht="24.95" customHeight="1" x14ac:dyDescent="0.25">
      <c r="A541" s="22">
        <v>479</v>
      </c>
      <c r="B541" s="18" t="s">
        <v>619</v>
      </c>
      <c r="C541" s="21" t="s">
        <v>32</v>
      </c>
      <c r="D541" s="22" t="s">
        <v>20</v>
      </c>
      <c r="E541" s="22" t="s">
        <v>633</v>
      </c>
      <c r="F541" s="25">
        <v>31500</v>
      </c>
      <c r="G541" s="25">
        <v>0</v>
      </c>
      <c r="H541" s="25">
        <v>25</v>
      </c>
      <c r="I541" s="25">
        <f t="shared" si="408"/>
        <v>904.05</v>
      </c>
      <c r="J541" s="25">
        <f t="shared" si="409"/>
        <v>2236.5</v>
      </c>
      <c r="K541" s="25">
        <f t="shared" si="410"/>
        <v>362.25</v>
      </c>
      <c r="L541" s="25">
        <f t="shared" si="411"/>
        <v>957.6</v>
      </c>
      <c r="M541" s="25">
        <f t="shared" si="412"/>
        <v>2233.35</v>
      </c>
      <c r="N541" s="25">
        <v>0</v>
      </c>
      <c r="O541" s="25">
        <f t="shared" si="417"/>
        <v>6693.75</v>
      </c>
      <c r="P541" s="25">
        <f t="shared" si="418"/>
        <v>1886.65</v>
      </c>
      <c r="Q541" s="25">
        <f t="shared" si="419"/>
        <v>4832.1000000000004</v>
      </c>
      <c r="R541" s="25">
        <f t="shared" si="420"/>
        <v>29613.35</v>
      </c>
    </row>
    <row r="542" spans="1:18" s="11" customFormat="1" ht="24.95" customHeight="1" x14ac:dyDescent="0.25">
      <c r="A542" s="22">
        <v>480</v>
      </c>
      <c r="B542" s="18" t="s">
        <v>505</v>
      </c>
      <c r="C542" s="21" t="s">
        <v>184</v>
      </c>
      <c r="D542" s="22" t="s">
        <v>20</v>
      </c>
      <c r="E542" s="22" t="s">
        <v>633</v>
      </c>
      <c r="F542" s="25">
        <v>31500</v>
      </c>
      <c r="G542" s="25">
        <v>0</v>
      </c>
      <c r="H542" s="25">
        <v>25</v>
      </c>
      <c r="I542" s="25">
        <f t="shared" si="408"/>
        <v>904.05</v>
      </c>
      <c r="J542" s="25">
        <f t="shared" si="409"/>
        <v>2236.5</v>
      </c>
      <c r="K542" s="25">
        <f t="shared" si="410"/>
        <v>362.25</v>
      </c>
      <c r="L542" s="25">
        <f t="shared" si="411"/>
        <v>957.6</v>
      </c>
      <c r="M542" s="25">
        <f t="shared" si="412"/>
        <v>2233.35</v>
      </c>
      <c r="N542" s="25">
        <v>1190.1199999999999</v>
      </c>
      <c r="O542" s="25">
        <f t="shared" si="413"/>
        <v>7883.87</v>
      </c>
      <c r="P542" s="25">
        <f t="shared" si="414"/>
        <v>3076.77</v>
      </c>
      <c r="Q542" s="25">
        <f t="shared" si="415"/>
        <v>4832.1000000000004</v>
      </c>
      <c r="R542" s="25">
        <f t="shared" si="416"/>
        <v>28423.23</v>
      </c>
    </row>
    <row r="543" spans="1:18" s="11" customFormat="1" ht="24.95" customHeight="1" x14ac:dyDescent="0.25">
      <c r="A543" s="22">
        <v>481</v>
      </c>
      <c r="B543" s="18" t="s">
        <v>518</v>
      </c>
      <c r="C543" s="21" t="s">
        <v>32</v>
      </c>
      <c r="D543" s="22" t="s">
        <v>20</v>
      </c>
      <c r="E543" s="22" t="s">
        <v>633</v>
      </c>
      <c r="F543" s="25">
        <v>30000</v>
      </c>
      <c r="G543" s="25">
        <v>0</v>
      </c>
      <c r="H543" s="25">
        <v>25</v>
      </c>
      <c r="I543" s="25">
        <f t="shared" si="408"/>
        <v>861</v>
      </c>
      <c r="J543" s="25">
        <f t="shared" si="409"/>
        <v>2130</v>
      </c>
      <c r="K543" s="25">
        <f t="shared" si="410"/>
        <v>345</v>
      </c>
      <c r="L543" s="25">
        <f t="shared" si="411"/>
        <v>912</v>
      </c>
      <c r="M543" s="25">
        <f t="shared" si="412"/>
        <v>2127</v>
      </c>
      <c r="N543" s="25">
        <v>0</v>
      </c>
      <c r="O543" s="25">
        <f>SUM(I543:N543)</f>
        <v>6375</v>
      </c>
      <c r="P543" s="25">
        <f>SUM(G543,H543,I543,L543,N543)</f>
        <v>1798</v>
      </c>
      <c r="Q543" s="25">
        <f>+J543+K543+M543</f>
        <v>4602</v>
      </c>
      <c r="R543" s="25">
        <f>+F543-P543</f>
        <v>28202</v>
      </c>
    </row>
    <row r="544" spans="1:18" s="23" customFormat="1" ht="24.95" customHeight="1" x14ac:dyDescent="0.25">
      <c r="A544" s="22">
        <v>482</v>
      </c>
      <c r="B544" s="18" t="s">
        <v>646</v>
      </c>
      <c r="C544" s="21" t="s">
        <v>220</v>
      </c>
      <c r="D544" s="22" t="s">
        <v>20</v>
      </c>
      <c r="E544" s="22" t="s">
        <v>632</v>
      </c>
      <c r="F544" s="25">
        <v>24000</v>
      </c>
      <c r="G544" s="25">
        <v>0</v>
      </c>
      <c r="H544" s="25">
        <v>25</v>
      </c>
      <c r="I544" s="25">
        <f t="shared" si="408"/>
        <v>688.8</v>
      </c>
      <c r="J544" s="25">
        <f t="shared" si="409"/>
        <v>1704</v>
      </c>
      <c r="K544" s="25">
        <f t="shared" si="410"/>
        <v>276</v>
      </c>
      <c r="L544" s="25">
        <f t="shared" si="411"/>
        <v>729.6</v>
      </c>
      <c r="M544" s="25">
        <f t="shared" si="412"/>
        <v>1701.6</v>
      </c>
      <c r="N544" s="25">
        <v>0</v>
      </c>
      <c r="O544" s="25">
        <f t="shared" ref="O544" si="421">SUM(I544:N544)</f>
        <v>5100</v>
      </c>
      <c r="P544" s="25">
        <f t="shared" ref="P544" si="422">SUM(G544,H544,I544,L544,N544)</f>
        <v>1443.4</v>
      </c>
      <c r="Q544" s="25">
        <f t="shared" ref="Q544" si="423">+J544+K544+M544</f>
        <v>3681.6</v>
      </c>
      <c r="R544" s="25">
        <f t="shared" ref="R544" si="424">+F544-P544</f>
        <v>22556.6</v>
      </c>
    </row>
    <row r="545" spans="1:18" s="11" customFormat="1" ht="24.95" customHeight="1" x14ac:dyDescent="0.25">
      <c r="A545" s="22">
        <v>483</v>
      </c>
      <c r="B545" s="18" t="s">
        <v>660</v>
      </c>
      <c r="C545" s="21" t="s">
        <v>220</v>
      </c>
      <c r="D545" s="22" t="s">
        <v>20</v>
      </c>
      <c r="E545" s="22" t="s">
        <v>632</v>
      </c>
      <c r="F545" s="26">
        <v>18150</v>
      </c>
      <c r="G545" s="26">
        <v>0</v>
      </c>
      <c r="H545" s="25">
        <v>25</v>
      </c>
      <c r="I545" s="26">
        <f t="shared" si="408"/>
        <v>520.91</v>
      </c>
      <c r="J545" s="26">
        <f t="shared" si="409"/>
        <v>1288.6500000000001</v>
      </c>
      <c r="K545" s="26">
        <f t="shared" si="410"/>
        <v>208.73</v>
      </c>
      <c r="L545" s="26">
        <f t="shared" si="411"/>
        <v>551.76</v>
      </c>
      <c r="M545" s="26">
        <f t="shared" si="412"/>
        <v>1286.8399999999999</v>
      </c>
      <c r="N545" s="26">
        <v>0</v>
      </c>
      <c r="O545" s="26">
        <f>SUM(I545:N545)</f>
        <v>3856.89</v>
      </c>
      <c r="P545" s="26">
        <f>SUM(G545,H545,I545,L545,N545)</f>
        <v>1097.67</v>
      </c>
      <c r="Q545" s="26">
        <f>+J545+K545+M545</f>
        <v>2784.22</v>
      </c>
      <c r="R545" s="26">
        <f>+F545-P545</f>
        <v>17052.330000000002</v>
      </c>
    </row>
    <row r="546" spans="1:18" s="11" customFormat="1" ht="24.95" customHeight="1" x14ac:dyDescent="0.25">
      <c r="A546" s="22">
        <v>484</v>
      </c>
      <c r="B546" s="18" t="s">
        <v>659</v>
      </c>
      <c r="C546" s="21" t="s">
        <v>220</v>
      </c>
      <c r="D546" s="22" t="s">
        <v>20</v>
      </c>
      <c r="E546" s="22" t="s">
        <v>632</v>
      </c>
      <c r="F546" s="26">
        <v>18150</v>
      </c>
      <c r="G546" s="26">
        <v>0</v>
      </c>
      <c r="H546" s="25">
        <v>25</v>
      </c>
      <c r="I546" s="26">
        <f t="shared" si="408"/>
        <v>520.91</v>
      </c>
      <c r="J546" s="26">
        <f t="shared" si="409"/>
        <v>1288.6500000000001</v>
      </c>
      <c r="K546" s="26">
        <f t="shared" si="410"/>
        <v>208.73</v>
      </c>
      <c r="L546" s="26">
        <f t="shared" si="411"/>
        <v>551.76</v>
      </c>
      <c r="M546" s="26">
        <f t="shared" si="412"/>
        <v>1286.8399999999999</v>
      </c>
      <c r="N546" s="26">
        <v>0</v>
      </c>
      <c r="O546" s="26">
        <f>SUM(I546:N546)</f>
        <v>3856.89</v>
      </c>
      <c r="P546" s="26">
        <f>SUM(G546,H546,I546,L546,N546)</f>
        <v>1097.67</v>
      </c>
      <c r="Q546" s="26">
        <f>+J546+K546+M546</f>
        <v>2784.22</v>
      </c>
      <c r="R546" s="26">
        <f>+F546-P546</f>
        <v>17052.330000000002</v>
      </c>
    </row>
    <row r="547" spans="1:18" s="11" customFormat="1" ht="24.95" customHeight="1" x14ac:dyDescent="0.25">
      <c r="A547" s="22">
        <v>485</v>
      </c>
      <c r="B547" s="18" t="s">
        <v>613</v>
      </c>
      <c r="C547" s="21" t="s">
        <v>220</v>
      </c>
      <c r="D547" s="22" t="s">
        <v>20</v>
      </c>
      <c r="E547" s="22" t="s">
        <v>632</v>
      </c>
      <c r="F547" s="25">
        <v>18150</v>
      </c>
      <c r="G547" s="25">
        <v>0</v>
      </c>
      <c r="H547" s="25">
        <v>25</v>
      </c>
      <c r="I547" s="25">
        <f t="shared" si="408"/>
        <v>520.91</v>
      </c>
      <c r="J547" s="25">
        <f t="shared" si="409"/>
        <v>1288.6500000000001</v>
      </c>
      <c r="K547" s="25">
        <f t="shared" si="410"/>
        <v>208.73</v>
      </c>
      <c r="L547" s="25">
        <f t="shared" si="411"/>
        <v>551.76</v>
      </c>
      <c r="M547" s="25">
        <f t="shared" si="412"/>
        <v>1286.8399999999999</v>
      </c>
      <c r="N547" s="25">
        <v>0</v>
      </c>
      <c r="O547" s="25">
        <f>SUM(I547:N547)</f>
        <v>3856.89</v>
      </c>
      <c r="P547" s="25">
        <f>SUM(G547,H547,I547,L547,N547)</f>
        <v>1097.67</v>
      </c>
      <c r="Q547" s="25">
        <f>+J547+K547+M547</f>
        <v>2784.22</v>
      </c>
      <c r="R547" s="25">
        <f>+F547-P547</f>
        <v>17052.330000000002</v>
      </c>
    </row>
    <row r="548" spans="1:18" s="19" customFormat="1" ht="24.95" customHeight="1" x14ac:dyDescent="0.3">
      <c r="A548" s="28" t="s">
        <v>567</v>
      </c>
      <c r="B548" s="29"/>
      <c r="C548" s="29"/>
      <c r="D548" s="29"/>
      <c r="E548" s="29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5"/>
    </row>
    <row r="549" spans="1:18" s="11" customFormat="1" ht="24.95" customHeight="1" x14ac:dyDescent="0.25">
      <c r="A549" s="22">
        <v>486</v>
      </c>
      <c r="B549" s="18" t="s">
        <v>201</v>
      </c>
      <c r="C549" s="21" t="s">
        <v>34</v>
      </c>
      <c r="D549" s="22" t="s">
        <v>20</v>
      </c>
      <c r="E549" s="22" t="s">
        <v>633</v>
      </c>
      <c r="F549" s="25">
        <v>35000</v>
      </c>
      <c r="G549" s="25">
        <v>0</v>
      </c>
      <c r="H549" s="25">
        <v>25</v>
      </c>
      <c r="I549" s="25">
        <f t="shared" ref="I549" si="425">IF(F549&gt;290000,290000*2.87%,F549*2.87%)</f>
        <v>1004.5</v>
      </c>
      <c r="J549" s="25">
        <f t="shared" ref="J549" si="426">IF(F549&gt;290000,290000*7.1%,F549*7.1%)</f>
        <v>2485</v>
      </c>
      <c r="K549" s="25">
        <f t="shared" ref="K549" si="427">IF(F549&gt;62400,62400*1.15%,F549*1.15%)</f>
        <v>402.5</v>
      </c>
      <c r="L549" s="25">
        <f t="shared" ref="L549" si="428">IF(F549&gt;156000,156000*3.04%,F549*3.04%)</f>
        <v>1064</v>
      </c>
      <c r="M549" s="25">
        <f t="shared" ref="M549" si="429">IF(F549&gt;156000,156000*7.09%,F549*7.09%)</f>
        <v>2481.5</v>
      </c>
      <c r="N549" s="25">
        <v>0</v>
      </c>
      <c r="O549" s="25">
        <f>SUM(I549:N549)</f>
        <v>7437.5</v>
      </c>
      <c r="P549" s="25">
        <f>SUM(G549,H549,I549,L549,N549)</f>
        <v>2093.5</v>
      </c>
      <c r="Q549" s="25">
        <f>+J549+K549+M549</f>
        <v>5369</v>
      </c>
      <c r="R549" s="25">
        <f>+F549-P549</f>
        <v>32906.5</v>
      </c>
    </row>
    <row r="550" spans="1:18" s="19" customFormat="1" ht="24.95" customHeight="1" x14ac:dyDescent="0.3">
      <c r="A550" s="28" t="s">
        <v>568</v>
      </c>
      <c r="B550" s="29"/>
      <c r="C550" s="29"/>
      <c r="D550" s="29"/>
      <c r="E550" s="29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5"/>
    </row>
    <row r="551" spans="1:18" s="11" customFormat="1" ht="24.95" customHeight="1" x14ac:dyDescent="0.25">
      <c r="A551" s="22">
        <v>487</v>
      </c>
      <c r="B551" s="18" t="s">
        <v>506</v>
      </c>
      <c r="C551" s="21" t="s">
        <v>153</v>
      </c>
      <c r="D551" s="22" t="s">
        <v>20</v>
      </c>
      <c r="E551" s="22" t="s">
        <v>632</v>
      </c>
      <c r="F551" s="25">
        <v>65000</v>
      </c>
      <c r="G551" s="25">
        <v>4189.55</v>
      </c>
      <c r="H551" s="25">
        <v>25</v>
      </c>
      <c r="I551" s="25">
        <f t="shared" ref="I551:I573" si="430">IF(F551&gt;290000,290000*2.87%,F551*2.87%)</f>
        <v>1865.5</v>
      </c>
      <c r="J551" s="25">
        <f t="shared" ref="J551:J573" si="431">IF(F551&gt;290000,290000*7.1%,F551*7.1%)</f>
        <v>4615</v>
      </c>
      <c r="K551" s="25">
        <f t="shared" ref="K551:K573" si="432">IF(F551&gt;62400,62400*1.15%,F551*1.15%)</f>
        <v>717.6</v>
      </c>
      <c r="L551" s="25">
        <f t="shared" ref="L551:L573" si="433">IF(F551&gt;156000,156000*3.04%,F551*3.04%)</f>
        <v>1976</v>
      </c>
      <c r="M551" s="25">
        <f t="shared" ref="M551:M573" si="434">IF(F551&gt;156000,156000*7.09%,F551*7.09%)</f>
        <v>4608.5</v>
      </c>
      <c r="N551" s="25">
        <v>0</v>
      </c>
      <c r="O551" s="25">
        <f t="shared" ref="O551:O573" si="435">SUM(I551:N551)</f>
        <v>13782.6</v>
      </c>
      <c r="P551" s="25">
        <f t="shared" ref="P551:P573" si="436">SUM(G551,H551,I551,L551,N551)</f>
        <v>8056.05</v>
      </c>
      <c r="Q551" s="25">
        <f t="shared" ref="Q551:Q573" si="437">+J551+K551+M551</f>
        <v>9941.1</v>
      </c>
      <c r="R551" s="25">
        <f t="shared" ref="R551:R573" si="438">+F551-P551</f>
        <v>56943.95</v>
      </c>
    </row>
    <row r="552" spans="1:18" s="11" customFormat="1" ht="24.95" customHeight="1" x14ac:dyDescent="0.25">
      <c r="A552" s="22">
        <v>488</v>
      </c>
      <c r="B552" s="18" t="s">
        <v>507</v>
      </c>
      <c r="C552" s="21" t="s">
        <v>377</v>
      </c>
      <c r="D552" s="22" t="s">
        <v>20</v>
      </c>
      <c r="E552" s="22" t="s">
        <v>632</v>
      </c>
      <c r="F552" s="25">
        <v>60000</v>
      </c>
      <c r="G552" s="25">
        <v>3486.68</v>
      </c>
      <c r="H552" s="25">
        <v>25</v>
      </c>
      <c r="I552" s="25">
        <f t="shared" si="430"/>
        <v>1722</v>
      </c>
      <c r="J552" s="25">
        <f t="shared" si="431"/>
        <v>4260</v>
      </c>
      <c r="K552" s="25">
        <f t="shared" si="432"/>
        <v>690</v>
      </c>
      <c r="L552" s="25">
        <f t="shared" si="433"/>
        <v>1824</v>
      </c>
      <c r="M552" s="25">
        <f t="shared" si="434"/>
        <v>4254</v>
      </c>
      <c r="N552" s="25">
        <v>0</v>
      </c>
      <c r="O552" s="25">
        <f t="shared" si="435"/>
        <v>12750</v>
      </c>
      <c r="P552" s="25">
        <f t="shared" si="436"/>
        <v>7057.68</v>
      </c>
      <c r="Q552" s="25">
        <f t="shared" si="437"/>
        <v>9204</v>
      </c>
      <c r="R552" s="25">
        <f t="shared" si="438"/>
        <v>52942.32</v>
      </c>
    </row>
    <row r="553" spans="1:18" s="11" customFormat="1" ht="24.95" customHeight="1" x14ac:dyDescent="0.25">
      <c r="A553" s="22">
        <v>489</v>
      </c>
      <c r="B553" s="18" t="s">
        <v>508</v>
      </c>
      <c r="C553" s="21" t="s">
        <v>110</v>
      </c>
      <c r="D553" s="22" t="s">
        <v>20</v>
      </c>
      <c r="E553" s="22" t="s">
        <v>633</v>
      </c>
      <c r="F553" s="25">
        <v>60000</v>
      </c>
      <c r="G553" s="25">
        <v>3486.68</v>
      </c>
      <c r="H553" s="25">
        <v>25</v>
      </c>
      <c r="I553" s="25">
        <f t="shared" si="430"/>
        <v>1722</v>
      </c>
      <c r="J553" s="25">
        <f t="shared" si="431"/>
        <v>4260</v>
      </c>
      <c r="K553" s="25">
        <f t="shared" si="432"/>
        <v>690</v>
      </c>
      <c r="L553" s="25">
        <f t="shared" si="433"/>
        <v>1824</v>
      </c>
      <c r="M553" s="25">
        <f t="shared" si="434"/>
        <v>4254</v>
      </c>
      <c r="N553" s="25">
        <v>0</v>
      </c>
      <c r="O553" s="25">
        <f t="shared" si="435"/>
        <v>12750</v>
      </c>
      <c r="P553" s="25">
        <f t="shared" si="436"/>
        <v>7057.68</v>
      </c>
      <c r="Q553" s="25">
        <f t="shared" si="437"/>
        <v>9204</v>
      </c>
      <c r="R553" s="25">
        <f t="shared" si="438"/>
        <v>52942.32</v>
      </c>
    </row>
    <row r="554" spans="1:18" s="11" customFormat="1" ht="24.95" customHeight="1" x14ac:dyDescent="0.25">
      <c r="A554" s="22">
        <v>490</v>
      </c>
      <c r="B554" s="18" t="s">
        <v>509</v>
      </c>
      <c r="C554" s="21" t="s">
        <v>110</v>
      </c>
      <c r="D554" s="22" t="s">
        <v>20</v>
      </c>
      <c r="E554" s="22" t="s">
        <v>633</v>
      </c>
      <c r="F554" s="25">
        <v>60000</v>
      </c>
      <c r="G554" s="25">
        <v>3486.68</v>
      </c>
      <c r="H554" s="25">
        <v>25</v>
      </c>
      <c r="I554" s="25">
        <f t="shared" si="430"/>
        <v>1722</v>
      </c>
      <c r="J554" s="25">
        <f t="shared" si="431"/>
        <v>4260</v>
      </c>
      <c r="K554" s="25">
        <f t="shared" si="432"/>
        <v>690</v>
      </c>
      <c r="L554" s="25">
        <f t="shared" si="433"/>
        <v>1824</v>
      </c>
      <c r="M554" s="25">
        <f t="shared" si="434"/>
        <v>4254</v>
      </c>
      <c r="N554" s="25">
        <v>0</v>
      </c>
      <c r="O554" s="25">
        <f t="shared" si="435"/>
        <v>12750</v>
      </c>
      <c r="P554" s="25">
        <f t="shared" si="436"/>
        <v>7057.68</v>
      </c>
      <c r="Q554" s="25">
        <f t="shared" si="437"/>
        <v>9204</v>
      </c>
      <c r="R554" s="25">
        <f t="shared" si="438"/>
        <v>52942.32</v>
      </c>
    </row>
    <row r="555" spans="1:18" s="11" customFormat="1" ht="24.95" customHeight="1" x14ac:dyDescent="0.25">
      <c r="A555" s="22">
        <v>491</v>
      </c>
      <c r="B555" s="18" t="s">
        <v>551</v>
      </c>
      <c r="C555" s="21" t="s">
        <v>550</v>
      </c>
      <c r="D555" s="22" t="s">
        <v>20</v>
      </c>
      <c r="E555" s="22" t="s">
        <v>633</v>
      </c>
      <c r="F555" s="25">
        <v>41000</v>
      </c>
      <c r="G555" s="25">
        <v>583.79</v>
      </c>
      <c r="H555" s="25">
        <v>25</v>
      </c>
      <c r="I555" s="25">
        <f t="shared" si="430"/>
        <v>1176.7</v>
      </c>
      <c r="J555" s="25">
        <f t="shared" si="431"/>
        <v>2911</v>
      </c>
      <c r="K555" s="25">
        <f t="shared" si="432"/>
        <v>471.5</v>
      </c>
      <c r="L555" s="25">
        <f t="shared" si="433"/>
        <v>1246.4000000000001</v>
      </c>
      <c r="M555" s="25">
        <f t="shared" si="434"/>
        <v>2906.9</v>
      </c>
      <c r="N555" s="25">
        <v>0</v>
      </c>
      <c r="O555" s="25">
        <f t="shared" si="435"/>
        <v>8712.5</v>
      </c>
      <c r="P555" s="25">
        <f t="shared" si="436"/>
        <v>3031.89</v>
      </c>
      <c r="Q555" s="25">
        <f t="shared" si="437"/>
        <v>6289.4</v>
      </c>
      <c r="R555" s="25">
        <f t="shared" si="438"/>
        <v>37968.11</v>
      </c>
    </row>
    <row r="556" spans="1:18" s="11" customFormat="1" ht="24.95" customHeight="1" x14ac:dyDescent="0.25">
      <c r="A556" s="22">
        <v>492</v>
      </c>
      <c r="B556" s="18" t="s">
        <v>618</v>
      </c>
      <c r="C556" s="21" t="s">
        <v>550</v>
      </c>
      <c r="D556" s="22" t="s">
        <v>20</v>
      </c>
      <c r="E556" s="22" t="s">
        <v>632</v>
      </c>
      <c r="F556" s="25">
        <v>41000</v>
      </c>
      <c r="G556" s="25">
        <v>583.79</v>
      </c>
      <c r="H556" s="25">
        <v>25</v>
      </c>
      <c r="I556" s="25">
        <f t="shared" si="430"/>
        <v>1176.7</v>
      </c>
      <c r="J556" s="25">
        <f t="shared" si="431"/>
        <v>2911</v>
      </c>
      <c r="K556" s="25">
        <f t="shared" si="432"/>
        <v>471.5</v>
      </c>
      <c r="L556" s="25">
        <f t="shared" si="433"/>
        <v>1246.4000000000001</v>
      </c>
      <c r="M556" s="25">
        <f t="shared" si="434"/>
        <v>2906.9</v>
      </c>
      <c r="N556" s="25">
        <v>0</v>
      </c>
      <c r="O556" s="25">
        <f t="shared" ref="O556" si="439">SUM(I556:N556)</f>
        <v>8712.5</v>
      </c>
      <c r="P556" s="25">
        <f t="shared" ref="P556" si="440">SUM(G556,H556,I556,L556,N556)</f>
        <v>3031.89</v>
      </c>
      <c r="Q556" s="25">
        <f t="shared" ref="Q556" si="441">+J556+K556+M556</f>
        <v>6289.4</v>
      </c>
      <c r="R556" s="25">
        <f t="shared" ref="R556" si="442">+F556-P556</f>
        <v>37968.11</v>
      </c>
    </row>
    <row r="557" spans="1:18" s="11" customFormat="1" ht="24.95" customHeight="1" x14ac:dyDescent="0.25">
      <c r="A557" s="22">
        <v>493</v>
      </c>
      <c r="B557" s="18" t="s">
        <v>595</v>
      </c>
      <c r="C557" s="21" t="s">
        <v>403</v>
      </c>
      <c r="D557" s="22" t="s">
        <v>20</v>
      </c>
      <c r="E557" s="22" t="s">
        <v>633</v>
      </c>
      <c r="F557" s="25">
        <v>41000</v>
      </c>
      <c r="G557" s="25">
        <v>583.79</v>
      </c>
      <c r="H557" s="25">
        <v>25</v>
      </c>
      <c r="I557" s="25">
        <f t="shared" si="430"/>
        <v>1176.7</v>
      </c>
      <c r="J557" s="25">
        <f t="shared" si="431"/>
        <v>2911</v>
      </c>
      <c r="K557" s="25">
        <f t="shared" si="432"/>
        <v>471.5</v>
      </c>
      <c r="L557" s="25">
        <f t="shared" si="433"/>
        <v>1246.4000000000001</v>
      </c>
      <c r="M557" s="25">
        <f t="shared" si="434"/>
        <v>2906.9</v>
      </c>
      <c r="N557" s="25">
        <v>0</v>
      </c>
      <c r="O557" s="25">
        <f t="shared" si="435"/>
        <v>8712.5</v>
      </c>
      <c r="P557" s="25">
        <f t="shared" si="436"/>
        <v>3031.89</v>
      </c>
      <c r="Q557" s="25">
        <f t="shared" si="437"/>
        <v>6289.4</v>
      </c>
      <c r="R557" s="25">
        <f t="shared" si="438"/>
        <v>37968.11</v>
      </c>
    </row>
    <row r="558" spans="1:18" s="11" customFormat="1" ht="24.95" customHeight="1" x14ac:dyDescent="0.25">
      <c r="A558" s="22">
        <v>494</v>
      </c>
      <c r="B558" s="18" t="s">
        <v>596</v>
      </c>
      <c r="C558" s="21" t="s">
        <v>403</v>
      </c>
      <c r="D558" s="22" t="s">
        <v>20</v>
      </c>
      <c r="E558" s="22" t="s">
        <v>633</v>
      </c>
      <c r="F558" s="25">
        <v>41000</v>
      </c>
      <c r="G558" s="25">
        <v>583.79</v>
      </c>
      <c r="H558" s="25">
        <v>25</v>
      </c>
      <c r="I558" s="25">
        <f t="shared" si="430"/>
        <v>1176.7</v>
      </c>
      <c r="J558" s="25">
        <f t="shared" si="431"/>
        <v>2911</v>
      </c>
      <c r="K558" s="25">
        <f t="shared" si="432"/>
        <v>471.5</v>
      </c>
      <c r="L558" s="25">
        <f t="shared" si="433"/>
        <v>1246.4000000000001</v>
      </c>
      <c r="M558" s="25">
        <f t="shared" si="434"/>
        <v>2906.9</v>
      </c>
      <c r="N558" s="25">
        <v>0</v>
      </c>
      <c r="O558" s="25">
        <f t="shared" si="435"/>
        <v>8712.5</v>
      </c>
      <c r="P558" s="25">
        <f t="shared" si="436"/>
        <v>3031.89</v>
      </c>
      <c r="Q558" s="25">
        <f t="shared" si="437"/>
        <v>6289.4</v>
      </c>
      <c r="R558" s="25">
        <f t="shared" si="438"/>
        <v>37968.11</v>
      </c>
    </row>
    <row r="559" spans="1:18" s="11" customFormat="1" ht="24.95" customHeight="1" x14ac:dyDescent="0.25">
      <c r="A559" s="22">
        <v>495</v>
      </c>
      <c r="B559" s="18" t="s">
        <v>597</v>
      </c>
      <c r="C559" s="21" t="s">
        <v>403</v>
      </c>
      <c r="D559" s="22" t="s">
        <v>20</v>
      </c>
      <c r="E559" s="22" t="s">
        <v>632</v>
      </c>
      <c r="F559" s="25">
        <v>41000</v>
      </c>
      <c r="G559" s="25">
        <v>583.79</v>
      </c>
      <c r="H559" s="25">
        <v>25</v>
      </c>
      <c r="I559" s="25">
        <f t="shared" si="430"/>
        <v>1176.7</v>
      </c>
      <c r="J559" s="25">
        <f t="shared" si="431"/>
        <v>2911</v>
      </c>
      <c r="K559" s="25">
        <f t="shared" si="432"/>
        <v>471.5</v>
      </c>
      <c r="L559" s="25">
        <f t="shared" si="433"/>
        <v>1246.4000000000001</v>
      </c>
      <c r="M559" s="25">
        <f t="shared" si="434"/>
        <v>2906.9</v>
      </c>
      <c r="N559" s="25">
        <v>0</v>
      </c>
      <c r="O559" s="25">
        <f t="shared" si="435"/>
        <v>8712.5</v>
      </c>
      <c r="P559" s="25">
        <f t="shared" si="436"/>
        <v>3031.89</v>
      </c>
      <c r="Q559" s="25">
        <f t="shared" si="437"/>
        <v>6289.4</v>
      </c>
      <c r="R559" s="25">
        <f t="shared" si="438"/>
        <v>37968.11</v>
      </c>
    </row>
    <row r="560" spans="1:18" s="11" customFormat="1" ht="24.95" customHeight="1" x14ac:dyDescent="0.25">
      <c r="A560" s="22">
        <v>496</v>
      </c>
      <c r="B560" s="18" t="s">
        <v>598</v>
      </c>
      <c r="C560" s="21" t="s">
        <v>403</v>
      </c>
      <c r="D560" s="22" t="s">
        <v>20</v>
      </c>
      <c r="E560" s="22" t="s">
        <v>632</v>
      </c>
      <c r="F560" s="25">
        <v>41000</v>
      </c>
      <c r="G560" s="25">
        <v>583.79</v>
      </c>
      <c r="H560" s="25">
        <v>25</v>
      </c>
      <c r="I560" s="25">
        <f t="shared" si="430"/>
        <v>1176.7</v>
      </c>
      <c r="J560" s="25">
        <f t="shared" si="431"/>
        <v>2911</v>
      </c>
      <c r="K560" s="25">
        <f t="shared" si="432"/>
        <v>471.5</v>
      </c>
      <c r="L560" s="25">
        <f t="shared" si="433"/>
        <v>1246.4000000000001</v>
      </c>
      <c r="M560" s="25">
        <f t="shared" si="434"/>
        <v>2906.9</v>
      </c>
      <c r="N560" s="25">
        <v>0</v>
      </c>
      <c r="O560" s="25">
        <f t="shared" si="435"/>
        <v>8712.5</v>
      </c>
      <c r="P560" s="25">
        <f t="shared" si="436"/>
        <v>3031.89</v>
      </c>
      <c r="Q560" s="25">
        <f t="shared" si="437"/>
        <v>6289.4</v>
      </c>
      <c r="R560" s="25">
        <f t="shared" si="438"/>
        <v>37968.11</v>
      </c>
    </row>
    <row r="561" spans="1:18" s="11" customFormat="1" ht="24.95" customHeight="1" x14ac:dyDescent="0.25">
      <c r="A561" s="22">
        <v>497</v>
      </c>
      <c r="B561" s="18" t="s">
        <v>599</v>
      </c>
      <c r="C561" s="21" t="s">
        <v>403</v>
      </c>
      <c r="D561" s="22" t="s">
        <v>20</v>
      </c>
      <c r="E561" s="22" t="s">
        <v>632</v>
      </c>
      <c r="F561" s="25">
        <v>41000</v>
      </c>
      <c r="G561" s="25">
        <v>583.79</v>
      </c>
      <c r="H561" s="25">
        <v>25</v>
      </c>
      <c r="I561" s="25">
        <f t="shared" si="430"/>
        <v>1176.7</v>
      </c>
      <c r="J561" s="25">
        <f t="shared" si="431"/>
        <v>2911</v>
      </c>
      <c r="K561" s="25">
        <f t="shared" si="432"/>
        <v>471.5</v>
      </c>
      <c r="L561" s="25">
        <f t="shared" si="433"/>
        <v>1246.4000000000001</v>
      </c>
      <c r="M561" s="25">
        <f t="shared" si="434"/>
        <v>2906.9</v>
      </c>
      <c r="N561" s="25">
        <v>0</v>
      </c>
      <c r="O561" s="25">
        <f t="shared" si="435"/>
        <v>8712.5</v>
      </c>
      <c r="P561" s="25">
        <f t="shared" si="436"/>
        <v>3031.89</v>
      </c>
      <c r="Q561" s="25">
        <f t="shared" si="437"/>
        <v>6289.4</v>
      </c>
      <c r="R561" s="25">
        <f t="shared" si="438"/>
        <v>37968.11</v>
      </c>
    </row>
    <row r="562" spans="1:18" s="11" customFormat="1" ht="24.95" customHeight="1" x14ac:dyDescent="0.25">
      <c r="A562" s="22">
        <v>498</v>
      </c>
      <c r="B562" s="18" t="s">
        <v>541</v>
      </c>
      <c r="C562" s="21" t="s">
        <v>34</v>
      </c>
      <c r="D562" s="22" t="s">
        <v>20</v>
      </c>
      <c r="E562" s="22" t="s">
        <v>633</v>
      </c>
      <c r="F562" s="25">
        <v>40000</v>
      </c>
      <c r="G562" s="25">
        <v>442.65</v>
      </c>
      <c r="H562" s="25">
        <v>25</v>
      </c>
      <c r="I562" s="25">
        <f t="shared" si="430"/>
        <v>1148</v>
      </c>
      <c r="J562" s="25">
        <f t="shared" si="431"/>
        <v>2840</v>
      </c>
      <c r="K562" s="25">
        <f t="shared" si="432"/>
        <v>460</v>
      </c>
      <c r="L562" s="25">
        <f t="shared" si="433"/>
        <v>1216</v>
      </c>
      <c r="M562" s="25">
        <f t="shared" si="434"/>
        <v>2836</v>
      </c>
      <c r="N562" s="25">
        <v>0</v>
      </c>
      <c r="O562" s="25">
        <f t="shared" si="435"/>
        <v>8500</v>
      </c>
      <c r="P562" s="25">
        <f t="shared" si="436"/>
        <v>2831.65</v>
      </c>
      <c r="Q562" s="25">
        <f t="shared" si="437"/>
        <v>6136</v>
      </c>
      <c r="R562" s="25">
        <f t="shared" si="438"/>
        <v>37168.35</v>
      </c>
    </row>
    <row r="563" spans="1:18" s="11" customFormat="1" ht="24.95" customHeight="1" x14ac:dyDescent="0.25">
      <c r="A563" s="22">
        <v>499</v>
      </c>
      <c r="B563" s="18" t="s">
        <v>540</v>
      </c>
      <c r="C563" s="21" t="s">
        <v>34</v>
      </c>
      <c r="D563" s="22" t="s">
        <v>20</v>
      </c>
      <c r="E563" s="22" t="s">
        <v>633</v>
      </c>
      <c r="F563" s="25">
        <v>35000</v>
      </c>
      <c r="G563" s="25">
        <v>0</v>
      </c>
      <c r="H563" s="25">
        <v>25</v>
      </c>
      <c r="I563" s="25">
        <f t="shared" si="430"/>
        <v>1004.5</v>
      </c>
      <c r="J563" s="25">
        <f t="shared" si="431"/>
        <v>2485</v>
      </c>
      <c r="K563" s="25">
        <f t="shared" si="432"/>
        <v>402.5</v>
      </c>
      <c r="L563" s="25">
        <f t="shared" si="433"/>
        <v>1064</v>
      </c>
      <c r="M563" s="25">
        <f t="shared" si="434"/>
        <v>2481.5</v>
      </c>
      <c r="N563" s="25">
        <v>0</v>
      </c>
      <c r="O563" s="25">
        <f t="shared" si="435"/>
        <v>7437.5</v>
      </c>
      <c r="P563" s="25">
        <f t="shared" si="436"/>
        <v>2093.5</v>
      </c>
      <c r="Q563" s="25">
        <f t="shared" si="437"/>
        <v>5369</v>
      </c>
      <c r="R563" s="25">
        <f t="shared" si="438"/>
        <v>32906.5</v>
      </c>
    </row>
    <row r="564" spans="1:18" s="11" customFormat="1" ht="24.95" customHeight="1" x14ac:dyDescent="0.25">
      <c r="A564" s="22">
        <v>500</v>
      </c>
      <c r="B564" s="18" t="s">
        <v>510</v>
      </c>
      <c r="C564" s="21" t="s">
        <v>34</v>
      </c>
      <c r="D564" s="22" t="s">
        <v>20</v>
      </c>
      <c r="E564" s="22" t="s">
        <v>633</v>
      </c>
      <c r="F564" s="25">
        <v>35000</v>
      </c>
      <c r="G564" s="25">
        <v>0</v>
      </c>
      <c r="H564" s="25">
        <v>25</v>
      </c>
      <c r="I564" s="25">
        <f t="shared" si="430"/>
        <v>1004.5</v>
      </c>
      <c r="J564" s="25">
        <f t="shared" si="431"/>
        <v>2485</v>
      </c>
      <c r="K564" s="25">
        <f t="shared" si="432"/>
        <v>402.5</v>
      </c>
      <c r="L564" s="25">
        <f t="shared" si="433"/>
        <v>1064</v>
      </c>
      <c r="M564" s="25">
        <f t="shared" si="434"/>
        <v>2481.5</v>
      </c>
      <c r="N564" s="25">
        <v>0</v>
      </c>
      <c r="O564" s="25">
        <f t="shared" si="435"/>
        <v>7437.5</v>
      </c>
      <c r="P564" s="25">
        <f t="shared" si="436"/>
        <v>2093.5</v>
      </c>
      <c r="Q564" s="25">
        <f t="shared" si="437"/>
        <v>5369</v>
      </c>
      <c r="R564" s="25">
        <f t="shared" si="438"/>
        <v>32906.5</v>
      </c>
    </row>
    <row r="565" spans="1:18" s="11" customFormat="1" ht="24.95" customHeight="1" x14ac:dyDescent="0.25">
      <c r="A565" s="22">
        <v>501</v>
      </c>
      <c r="B565" s="18" t="s">
        <v>511</v>
      </c>
      <c r="C565" s="21" t="s">
        <v>30</v>
      </c>
      <c r="D565" s="22" t="s">
        <v>20</v>
      </c>
      <c r="E565" s="22" t="s">
        <v>632</v>
      </c>
      <c r="F565" s="25">
        <v>30000</v>
      </c>
      <c r="G565" s="25">
        <v>0</v>
      </c>
      <c r="H565" s="25">
        <v>25</v>
      </c>
      <c r="I565" s="25">
        <f t="shared" si="430"/>
        <v>861</v>
      </c>
      <c r="J565" s="25">
        <f t="shared" si="431"/>
        <v>2130</v>
      </c>
      <c r="K565" s="25">
        <f t="shared" si="432"/>
        <v>345</v>
      </c>
      <c r="L565" s="25">
        <f t="shared" si="433"/>
        <v>912</v>
      </c>
      <c r="M565" s="25">
        <f t="shared" si="434"/>
        <v>2127</v>
      </c>
      <c r="N565" s="25">
        <v>0</v>
      </c>
      <c r="O565" s="25">
        <f t="shared" si="435"/>
        <v>6375</v>
      </c>
      <c r="P565" s="25">
        <f t="shared" si="436"/>
        <v>1798</v>
      </c>
      <c r="Q565" s="25">
        <f t="shared" si="437"/>
        <v>4602</v>
      </c>
      <c r="R565" s="25">
        <f t="shared" si="438"/>
        <v>28202</v>
      </c>
    </row>
    <row r="566" spans="1:18" s="11" customFormat="1" ht="24.95" customHeight="1" x14ac:dyDescent="0.25">
      <c r="A566" s="22">
        <v>502</v>
      </c>
      <c r="B566" s="18" t="s">
        <v>606</v>
      </c>
      <c r="C566" s="21" t="s">
        <v>220</v>
      </c>
      <c r="D566" s="22" t="s">
        <v>20</v>
      </c>
      <c r="E566" s="22" t="s">
        <v>632</v>
      </c>
      <c r="F566" s="25">
        <v>18150</v>
      </c>
      <c r="G566" s="25">
        <v>0</v>
      </c>
      <c r="H566" s="25">
        <v>25</v>
      </c>
      <c r="I566" s="25">
        <f t="shared" si="430"/>
        <v>520.91</v>
      </c>
      <c r="J566" s="25">
        <f t="shared" si="431"/>
        <v>1288.6500000000001</v>
      </c>
      <c r="K566" s="25">
        <f t="shared" si="432"/>
        <v>208.73</v>
      </c>
      <c r="L566" s="25">
        <f t="shared" si="433"/>
        <v>551.76</v>
      </c>
      <c r="M566" s="25">
        <f t="shared" si="434"/>
        <v>1286.8399999999999</v>
      </c>
      <c r="N566" s="25">
        <v>0</v>
      </c>
      <c r="O566" s="25">
        <f t="shared" si="435"/>
        <v>3856.89</v>
      </c>
      <c r="P566" s="25">
        <f t="shared" si="436"/>
        <v>1097.67</v>
      </c>
      <c r="Q566" s="25">
        <f t="shared" si="437"/>
        <v>2784.22</v>
      </c>
      <c r="R566" s="25">
        <f t="shared" si="438"/>
        <v>17052.330000000002</v>
      </c>
    </row>
    <row r="567" spans="1:18" s="11" customFormat="1" ht="24.95" customHeight="1" x14ac:dyDescent="0.25">
      <c r="A567" s="22">
        <v>503</v>
      </c>
      <c r="B567" s="18" t="s">
        <v>607</v>
      </c>
      <c r="C567" s="21" t="s">
        <v>220</v>
      </c>
      <c r="D567" s="22" t="s">
        <v>20</v>
      </c>
      <c r="E567" s="22" t="s">
        <v>632</v>
      </c>
      <c r="F567" s="25">
        <v>18150</v>
      </c>
      <c r="G567" s="25">
        <v>0</v>
      </c>
      <c r="H567" s="25">
        <v>25</v>
      </c>
      <c r="I567" s="25">
        <f t="shared" si="430"/>
        <v>520.91</v>
      </c>
      <c r="J567" s="25">
        <f t="shared" si="431"/>
        <v>1288.6500000000001</v>
      </c>
      <c r="K567" s="25">
        <f t="shared" si="432"/>
        <v>208.73</v>
      </c>
      <c r="L567" s="25">
        <f t="shared" si="433"/>
        <v>551.76</v>
      </c>
      <c r="M567" s="25">
        <f t="shared" si="434"/>
        <v>1286.8399999999999</v>
      </c>
      <c r="N567" s="25">
        <v>0</v>
      </c>
      <c r="O567" s="25">
        <f t="shared" si="435"/>
        <v>3856.89</v>
      </c>
      <c r="P567" s="25">
        <f t="shared" si="436"/>
        <v>1097.67</v>
      </c>
      <c r="Q567" s="25">
        <f t="shared" si="437"/>
        <v>2784.22</v>
      </c>
      <c r="R567" s="25">
        <f t="shared" si="438"/>
        <v>17052.330000000002</v>
      </c>
    </row>
    <row r="568" spans="1:18" s="11" customFormat="1" ht="24.95" customHeight="1" x14ac:dyDescent="0.25">
      <c r="A568" s="22">
        <v>504</v>
      </c>
      <c r="B568" s="18" t="s">
        <v>608</v>
      </c>
      <c r="C568" s="21" t="s">
        <v>220</v>
      </c>
      <c r="D568" s="22" t="s">
        <v>20</v>
      </c>
      <c r="E568" s="22" t="s">
        <v>632</v>
      </c>
      <c r="F568" s="25">
        <v>18150</v>
      </c>
      <c r="G568" s="25">
        <v>0</v>
      </c>
      <c r="H568" s="25">
        <v>25</v>
      </c>
      <c r="I568" s="25">
        <f t="shared" si="430"/>
        <v>520.91</v>
      </c>
      <c r="J568" s="25">
        <f t="shared" si="431"/>
        <v>1288.6500000000001</v>
      </c>
      <c r="K568" s="25">
        <f t="shared" si="432"/>
        <v>208.73</v>
      </c>
      <c r="L568" s="25">
        <f t="shared" si="433"/>
        <v>551.76</v>
      </c>
      <c r="M568" s="25">
        <f t="shared" si="434"/>
        <v>1286.8399999999999</v>
      </c>
      <c r="N568" s="25">
        <v>0</v>
      </c>
      <c r="O568" s="25">
        <f t="shared" si="435"/>
        <v>3856.89</v>
      </c>
      <c r="P568" s="25">
        <f t="shared" si="436"/>
        <v>1097.67</v>
      </c>
      <c r="Q568" s="25">
        <f t="shared" si="437"/>
        <v>2784.22</v>
      </c>
      <c r="R568" s="25">
        <f t="shared" si="438"/>
        <v>17052.330000000002</v>
      </c>
    </row>
    <row r="569" spans="1:18" s="11" customFormat="1" ht="24.95" customHeight="1" x14ac:dyDescent="0.25">
      <c r="A569" s="22">
        <v>505</v>
      </c>
      <c r="B569" s="18" t="s">
        <v>609</v>
      </c>
      <c r="C569" s="21" t="s">
        <v>220</v>
      </c>
      <c r="D569" s="22" t="s">
        <v>20</v>
      </c>
      <c r="E569" s="22" t="s">
        <v>632</v>
      </c>
      <c r="F569" s="25">
        <v>18150</v>
      </c>
      <c r="G569" s="25">
        <v>0</v>
      </c>
      <c r="H569" s="25">
        <v>25</v>
      </c>
      <c r="I569" s="25">
        <f t="shared" si="430"/>
        <v>520.91</v>
      </c>
      <c r="J569" s="25">
        <f t="shared" si="431"/>
        <v>1288.6500000000001</v>
      </c>
      <c r="K569" s="25">
        <f t="shared" si="432"/>
        <v>208.73</v>
      </c>
      <c r="L569" s="25">
        <f t="shared" si="433"/>
        <v>551.76</v>
      </c>
      <c r="M569" s="25">
        <f t="shared" si="434"/>
        <v>1286.8399999999999</v>
      </c>
      <c r="N569" s="25">
        <v>0</v>
      </c>
      <c r="O569" s="25">
        <f t="shared" si="435"/>
        <v>3856.89</v>
      </c>
      <c r="P569" s="25">
        <f t="shared" si="436"/>
        <v>1097.67</v>
      </c>
      <c r="Q569" s="25">
        <f t="shared" si="437"/>
        <v>2784.22</v>
      </c>
      <c r="R569" s="25">
        <f t="shared" si="438"/>
        <v>17052.330000000002</v>
      </c>
    </row>
    <row r="570" spans="1:18" s="11" customFormat="1" ht="24.95" customHeight="1" x14ac:dyDescent="0.25">
      <c r="A570" s="22">
        <v>506</v>
      </c>
      <c r="B570" s="18" t="s">
        <v>610</v>
      </c>
      <c r="C570" s="21" t="s">
        <v>220</v>
      </c>
      <c r="D570" s="22" t="s">
        <v>20</v>
      </c>
      <c r="E570" s="22" t="s">
        <v>632</v>
      </c>
      <c r="F570" s="25">
        <v>18150</v>
      </c>
      <c r="G570" s="25">
        <v>0</v>
      </c>
      <c r="H570" s="25">
        <v>25</v>
      </c>
      <c r="I570" s="25">
        <f t="shared" si="430"/>
        <v>520.91</v>
      </c>
      <c r="J570" s="25">
        <f t="shared" si="431"/>
        <v>1288.6500000000001</v>
      </c>
      <c r="K570" s="25">
        <f t="shared" si="432"/>
        <v>208.73</v>
      </c>
      <c r="L570" s="25">
        <f t="shared" si="433"/>
        <v>551.76</v>
      </c>
      <c r="M570" s="25">
        <f t="shared" si="434"/>
        <v>1286.8399999999999</v>
      </c>
      <c r="N570" s="25">
        <v>0</v>
      </c>
      <c r="O570" s="25">
        <f t="shared" si="435"/>
        <v>3856.89</v>
      </c>
      <c r="P570" s="25">
        <f t="shared" si="436"/>
        <v>1097.67</v>
      </c>
      <c r="Q570" s="25">
        <f t="shared" si="437"/>
        <v>2784.22</v>
      </c>
      <c r="R570" s="25">
        <f t="shared" si="438"/>
        <v>17052.330000000002</v>
      </c>
    </row>
    <row r="571" spans="1:18" s="11" customFormat="1" ht="24.95" customHeight="1" x14ac:dyDescent="0.25">
      <c r="A571" s="22">
        <v>507</v>
      </c>
      <c r="B571" s="18" t="s">
        <v>611</v>
      </c>
      <c r="C571" s="21" t="s">
        <v>220</v>
      </c>
      <c r="D571" s="22" t="s">
        <v>20</v>
      </c>
      <c r="E571" s="22" t="s">
        <v>633</v>
      </c>
      <c r="F571" s="25">
        <v>18150</v>
      </c>
      <c r="G571" s="25">
        <v>0</v>
      </c>
      <c r="H571" s="25">
        <v>25</v>
      </c>
      <c r="I571" s="25">
        <f t="shared" si="430"/>
        <v>520.91</v>
      </c>
      <c r="J571" s="25">
        <f t="shared" si="431"/>
        <v>1288.6500000000001</v>
      </c>
      <c r="K571" s="25">
        <f t="shared" si="432"/>
        <v>208.73</v>
      </c>
      <c r="L571" s="25">
        <f t="shared" si="433"/>
        <v>551.76</v>
      </c>
      <c r="M571" s="25">
        <f t="shared" si="434"/>
        <v>1286.8399999999999</v>
      </c>
      <c r="N571" s="25">
        <v>0</v>
      </c>
      <c r="O571" s="25">
        <f t="shared" si="435"/>
        <v>3856.89</v>
      </c>
      <c r="P571" s="25">
        <f t="shared" si="436"/>
        <v>1097.67</v>
      </c>
      <c r="Q571" s="25">
        <f t="shared" si="437"/>
        <v>2784.22</v>
      </c>
      <c r="R571" s="25">
        <f t="shared" si="438"/>
        <v>17052.330000000002</v>
      </c>
    </row>
    <row r="572" spans="1:18" s="11" customFormat="1" ht="24.95" customHeight="1" x14ac:dyDescent="0.25">
      <c r="A572" s="22">
        <v>508</v>
      </c>
      <c r="B572" s="18" t="s">
        <v>612</v>
      </c>
      <c r="C572" s="21" t="s">
        <v>220</v>
      </c>
      <c r="D572" s="22" t="s">
        <v>20</v>
      </c>
      <c r="E572" s="22" t="s">
        <v>632</v>
      </c>
      <c r="F572" s="25">
        <v>18150</v>
      </c>
      <c r="G572" s="25">
        <v>0</v>
      </c>
      <c r="H572" s="25">
        <v>25</v>
      </c>
      <c r="I572" s="25">
        <f t="shared" si="430"/>
        <v>520.91</v>
      </c>
      <c r="J572" s="25">
        <f t="shared" si="431"/>
        <v>1288.6500000000001</v>
      </c>
      <c r="K572" s="25">
        <f t="shared" si="432"/>
        <v>208.73</v>
      </c>
      <c r="L572" s="25">
        <f t="shared" si="433"/>
        <v>551.76</v>
      </c>
      <c r="M572" s="25">
        <f t="shared" si="434"/>
        <v>1286.8399999999999</v>
      </c>
      <c r="N572" s="25">
        <v>0</v>
      </c>
      <c r="O572" s="25">
        <f t="shared" si="435"/>
        <v>3856.89</v>
      </c>
      <c r="P572" s="25">
        <f t="shared" si="436"/>
        <v>1097.67</v>
      </c>
      <c r="Q572" s="25">
        <f t="shared" si="437"/>
        <v>2784.22</v>
      </c>
      <c r="R572" s="25">
        <f t="shared" si="438"/>
        <v>17052.330000000002</v>
      </c>
    </row>
    <row r="573" spans="1:18" s="11" customFormat="1" ht="24.95" customHeight="1" x14ac:dyDescent="0.25">
      <c r="A573" s="22">
        <v>509</v>
      </c>
      <c r="B573" s="18" t="s">
        <v>513</v>
      </c>
      <c r="C573" s="21" t="s">
        <v>227</v>
      </c>
      <c r="D573" s="22" t="s">
        <v>20</v>
      </c>
      <c r="E573" s="22" t="s">
        <v>633</v>
      </c>
      <c r="F573" s="25">
        <v>16500</v>
      </c>
      <c r="G573" s="25">
        <v>0</v>
      </c>
      <c r="H573" s="25">
        <v>25</v>
      </c>
      <c r="I573" s="25">
        <f t="shared" si="430"/>
        <v>473.55</v>
      </c>
      <c r="J573" s="25">
        <f t="shared" si="431"/>
        <v>1171.5</v>
      </c>
      <c r="K573" s="25">
        <f t="shared" si="432"/>
        <v>189.75</v>
      </c>
      <c r="L573" s="25">
        <f t="shared" si="433"/>
        <v>501.6</v>
      </c>
      <c r="M573" s="25">
        <f t="shared" si="434"/>
        <v>1169.8499999999999</v>
      </c>
      <c r="N573" s="25">
        <v>1190.1199999999999</v>
      </c>
      <c r="O573" s="25">
        <f t="shared" si="435"/>
        <v>4696.37</v>
      </c>
      <c r="P573" s="25">
        <f t="shared" si="436"/>
        <v>2190.27</v>
      </c>
      <c r="Q573" s="25">
        <f t="shared" si="437"/>
        <v>2531.1</v>
      </c>
      <c r="R573" s="25">
        <f t="shared" si="438"/>
        <v>14309.73</v>
      </c>
    </row>
    <row r="574" spans="1:18" s="19" customFormat="1" ht="24.95" customHeight="1" x14ac:dyDescent="0.3">
      <c r="A574" s="28" t="s">
        <v>571</v>
      </c>
      <c r="B574" s="29"/>
      <c r="C574" s="29"/>
      <c r="D574" s="29"/>
      <c r="E574" s="29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5"/>
    </row>
    <row r="575" spans="1:18" s="11" customFormat="1" ht="24.95" customHeight="1" x14ac:dyDescent="0.25">
      <c r="A575" s="22">
        <v>510</v>
      </c>
      <c r="B575" s="18" t="s">
        <v>514</v>
      </c>
      <c r="C575" s="21" t="s">
        <v>512</v>
      </c>
      <c r="D575" s="22" t="s">
        <v>20</v>
      </c>
      <c r="E575" s="22" t="s">
        <v>632</v>
      </c>
      <c r="F575" s="25">
        <v>14572.76</v>
      </c>
      <c r="G575" s="25">
        <v>0</v>
      </c>
      <c r="H575" s="25">
        <v>25</v>
      </c>
      <c r="I575" s="25">
        <f t="shared" ref="I575:I576" si="443">IF(F575&gt;290000,290000*2.87%,F575*2.87%)</f>
        <v>418.24</v>
      </c>
      <c r="J575" s="25">
        <f t="shared" ref="J575:J576" si="444">IF(F575&gt;290000,290000*7.1%,F575*7.1%)</f>
        <v>1034.67</v>
      </c>
      <c r="K575" s="25">
        <f t="shared" ref="K575:K576" si="445">IF(F575&gt;62400,62400*1.15%,F575*1.15%)</f>
        <v>167.59</v>
      </c>
      <c r="L575" s="25">
        <f t="shared" ref="L575:L576" si="446">IF(F575&gt;156000,156000*3.04%,F575*3.04%)</f>
        <v>443.01</v>
      </c>
      <c r="M575" s="25">
        <f t="shared" ref="M575:M576" si="447">IF(F575&gt;156000,156000*7.09%,F575*7.09%)</f>
        <v>1033.21</v>
      </c>
      <c r="N575" s="25">
        <v>0</v>
      </c>
      <c r="O575" s="25">
        <f t="shared" ref="O575:O576" si="448">SUM(I575:N575)</f>
        <v>3096.72</v>
      </c>
      <c r="P575" s="25">
        <f t="shared" ref="P575:P576" si="449">SUM(G575,H575,I575,L575,N575)</f>
        <v>886.25</v>
      </c>
      <c r="Q575" s="25">
        <f t="shared" ref="Q575:Q576" si="450">+J575+K575+M575</f>
        <v>2235.4699999999998</v>
      </c>
      <c r="R575" s="25">
        <f t="shared" ref="R575:R576" si="451">+F575-P575</f>
        <v>13686.51</v>
      </c>
    </row>
    <row r="576" spans="1:18" s="11" customFormat="1" ht="24.95" customHeight="1" x14ac:dyDescent="0.25">
      <c r="A576" s="22">
        <v>511</v>
      </c>
      <c r="B576" s="18" t="s">
        <v>515</v>
      </c>
      <c r="C576" s="21" t="s">
        <v>512</v>
      </c>
      <c r="D576" s="22" t="s">
        <v>20</v>
      </c>
      <c r="E576" s="22" t="s">
        <v>632</v>
      </c>
      <c r="F576" s="25">
        <v>14572.76</v>
      </c>
      <c r="G576" s="25">
        <v>0</v>
      </c>
      <c r="H576" s="25">
        <v>25</v>
      </c>
      <c r="I576" s="25">
        <f t="shared" si="443"/>
        <v>418.24</v>
      </c>
      <c r="J576" s="25">
        <f t="shared" si="444"/>
        <v>1034.67</v>
      </c>
      <c r="K576" s="25">
        <f t="shared" si="445"/>
        <v>167.59</v>
      </c>
      <c r="L576" s="25">
        <f t="shared" si="446"/>
        <v>443.01</v>
      </c>
      <c r="M576" s="25">
        <f t="shared" si="447"/>
        <v>1033.21</v>
      </c>
      <c r="N576" s="25">
        <v>0</v>
      </c>
      <c r="O576" s="25">
        <f t="shared" si="448"/>
        <v>3096.72</v>
      </c>
      <c r="P576" s="25">
        <f t="shared" si="449"/>
        <v>886.25</v>
      </c>
      <c r="Q576" s="25">
        <f t="shared" si="450"/>
        <v>2235.4699999999998</v>
      </c>
      <c r="R576" s="25">
        <f t="shared" si="451"/>
        <v>13686.51</v>
      </c>
    </row>
    <row r="577" spans="1:18" s="19" customFormat="1" ht="24.95" customHeight="1" x14ac:dyDescent="0.3">
      <c r="A577" s="28" t="s">
        <v>569</v>
      </c>
      <c r="B577" s="29"/>
      <c r="C577" s="29"/>
      <c r="D577" s="29"/>
      <c r="E577" s="29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5"/>
    </row>
    <row r="578" spans="1:18" s="11" customFormat="1" ht="24.95" customHeight="1" x14ac:dyDescent="0.25">
      <c r="A578" s="22">
        <v>512</v>
      </c>
      <c r="B578" s="18" t="s">
        <v>549</v>
      </c>
      <c r="C578" s="21" t="s">
        <v>550</v>
      </c>
      <c r="D578" s="22" t="s">
        <v>20</v>
      </c>
      <c r="E578" s="22" t="s">
        <v>632</v>
      </c>
      <c r="F578" s="25">
        <v>41000</v>
      </c>
      <c r="G578" s="25">
        <v>583.79</v>
      </c>
      <c r="H578" s="25">
        <v>25</v>
      </c>
      <c r="I578" s="25">
        <f t="shared" ref="I578:I581" si="452">IF(F578&gt;290000,290000*2.87%,F578*2.87%)</f>
        <v>1176.7</v>
      </c>
      <c r="J578" s="25">
        <f t="shared" ref="J578:J581" si="453">IF(F578&gt;290000,290000*7.1%,F578*7.1%)</f>
        <v>2911</v>
      </c>
      <c r="K578" s="25">
        <f t="shared" ref="K578:K581" si="454">IF(F578&gt;62400,62400*1.15%,F578*1.15%)</f>
        <v>471.5</v>
      </c>
      <c r="L578" s="25">
        <f t="shared" ref="L578:L581" si="455">IF(F578&gt;156000,156000*3.04%,F578*3.04%)</f>
        <v>1246.4000000000001</v>
      </c>
      <c r="M578" s="25">
        <f t="shared" ref="M578:M581" si="456">IF(F578&gt;156000,156000*7.09%,F578*7.09%)</f>
        <v>2906.9</v>
      </c>
      <c r="N578" s="25">
        <v>0</v>
      </c>
      <c r="O578" s="25">
        <f>SUM(I578:N578)</f>
        <v>8712.5</v>
      </c>
      <c r="P578" s="25">
        <f>SUM(G578,H578,I578,L578,N578)</f>
        <v>3031.89</v>
      </c>
      <c r="Q578" s="25">
        <f>+J578+K578+M578</f>
        <v>6289.4</v>
      </c>
      <c r="R578" s="25">
        <f>+F578-P578</f>
        <v>37968.11</v>
      </c>
    </row>
    <row r="579" spans="1:18" s="23" customFormat="1" ht="24.95" customHeight="1" x14ac:dyDescent="0.25">
      <c r="A579" s="22">
        <v>513</v>
      </c>
      <c r="B579" s="18" t="s">
        <v>648</v>
      </c>
      <c r="C579" s="21" t="s">
        <v>403</v>
      </c>
      <c r="D579" s="22" t="s">
        <v>20</v>
      </c>
      <c r="E579" s="22" t="s">
        <v>632</v>
      </c>
      <c r="F579" s="25">
        <v>41000</v>
      </c>
      <c r="G579" s="25">
        <v>583.79</v>
      </c>
      <c r="H579" s="25">
        <v>25</v>
      </c>
      <c r="I579" s="25">
        <f t="shared" si="452"/>
        <v>1176.7</v>
      </c>
      <c r="J579" s="25">
        <f t="shared" si="453"/>
        <v>2911</v>
      </c>
      <c r="K579" s="25">
        <f t="shared" si="454"/>
        <v>471.5</v>
      </c>
      <c r="L579" s="25">
        <f t="shared" si="455"/>
        <v>1246.4000000000001</v>
      </c>
      <c r="M579" s="25">
        <f t="shared" si="456"/>
        <v>2906.9</v>
      </c>
      <c r="N579" s="25">
        <v>0</v>
      </c>
      <c r="O579" s="25">
        <f>SUM(I579:N579)</f>
        <v>8712.5</v>
      </c>
      <c r="P579" s="25">
        <f>SUM(G579,H579,I579,L579,N579)</f>
        <v>3031.89</v>
      </c>
      <c r="Q579" s="25">
        <f>+J579+K579+M579</f>
        <v>6289.4</v>
      </c>
      <c r="R579" s="25">
        <f>+F579-P579</f>
        <v>37968.11</v>
      </c>
    </row>
    <row r="580" spans="1:18" s="11" customFormat="1" ht="24.95" customHeight="1" x14ac:dyDescent="0.25">
      <c r="A580" s="22">
        <v>514</v>
      </c>
      <c r="B580" s="18" t="s">
        <v>663</v>
      </c>
      <c r="C580" s="21" t="s">
        <v>403</v>
      </c>
      <c r="D580" s="22" t="s">
        <v>20</v>
      </c>
      <c r="E580" s="22" t="s">
        <v>632</v>
      </c>
      <c r="F580" s="26">
        <v>36000</v>
      </c>
      <c r="G580" s="26">
        <v>0</v>
      </c>
      <c r="H580" s="25">
        <v>25</v>
      </c>
      <c r="I580" s="26">
        <f t="shared" si="452"/>
        <v>1033.2</v>
      </c>
      <c r="J580" s="26">
        <f t="shared" si="453"/>
        <v>2556</v>
      </c>
      <c r="K580" s="26">
        <f t="shared" si="454"/>
        <v>414</v>
      </c>
      <c r="L580" s="26">
        <f t="shared" si="455"/>
        <v>1094.4000000000001</v>
      </c>
      <c r="M580" s="26">
        <f t="shared" si="456"/>
        <v>2552.4</v>
      </c>
      <c r="N580" s="26">
        <v>0</v>
      </c>
      <c r="O580" s="26">
        <f t="shared" ref="O580" si="457">SUM(I580:N580)</f>
        <v>7650</v>
      </c>
      <c r="P580" s="26">
        <f t="shared" ref="P580" si="458">SUM(G580,H580,I580,L580,N580)</f>
        <v>2152.6</v>
      </c>
      <c r="Q580" s="26">
        <f t="shared" ref="Q580" si="459">+J580+K580+M580</f>
        <v>5522.4</v>
      </c>
      <c r="R580" s="26">
        <f t="shared" ref="R580" si="460">+F580-P580</f>
        <v>33847.4</v>
      </c>
    </row>
    <row r="581" spans="1:18" s="11" customFormat="1" ht="24.95" customHeight="1" x14ac:dyDescent="0.25">
      <c r="A581" s="22">
        <v>515</v>
      </c>
      <c r="B581" s="18" t="s">
        <v>543</v>
      </c>
      <c r="C581" s="21" t="s">
        <v>34</v>
      </c>
      <c r="D581" s="22" t="s">
        <v>20</v>
      </c>
      <c r="E581" s="22" t="s">
        <v>633</v>
      </c>
      <c r="F581" s="25">
        <v>35000</v>
      </c>
      <c r="G581" s="25">
        <v>0</v>
      </c>
      <c r="H581" s="25">
        <v>25</v>
      </c>
      <c r="I581" s="25">
        <f t="shared" si="452"/>
        <v>1004.5</v>
      </c>
      <c r="J581" s="25">
        <f t="shared" si="453"/>
        <v>2485</v>
      </c>
      <c r="K581" s="25">
        <f t="shared" si="454"/>
        <v>402.5</v>
      </c>
      <c r="L581" s="25">
        <f t="shared" si="455"/>
        <v>1064</v>
      </c>
      <c r="M581" s="25">
        <f t="shared" si="456"/>
        <v>2481.5</v>
      </c>
      <c r="N581" s="25">
        <v>0</v>
      </c>
      <c r="O581" s="25">
        <f>SUM(I581:N581)</f>
        <v>7437.5</v>
      </c>
      <c r="P581" s="25">
        <f>SUM(G581,H581,I581,L581,N581)</f>
        <v>2093.5</v>
      </c>
      <c r="Q581" s="25">
        <f>+J581+K581+M581</f>
        <v>5369</v>
      </c>
      <c r="R581" s="25">
        <f>+F581-P581</f>
        <v>32906.5</v>
      </c>
    </row>
    <row r="582" spans="1:18" s="19" customFormat="1" ht="24.95" customHeight="1" x14ac:dyDescent="0.3">
      <c r="A582" s="28" t="s">
        <v>656</v>
      </c>
      <c r="B582" s="29"/>
      <c r="C582" s="29"/>
      <c r="D582" s="29"/>
      <c r="E582" s="29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5"/>
    </row>
    <row r="583" spans="1:18" s="23" customFormat="1" ht="24.95" customHeight="1" x14ac:dyDescent="0.25">
      <c r="A583" s="22">
        <v>516</v>
      </c>
      <c r="B583" s="18" t="s">
        <v>650</v>
      </c>
      <c r="C583" s="21" t="s">
        <v>403</v>
      </c>
      <c r="D583" s="22" t="s">
        <v>20</v>
      </c>
      <c r="E583" s="22" t="s">
        <v>632</v>
      </c>
      <c r="F583" s="25">
        <v>48000</v>
      </c>
      <c r="G583" s="25">
        <v>1571.73</v>
      </c>
      <c r="H583" s="25">
        <v>25</v>
      </c>
      <c r="I583" s="25">
        <f t="shared" ref="I583:I587" si="461">IF(F583&gt;290000,290000*2.87%,F583*2.87%)</f>
        <v>1377.6</v>
      </c>
      <c r="J583" s="25">
        <f t="shared" ref="J583:J587" si="462">IF(F583&gt;290000,290000*7.1%,F583*7.1%)</f>
        <v>3408</v>
      </c>
      <c r="K583" s="25">
        <f t="shared" ref="K583:K587" si="463">IF(F583&gt;62400,62400*1.15%,F583*1.15%)</f>
        <v>552</v>
      </c>
      <c r="L583" s="25">
        <f t="shared" ref="L583:L587" si="464">IF(F583&gt;156000,156000*3.04%,F583*3.04%)</f>
        <v>1459.2</v>
      </c>
      <c r="M583" s="25">
        <f t="shared" ref="M583:M587" si="465">IF(F583&gt;156000,156000*7.09%,F583*7.09%)</f>
        <v>3403.2</v>
      </c>
      <c r="N583" s="25">
        <v>0</v>
      </c>
      <c r="O583" s="25">
        <f>SUM(I583:N583)</f>
        <v>10200</v>
      </c>
      <c r="P583" s="25">
        <f>SUM(G583,H583,I583,L583,N583)</f>
        <v>4433.53</v>
      </c>
      <c r="Q583" s="25">
        <f>+J583+K583+M583</f>
        <v>7363.2</v>
      </c>
      <c r="R583" s="25">
        <f>+F583-P583</f>
        <v>43566.47</v>
      </c>
    </row>
    <row r="584" spans="1:18" s="23" customFormat="1" ht="24.95" customHeight="1" x14ac:dyDescent="0.25">
      <c r="A584" s="22">
        <v>517</v>
      </c>
      <c r="B584" s="18" t="s">
        <v>649</v>
      </c>
      <c r="C584" s="21" t="s">
        <v>403</v>
      </c>
      <c r="D584" s="22" t="s">
        <v>20</v>
      </c>
      <c r="E584" s="22" t="s">
        <v>632</v>
      </c>
      <c r="F584" s="25">
        <v>48000</v>
      </c>
      <c r="G584" s="25">
        <v>1571.73</v>
      </c>
      <c r="H584" s="25">
        <v>25</v>
      </c>
      <c r="I584" s="25">
        <f t="shared" si="461"/>
        <v>1377.6</v>
      </c>
      <c r="J584" s="25">
        <f t="shared" si="462"/>
        <v>3408</v>
      </c>
      <c r="K584" s="25">
        <f t="shared" si="463"/>
        <v>552</v>
      </c>
      <c r="L584" s="25">
        <f t="shared" si="464"/>
        <v>1459.2</v>
      </c>
      <c r="M584" s="25">
        <f t="shared" si="465"/>
        <v>3403.2</v>
      </c>
      <c r="N584" s="25">
        <v>0</v>
      </c>
      <c r="O584" s="25">
        <f>SUM(I584:N584)</f>
        <v>10200</v>
      </c>
      <c r="P584" s="25">
        <f>SUM(G584,H584,I584,L584,N584)</f>
        <v>4433.53</v>
      </c>
      <c r="Q584" s="25">
        <f>+J584+K584+M584</f>
        <v>7363.2</v>
      </c>
      <c r="R584" s="25">
        <f>+F584-P584</f>
        <v>43566.47</v>
      </c>
    </row>
    <row r="585" spans="1:18" s="11" customFormat="1" ht="24.95" customHeight="1" x14ac:dyDescent="0.25">
      <c r="A585" s="22">
        <v>518</v>
      </c>
      <c r="B585" s="18" t="s">
        <v>688</v>
      </c>
      <c r="C585" s="21" t="s">
        <v>34</v>
      </c>
      <c r="D585" s="22" t="s">
        <v>20</v>
      </c>
      <c r="E585" s="22" t="s">
        <v>633</v>
      </c>
      <c r="F585" s="25">
        <v>36000</v>
      </c>
      <c r="G585" s="25">
        <v>0</v>
      </c>
      <c r="H585" s="25">
        <v>25</v>
      </c>
      <c r="I585" s="25">
        <f>IF(F585&gt;290000,290000*2.87%,F585*2.87%)</f>
        <v>1033.2</v>
      </c>
      <c r="J585" s="25">
        <f>IF(F585&gt;290000,290000*7.1%,F585*7.1%)</f>
        <v>2556</v>
      </c>
      <c r="K585" s="25">
        <f>IF(F585&gt;62400,62400*1.15%,F585*1.15%)</f>
        <v>414</v>
      </c>
      <c r="L585" s="25">
        <f>IF(F585&gt;156000,156000*3.04%,F585*3.04%)</f>
        <v>1094.4000000000001</v>
      </c>
      <c r="M585" s="25">
        <f>IF(F585&gt;156000,156000*7.09%,F585*7.09%)</f>
        <v>2552.4</v>
      </c>
      <c r="N585" s="25">
        <v>0</v>
      </c>
      <c r="O585" s="25">
        <f t="shared" ref="O585" si="466">SUM(I585:N585)</f>
        <v>7650</v>
      </c>
      <c r="P585" s="25">
        <f t="shared" ref="P585" si="467">SUM(G585,H585,I585,L585,N585)</f>
        <v>2152.6</v>
      </c>
      <c r="Q585" s="25">
        <f t="shared" ref="Q585" si="468">+J585+K585+M585</f>
        <v>5522.4</v>
      </c>
      <c r="R585" s="25">
        <f t="shared" ref="R585" si="469">+F585-P585</f>
        <v>33847.4</v>
      </c>
    </row>
    <row r="586" spans="1:18" s="11" customFormat="1" ht="24.95" customHeight="1" x14ac:dyDescent="0.25">
      <c r="A586" s="22">
        <v>519</v>
      </c>
      <c r="B586" s="18" t="s">
        <v>678</v>
      </c>
      <c r="C586" s="21" t="s">
        <v>32</v>
      </c>
      <c r="D586" s="22" t="s">
        <v>20</v>
      </c>
      <c r="E586" s="22" t="s">
        <v>633</v>
      </c>
      <c r="F586" s="25">
        <v>36000</v>
      </c>
      <c r="G586" s="25">
        <v>0</v>
      </c>
      <c r="H586" s="25">
        <v>25</v>
      </c>
      <c r="I586" s="25">
        <f>IF(F586&gt;290000,290000*2.87%,F586*2.87%)</f>
        <v>1033.2</v>
      </c>
      <c r="J586" s="25">
        <f>IF(F586&gt;290000,290000*7.1%,F586*7.1%)</f>
        <v>2556</v>
      </c>
      <c r="K586" s="25">
        <f>IF(F586&gt;62400,62400*1.15%,F586*1.15%)</f>
        <v>414</v>
      </c>
      <c r="L586" s="25">
        <f>IF(F586&gt;156000,156000*3.04%,F586*3.04%)</f>
        <v>1094.4000000000001</v>
      </c>
      <c r="M586" s="25">
        <f>IF(F586&gt;156000,156000*7.09%,F586*7.09%)</f>
        <v>2552.4</v>
      </c>
      <c r="N586" s="25">
        <v>0</v>
      </c>
      <c r="O586" s="25">
        <f>SUM(I586:N586)</f>
        <v>7650</v>
      </c>
      <c r="P586" s="25">
        <f>SUM(G586,H586,I586,L586,N586)</f>
        <v>2152.6</v>
      </c>
      <c r="Q586" s="25">
        <f>+J586+K586+M586</f>
        <v>5522.4</v>
      </c>
      <c r="R586" s="25">
        <f>+F586-P586</f>
        <v>33847.4</v>
      </c>
    </row>
    <row r="587" spans="1:18" ht="24.95" customHeight="1" x14ac:dyDescent="0.25">
      <c r="A587" s="22">
        <v>520</v>
      </c>
      <c r="B587" s="18" t="s">
        <v>645</v>
      </c>
      <c r="C587" s="21" t="s">
        <v>29</v>
      </c>
      <c r="D587" s="22" t="s">
        <v>20</v>
      </c>
      <c r="E587" s="22" t="s">
        <v>632</v>
      </c>
      <c r="F587" s="25">
        <v>26250</v>
      </c>
      <c r="G587" s="25">
        <v>0</v>
      </c>
      <c r="H587" s="25">
        <v>25</v>
      </c>
      <c r="I587" s="25">
        <f t="shared" si="461"/>
        <v>753.38</v>
      </c>
      <c r="J587" s="25">
        <f t="shared" si="462"/>
        <v>1863.75</v>
      </c>
      <c r="K587" s="25">
        <f t="shared" si="463"/>
        <v>301.88</v>
      </c>
      <c r="L587" s="25">
        <f t="shared" si="464"/>
        <v>798</v>
      </c>
      <c r="M587" s="25">
        <f t="shared" si="465"/>
        <v>1861.13</v>
      </c>
      <c r="N587" s="25">
        <v>0</v>
      </c>
      <c r="O587" s="25">
        <f>SUM(I587:N587)</f>
        <v>5578.14</v>
      </c>
      <c r="P587" s="25">
        <f>SUM(G587,H587,I587,L587,N587)</f>
        <v>1576.38</v>
      </c>
      <c r="Q587" s="25">
        <f>+J587+K587+M587</f>
        <v>4026.76</v>
      </c>
      <c r="R587" s="25">
        <f>+F587-P587</f>
        <v>24673.62</v>
      </c>
    </row>
    <row r="588" spans="1:18" s="11" customFormat="1" ht="24.95" customHeight="1" x14ac:dyDescent="0.25">
      <c r="A588" s="22">
        <v>521</v>
      </c>
      <c r="B588" s="18" t="s">
        <v>679</v>
      </c>
      <c r="C588" s="21" t="s">
        <v>29</v>
      </c>
      <c r="D588" s="22" t="s">
        <v>20</v>
      </c>
      <c r="E588" s="22" t="s">
        <v>632</v>
      </c>
      <c r="F588" s="25">
        <v>26250</v>
      </c>
      <c r="G588" s="25">
        <v>0</v>
      </c>
      <c r="H588" s="25">
        <v>25</v>
      </c>
      <c r="I588" s="25">
        <f t="shared" ref="I588" si="470">IF(F588&gt;290000,290000*2.87%,F588*2.87%)</f>
        <v>753.38</v>
      </c>
      <c r="J588" s="25">
        <f t="shared" ref="J588" si="471">IF(F588&gt;290000,290000*7.1%,F588*7.1%)</f>
        <v>1863.75</v>
      </c>
      <c r="K588" s="25">
        <f t="shared" ref="K588" si="472">IF(F588&gt;62400,62400*1.15%,F588*1.15%)</f>
        <v>301.88</v>
      </c>
      <c r="L588" s="25">
        <f t="shared" ref="L588" si="473">IF(F588&gt;156000,156000*3.04%,F588*3.04%)</f>
        <v>798</v>
      </c>
      <c r="M588" s="25">
        <f t="shared" ref="M588" si="474">IF(F588&gt;156000,156000*7.09%,F588*7.09%)</f>
        <v>1861.13</v>
      </c>
      <c r="N588" s="25">
        <v>0</v>
      </c>
      <c r="O588" s="25">
        <f>SUM(I588:N588)</f>
        <v>5578.14</v>
      </c>
      <c r="P588" s="25">
        <f>SUM(G588,H588,I588,L588,N588)</f>
        <v>1576.38</v>
      </c>
      <c r="Q588" s="25">
        <f>+J588+K588+M588</f>
        <v>4026.76</v>
      </c>
      <c r="R588" s="25">
        <f>+F588-P588</f>
        <v>24673.62</v>
      </c>
    </row>
    <row r="589" spans="1:18" s="19" customFormat="1" ht="24.95" customHeight="1" x14ac:dyDescent="0.3">
      <c r="A589" s="28" t="s">
        <v>600</v>
      </c>
      <c r="B589" s="29"/>
      <c r="C589" s="29"/>
      <c r="D589" s="29"/>
      <c r="E589" s="29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5"/>
    </row>
    <row r="590" spans="1:18" s="11" customFormat="1" ht="24.95" customHeight="1" x14ac:dyDescent="0.25">
      <c r="A590" s="22">
        <v>522</v>
      </c>
      <c r="B590" s="18" t="s">
        <v>594</v>
      </c>
      <c r="C590" s="21" t="s">
        <v>403</v>
      </c>
      <c r="D590" s="22" t="s">
        <v>20</v>
      </c>
      <c r="E590" s="22" t="s">
        <v>632</v>
      </c>
      <c r="F590" s="25">
        <v>41000</v>
      </c>
      <c r="G590" s="25">
        <v>583.79</v>
      </c>
      <c r="H590" s="25">
        <v>25</v>
      </c>
      <c r="I590" s="25">
        <f t="shared" ref="I590" si="475">IF(F590&gt;290000,290000*2.87%,F590*2.87%)</f>
        <v>1176.7</v>
      </c>
      <c r="J590" s="25">
        <f t="shared" ref="J590" si="476">IF(F590&gt;290000,290000*7.1%,F590*7.1%)</f>
        <v>2911</v>
      </c>
      <c r="K590" s="25">
        <f t="shared" ref="K590" si="477">IF(F590&gt;62400,62400*1.15%,F590*1.15%)</f>
        <v>471.5</v>
      </c>
      <c r="L590" s="25">
        <f t="shared" ref="L590" si="478">IF(F590&gt;156000,156000*3.04%,F590*3.04%)</f>
        <v>1246.4000000000001</v>
      </c>
      <c r="M590" s="25">
        <f t="shared" ref="M590" si="479">IF(F590&gt;156000,156000*7.09%,F590*7.09%)</f>
        <v>2906.9</v>
      </c>
      <c r="N590" s="25">
        <v>0</v>
      </c>
      <c r="O590" s="25">
        <f>SUM(I590:N590)</f>
        <v>8712.5</v>
      </c>
      <c r="P590" s="25">
        <f>SUM(G590,H590,I590,L590,N590)</f>
        <v>3031.89</v>
      </c>
      <c r="Q590" s="25">
        <f>+J590+K590+M590</f>
        <v>6289.4</v>
      </c>
      <c r="R590" s="25">
        <f>+F590-P590</f>
        <v>37968.11</v>
      </c>
    </row>
    <row r="591" spans="1:18" s="19" customFormat="1" ht="24.95" customHeight="1" x14ac:dyDescent="0.3">
      <c r="A591" s="28" t="s">
        <v>570</v>
      </c>
      <c r="B591" s="29"/>
      <c r="C591" s="29"/>
      <c r="D591" s="29"/>
      <c r="E591" s="29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5"/>
    </row>
    <row r="592" spans="1:18" s="11" customFormat="1" ht="24.95" customHeight="1" x14ac:dyDescent="0.25">
      <c r="A592" s="22">
        <v>523</v>
      </c>
      <c r="B592" s="18" t="s">
        <v>537</v>
      </c>
      <c r="C592" s="21" t="s">
        <v>34</v>
      </c>
      <c r="D592" s="22" t="s">
        <v>20</v>
      </c>
      <c r="E592" s="22" t="s">
        <v>633</v>
      </c>
      <c r="F592" s="25">
        <v>35000</v>
      </c>
      <c r="G592" s="25">
        <v>0</v>
      </c>
      <c r="H592" s="25">
        <v>25</v>
      </c>
      <c r="I592" s="25">
        <f t="shared" ref="I592" si="480">IF(F592&gt;290000,290000*2.87%,F592*2.87%)</f>
        <v>1004.5</v>
      </c>
      <c r="J592" s="25">
        <f t="shared" ref="J592" si="481">IF(F592&gt;290000,290000*7.1%,F592*7.1%)</f>
        <v>2485</v>
      </c>
      <c r="K592" s="25">
        <f t="shared" ref="K592" si="482">IF(F592&gt;62400,62400*1.15%,F592*1.15%)</f>
        <v>402.5</v>
      </c>
      <c r="L592" s="25">
        <f t="shared" ref="L592" si="483">IF(F592&gt;156000,156000*3.04%,F592*3.04%)</f>
        <v>1064</v>
      </c>
      <c r="M592" s="25">
        <f t="shared" ref="M592" si="484">IF(F592&gt;156000,156000*7.09%,F592*7.09%)</f>
        <v>2481.5</v>
      </c>
      <c r="N592" s="25">
        <v>0</v>
      </c>
      <c r="O592" s="25">
        <f>SUM(I592:N592)</f>
        <v>7437.5</v>
      </c>
      <c r="P592" s="25">
        <f>SUM(G592,H592,I592,L592,N592)</f>
        <v>2093.5</v>
      </c>
      <c r="Q592" s="25">
        <f>+J592+K592+M592</f>
        <v>5369</v>
      </c>
      <c r="R592" s="25">
        <f>+F592-P592</f>
        <v>32906.5</v>
      </c>
    </row>
    <row r="593" spans="1:18" s="5" customFormat="1" ht="24.95" customHeight="1" x14ac:dyDescent="0.25">
      <c r="A593" s="45" t="s">
        <v>561</v>
      </c>
      <c r="B593" s="45"/>
      <c r="C593" s="45"/>
      <c r="D593" s="45"/>
      <c r="E593" s="46"/>
      <c r="F593" s="17">
        <f>SUM(F17:F592)</f>
        <v>22594150.059999999</v>
      </c>
      <c r="G593" s="17">
        <f>SUM(G17:G592)</f>
        <v>930758.61</v>
      </c>
      <c r="H593" s="17">
        <f>SUM(H17:H592)</f>
        <v>13050</v>
      </c>
      <c r="I593" s="17">
        <f>SUM(I17:I592)</f>
        <v>648452.22</v>
      </c>
      <c r="J593" s="17">
        <f>SUM(J17:J592)</f>
        <v>1604184.5</v>
      </c>
      <c r="K593" s="17">
        <f>SUM(K17:K592)</f>
        <v>241099.22</v>
      </c>
      <c r="L593" s="17">
        <f>SUM(L17:L592)</f>
        <v>677438.15</v>
      </c>
      <c r="M593" s="17">
        <f>SUM(M17:M592)</f>
        <v>1579946.42</v>
      </c>
      <c r="N593" s="17">
        <f>SUM(N17:N592)</f>
        <v>73787.44</v>
      </c>
      <c r="O593" s="17">
        <f>SUM(O17:O592)</f>
        <v>4824907.95</v>
      </c>
      <c r="P593" s="17">
        <f>SUM(P17:P592)</f>
        <v>2343486.42</v>
      </c>
      <c r="Q593" s="17">
        <f>SUM(Q17:Q592)</f>
        <v>3425230.14</v>
      </c>
      <c r="R593" s="17">
        <f>SUM(R17:R592)</f>
        <v>20250663.640000001</v>
      </c>
    </row>
    <row r="594" spans="1:18" ht="24.95" customHeight="1" x14ac:dyDescent="0.25">
      <c r="F594" s="44"/>
      <c r="N594" s="8"/>
      <c r="O594" s="7"/>
      <c r="P594" s="7"/>
      <c r="Q594" s="7"/>
      <c r="R594" s="7"/>
    </row>
    <row r="595" spans="1:18" ht="24.95" customHeight="1" x14ac:dyDescent="0.25">
      <c r="N595" s="8"/>
      <c r="O595" s="7"/>
      <c r="P595" s="7"/>
      <c r="Q595" s="7"/>
      <c r="R595" s="7"/>
    </row>
    <row r="596" spans="1:18" ht="24.95" customHeight="1" x14ac:dyDescent="0.25">
      <c r="N596" s="8"/>
      <c r="O596" s="7"/>
      <c r="P596" s="7"/>
      <c r="Q596" s="7"/>
      <c r="R596" s="7"/>
    </row>
    <row r="597" spans="1:18" ht="24.95" customHeight="1" x14ac:dyDescent="0.25">
      <c r="G597" s="3"/>
      <c r="N597" s="9"/>
    </row>
    <row r="598" spans="1:18" ht="24.95" customHeight="1" x14ac:dyDescent="0.25">
      <c r="N598" s="9"/>
    </row>
    <row r="599" spans="1:18" ht="24.95" customHeight="1" x14ac:dyDescent="0.25">
      <c r="N599" s="9"/>
    </row>
    <row r="600" spans="1:18" ht="24.95" customHeight="1" x14ac:dyDescent="0.25">
      <c r="N600" s="9"/>
    </row>
    <row r="601" spans="1:18" ht="24.95" customHeight="1" x14ac:dyDescent="0.25">
      <c r="N601" s="9"/>
    </row>
    <row r="602" spans="1:18" ht="24.95" customHeight="1" x14ac:dyDescent="0.25">
      <c r="N602" s="9"/>
    </row>
    <row r="603" spans="1:18" ht="24.95" customHeight="1" x14ac:dyDescent="0.25">
      <c r="N603" s="9"/>
    </row>
    <row r="604" spans="1:18" ht="24.95" customHeight="1" x14ac:dyDescent="0.25">
      <c r="N604" s="9"/>
    </row>
    <row r="605" spans="1:18" ht="24.95" customHeight="1" x14ac:dyDescent="0.25">
      <c r="N605" s="9"/>
    </row>
    <row r="606" spans="1:18" ht="24.95" customHeight="1" x14ac:dyDescent="0.25">
      <c r="N606" s="9"/>
    </row>
    <row r="607" spans="1:18" ht="24.95" customHeight="1" x14ac:dyDescent="0.25">
      <c r="N607" s="9"/>
    </row>
    <row r="608" spans="1:18" ht="24.95" customHeight="1" x14ac:dyDescent="0.25">
      <c r="N608" s="9"/>
    </row>
    <row r="609" spans="14:14" ht="24.95" customHeight="1" x14ac:dyDescent="0.25">
      <c r="N609" s="9"/>
    </row>
    <row r="610" spans="14:14" ht="24.95" customHeight="1" x14ac:dyDescent="0.25">
      <c r="N610" s="9"/>
    </row>
    <row r="611" spans="14:14" ht="24.95" customHeight="1" x14ac:dyDescent="0.25">
      <c r="N611" s="9"/>
    </row>
    <row r="612" spans="14:14" ht="24.95" customHeight="1" x14ac:dyDescent="0.25">
      <c r="N612" s="9"/>
    </row>
    <row r="613" spans="14:14" ht="24.95" customHeight="1" x14ac:dyDescent="0.25">
      <c r="N613" s="9"/>
    </row>
    <row r="614" spans="14:14" ht="24.95" customHeight="1" x14ac:dyDescent="0.25">
      <c r="N614" s="9"/>
    </row>
    <row r="615" spans="14:14" ht="24.95" customHeight="1" x14ac:dyDescent="0.25">
      <c r="N615" s="9"/>
    </row>
    <row r="616" spans="14:14" ht="24.95" customHeight="1" x14ac:dyDescent="0.25">
      <c r="N616" s="9"/>
    </row>
    <row r="617" spans="14:14" ht="24.95" customHeight="1" x14ac:dyDescent="0.25">
      <c r="N617" s="9"/>
    </row>
    <row r="618" spans="14:14" ht="24.95" customHeight="1" x14ac:dyDescent="0.25">
      <c r="N618" s="9"/>
    </row>
    <row r="619" spans="14:14" ht="24.95" customHeight="1" x14ac:dyDescent="0.25">
      <c r="N619" s="9"/>
    </row>
    <row r="620" spans="14:14" ht="24.95" customHeight="1" x14ac:dyDescent="0.25">
      <c r="N620" s="9"/>
    </row>
    <row r="621" spans="14:14" ht="24.95" customHeight="1" x14ac:dyDescent="0.25">
      <c r="N621" s="9"/>
    </row>
    <row r="622" spans="14:14" ht="24.95" customHeight="1" x14ac:dyDescent="0.25">
      <c r="N622" s="9"/>
    </row>
    <row r="623" spans="14:14" ht="24.95" customHeight="1" x14ac:dyDescent="0.25">
      <c r="N623" s="9"/>
    </row>
    <row r="624" spans="14:14" ht="24.95" customHeight="1" x14ac:dyDescent="0.25">
      <c r="N624" s="9"/>
    </row>
    <row r="625" spans="14:14" ht="24.95" customHeight="1" x14ac:dyDescent="0.25">
      <c r="N625" s="9"/>
    </row>
    <row r="626" spans="14:14" ht="24.95" customHeight="1" x14ac:dyDescent="0.25">
      <c r="N626" s="9"/>
    </row>
    <row r="627" spans="14:14" ht="24.95" customHeight="1" x14ac:dyDescent="0.25">
      <c r="N627" s="9"/>
    </row>
    <row r="628" spans="14:14" ht="24.95" customHeight="1" x14ac:dyDescent="0.25">
      <c r="N628" s="9"/>
    </row>
    <row r="629" spans="14:14" ht="24.95" customHeight="1" x14ac:dyDescent="0.25">
      <c r="N629" s="9"/>
    </row>
    <row r="630" spans="14:14" ht="24.95" customHeight="1" x14ac:dyDescent="0.25">
      <c r="N630" s="9"/>
    </row>
    <row r="631" spans="14:14" ht="24.95" customHeight="1" x14ac:dyDescent="0.25">
      <c r="N631" s="9"/>
    </row>
    <row r="632" spans="14:14" ht="24.95" customHeight="1" x14ac:dyDescent="0.25">
      <c r="N632" s="9"/>
    </row>
    <row r="633" spans="14:14" ht="24.95" customHeight="1" x14ac:dyDescent="0.25"/>
    <row r="634" spans="14:14" ht="24.95" customHeight="1" x14ac:dyDescent="0.25"/>
    <row r="635" spans="14:14" ht="24.95" customHeight="1" x14ac:dyDescent="0.25"/>
    <row r="636" spans="14:14" ht="24.95" customHeight="1" x14ac:dyDescent="0.25"/>
    <row r="637" spans="14:14" ht="24.95" customHeight="1" x14ac:dyDescent="0.25"/>
    <row r="638" spans="14:14" ht="24.95" customHeight="1" x14ac:dyDescent="0.25"/>
    <row r="639" spans="14:14" ht="24.95" customHeight="1" x14ac:dyDescent="0.25"/>
    <row r="640" spans="14:14" ht="24.95" customHeight="1" x14ac:dyDescent="0.25"/>
  </sheetData>
  <mergeCells count="25">
    <mergeCell ref="B14:B16"/>
    <mergeCell ref="A6:R7"/>
    <mergeCell ref="A9:R9"/>
    <mergeCell ref="A10:R10"/>
    <mergeCell ref="A12:R12"/>
    <mergeCell ref="A13:R13"/>
    <mergeCell ref="H14:H16"/>
    <mergeCell ref="C14:C16"/>
    <mergeCell ref="E14:E16"/>
    <mergeCell ref="A593:E593"/>
    <mergeCell ref="A8:R8"/>
    <mergeCell ref="P14:Q14"/>
    <mergeCell ref="R14:R16"/>
    <mergeCell ref="I15:J15"/>
    <mergeCell ref="K15:K16"/>
    <mergeCell ref="L15:M15"/>
    <mergeCell ref="N15:N16"/>
    <mergeCell ref="P15:P16"/>
    <mergeCell ref="Q15:Q16"/>
    <mergeCell ref="O15:O16"/>
    <mergeCell ref="I14:O14"/>
    <mergeCell ref="D14:D16"/>
    <mergeCell ref="F14:F16"/>
    <mergeCell ref="G14:G16"/>
    <mergeCell ref="A14:A16"/>
  </mergeCells>
  <printOptions horizontalCentered="1"/>
  <pageMargins left="0.15748031496063" right="0.15748031496063" top="0.15748031496063" bottom="0.39" header="0.15748031496063" footer="0.17"/>
  <pageSetup paperSize="5" scale="46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2021-09-21T13:12:38Z</cp:lastPrinted>
  <dcterms:created xsi:type="dcterms:W3CDTF">2017-09-27T15:04:47Z</dcterms:created>
  <dcterms:modified xsi:type="dcterms:W3CDTF">2021-11-08T15:56:48Z</dcterms:modified>
</cp:coreProperties>
</file>