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ofila.encarnacion.INABIE\Desktop\GESTIÓN 2023\NÓMINAS 2023\OCTUBRE 2023\Transparencia\"/>
    </mc:Choice>
  </mc:AlternateContent>
  <xr:revisionPtr revIDLastSave="0" documentId="13_ncr:1_{7DF3DE3B-8457-4CDB-B93A-7FE4A34DFF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Sheet1!$A$16:$R$19</definedName>
    <definedName name="_xlnm.Print_Area" localSheetId="0">Sheet1!$A$1:$R$50</definedName>
    <definedName name="DATOS">#REF!</definedName>
    <definedName name="DATOSS">#REF!</definedName>
    <definedName name="_xlnm.Print_Titles" localSheetId="0">Sheet1!$1:$16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1" l="1"/>
  <c r="L18" i="1"/>
  <c r="J18" i="1"/>
  <c r="I18" i="1"/>
  <c r="Q18" i="1" l="1"/>
  <c r="P18" i="1"/>
  <c r="R18" i="1" s="1"/>
  <c r="N18" i="1"/>
  <c r="K19" i="1" l="1"/>
  <c r="H19" i="1"/>
  <c r="G19" i="1"/>
  <c r="F19" i="1"/>
  <c r="O19" i="1" l="1"/>
  <c r="J19" i="1" l="1"/>
  <c r="M19" i="1" l="1"/>
  <c r="L19" i="1"/>
  <c r="I19" i="1"/>
  <c r="Q19" i="1" l="1"/>
  <c r="N19" i="1"/>
  <c r="R19" i="1"/>
  <c r="P19" i="1"/>
</calcChain>
</file>

<file path=xl/sharedStrings.xml><?xml version="1.0" encoding="utf-8"?>
<sst xmlns="http://schemas.openxmlformats.org/spreadsheetml/2006/main" count="31" uniqueCount="31">
  <si>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</si>
  <si>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</si>
  <si>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</si>
  <si>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</si>
  <si>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</si>
  <si>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</si>
  <si>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</si>
  <si>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</si>
  <si>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</si>
  <si>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</si>
  <si>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</si>
  <si>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</si>
  <si>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Seguro de Vida</t>
  </si>
  <si>
    <t>Riesgos Laborales
(1.15%)</t>
  </si>
  <si>
    <t>Deducción
Empleado</t>
  </si>
  <si>
    <t>Totales en RD$</t>
  </si>
  <si>
    <t>Sueldo Bruto 
en RD$</t>
  </si>
  <si>
    <t>Sueldo Neto 
en RD$</t>
  </si>
  <si>
    <t>ISR 
Ley 11-92</t>
  </si>
  <si>
    <t>Seguridad Social (Ley No.87-01)</t>
  </si>
  <si>
    <t>Patronal (7.10%)</t>
  </si>
  <si>
    <t>Pensión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</si>
  <si>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2.1.1.3.01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</si>
  <si>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Género</t>
  </si>
  <si>
    <t>Masculino</t>
  </si>
  <si>
    <t>Contador</t>
  </si>
  <si>
    <t>Otros</t>
  </si>
  <si>
    <t>Descuentos</t>
  </si>
  <si>
    <t>Departamento de Contabilidad</t>
  </si>
  <si>
    <t>Roberto Antonio Martinez De Los Santos</t>
  </si>
  <si>
    <t>Nómina en Trámite de Pensión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</si>
</sst>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b/>
      <sz val="10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b/>
      <sz val="11"/>
      <color theme="1"/>
      <name val="Malgun Gothic"/>
      <family val="2"/>
    </font>
    <font>
      <sz val="10"/>
      <name val="Malgun Gothic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7">
    <xf numFmtId="0" fontId="0" fillId="0" borderId="0" xfId="0"/>
    <xf numFmtId="0" fontId="19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6" fillId="2" borderId="0" xfId="1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43" fontId="30" fillId="34" borderId="12" xfId="45" applyFont="1" applyFill="1" applyBorder="1" applyAlignment="1">
      <alignment horizontal="center" vertical="center"/>
    </xf>
    <xf numFmtId="0" fontId="27" fillId="2" borderId="0" xfId="0" applyFont="1" applyFill="1" applyAlignment="1">
      <alignment vertical="top"/>
    </xf>
    <xf numFmtId="0" fontId="32" fillId="35" borderId="14" xfId="0" applyFont="1" applyFill="1" applyBorder="1"/>
    <xf numFmtId="0" fontId="32" fillId="35" borderId="15" xfId="0" applyFont="1" applyFill="1" applyBorder="1"/>
    <xf numFmtId="0" fontId="28" fillId="37" borderId="13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right" vertical="center"/>
    </xf>
    <xf numFmtId="0" fontId="22" fillId="35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30" fillId="34" borderId="1" xfId="0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4" fontId="22" fillId="35" borderId="12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33" fillId="0" borderId="1" xfId="0" applyFont="1" applyBorder="1" applyAlignment="1">
      <alignment vertical="center"/>
    </xf>
    <xf numFmtId="0" fontId="33" fillId="0" borderId="1" xfId="0" applyFont="1" applyBorder="1" applyAlignment="1">
      <alignment horizontal="center" vertical="center"/>
    </xf>
    <xf numFmtId="4" fontId="33" fillId="0" borderId="1" xfId="0" applyNumberFormat="1" applyFont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33" fillId="0" borderId="12" xfId="0" applyFont="1" applyBorder="1" applyAlignment="1">
      <alignment horizontal="center" vertical="center"/>
    </xf>
    <xf numFmtId="4" fontId="33" fillId="0" borderId="12" xfId="0" applyNumberFormat="1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9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5" fillId="2" borderId="0" xfId="1" applyFont="1" applyFill="1" applyAlignment="1">
      <alignment horizontal="center" vertical="center"/>
    </xf>
    <xf numFmtId="0" fontId="30" fillId="34" borderId="1" xfId="0" applyFont="1" applyFill="1" applyBorder="1" applyAlignment="1">
      <alignment horizontal="center" vertical="center"/>
    </xf>
    <xf numFmtId="0" fontId="30" fillId="34" borderId="1" xfId="0" applyFont="1" applyFill="1" applyBorder="1" applyAlignment="1">
      <alignment horizontal="center" vertical="center" wrapText="1"/>
    </xf>
    <xf numFmtId="0" fontId="30" fillId="34" borderId="13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 vertical="center"/>
    </xf>
    <xf numFmtId="4" fontId="30" fillId="34" borderId="1" xfId="0" applyNumberFormat="1" applyFont="1" applyFill="1" applyBorder="1" applyAlignment="1">
      <alignment horizontal="center" vertical="center" wrapText="1"/>
    </xf>
    <xf numFmtId="4" fontId="30" fillId="34" borderId="13" xfId="0" applyNumberFormat="1" applyFont="1" applyFill="1" applyBorder="1" applyAlignment="1">
      <alignment horizontal="center" vertical="center" wrapText="1"/>
    </xf>
    <xf numFmtId="0" fontId="22" fillId="2" borderId="0" xfId="1" applyFont="1" applyFill="1" applyAlignment="1">
      <alignment horizontal="center" vertical="top"/>
    </xf>
    <xf numFmtId="0" fontId="31" fillId="2" borderId="0" xfId="1" quotePrefix="1" applyFont="1" applyFill="1" applyAlignment="1">
      <alignment horizontal="center"/>
    </xf>
    <xf numFmtId="0" fontId="31" fillId="2" borderId="0" xfId="1" applyFont="1" applyFill="1" applyAlignment="1">
      <alignment horizontal="center"/>
    </xf>
    <xf numFmtId="0" fontId="22" fillId="2" borderId="11" xfId="1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5" builtinId="3"/>
    <cellStyle name="Millares 2 3" xfId="44" xr:uid="{00000000-0005-0000-0000-000024000000}"/>
    <cellStyle name="Neutral" xfId="9" builtinId="28" customBuiltin="1"/>
    <cellStyle name="Normal" xfId="0" builtinId="0"/>
    <cellStyle name="Normal 2" xfId="1" xr:uid="{00000000-0005-0000-0000-000027000000}"/>
    <cellStyle name="Normal 4 3" xfId="43" xr:uid="{00000000-0005-0000-0000-000028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1" defaultTableStyle="TableStyleMedium2" defaultPivotStyle="PivotStyleLight16">
    <tableStyle name="Invisible" pivot="0" table="0" count="0" xr9:uid="{76C0E9CD-26AA-414E-9CE4-6EE2BC7B4A4E}"/>
  </tableStyles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1153584</xdr:colOff>
      <xdr:row>2</xdr:row>
      <xdr:rowOff>232833</xdr:rowOff>
    </xdr:from>
    <xdr:to>
      <xdr:col>10</xdr:col>
      <xdr:colOff>95249</xdr:colOff>
      <xdr:row>8</xdr:row>
      <xdr:rowOff>236010</xdr:rowOff>
    </xdr:to>
    <xdr:pic>
      <xdr:nvPicPr>
        <xdr:cNvPr id="6" name="Picture 5" descr="C:\Users\franklyn.mirabal.INABIE\Desktop\LOGO DIRECCION DE RECURSOS HUMANOS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0417" y="719666"/>
          <a:ext cx="3682999" cy="14636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141"/>
  <sheetViews>
    <sheetView tabSelected="1" view="pageBreakPreview" zoomScale="87" zoomScaleNormal="48" zoomScaleSheetLayoutView="87" workbookViewId="0">
      <selection activeCell="A10" sqref="A10:R10"/>
    </sheetView>
  </sheetViews>
  <sheetFormatPr baseColWidth="10" defaultColWidth="9.140625" defaultRowHeight="30" customHeight="1" x14ac:dyDescent="0.25"/>
  <cols>
    <col min="1" max="1" width="5.7109375" style="3" customWidth="1"/>
    <col min="2" max="2" width="40.7109375" style="2" customWidth="1"/>
    <col min="3" max="3" width="35.7109375" style="2" customWidth="1"/>
    <col min="4" max="5" width="10.7109375" style="3" customWidth="1"/>
    <col min="6" max="6" width="17.7109375" style="6" customWidth="1"/>
    <col min="7" max="18" width="17.7109375" style="3" customWidth="1"/>
    <col min="19" max="16384" width="9.140625" style="2"/>
  </cols>
  <sheetData>
    <row r="1" spans="1:18" ht="20.100000000000001" customHeight="1" x14ac:dyDescent="0.25"/>
    <row r="2" spans="1:18" ht="20.100000000000001" customHeight="1" x14ac:dyDescent="0.25"/>
    <row r="3" spans="1:18" ht="20.100000000000001" customHeight="1" x14ac:dyDescent="0.25"/>
    <row r="4" spans="1:18" ht="20.100000000000001" customHeight="1" x14ac:dyDescent="0.25"/>
    <row r="5" spans="1:18" ht="20.100000000000001" customHeight="1" x14ac:dyDescent="0.25"/>
    <row r="6" spans="1:18" ht="20.100000000000001" customHeight="1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20.100000000000001" customHeight="1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20.100000000000001" customHeight="1" x14ac:dyDescent="0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20.100000000000001" customHeight="1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ht="20.100000000000001" customHeight="1" x14ac:dyDescent="0.35">
      <c r="A10" s="43" t="s">
        <v>30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ht="20.100000000000001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s="9" customFormat="1" ht="20.100000000000001" customHeight="1" x14ac:dyDescent="0.25">
      <c r="A12" s="42" t="s">
        <v>22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18" ht="20.100000000000001" customHeight="1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s="5" customFormat="1" ht="20.100000000000001" customHeight="1" x14ac:dyDescent="0.25">
      <c r="A14" s="35" t="s">
        <v>7</v>
      </c>
      <c r="B14" s="34" t="s">
        <v>11</v>
      </c>
      <c r="C14" s="34" t="s">
        <v>9</v>
      </c>
      <c r="D14" s="34" t="s">
        <v>1</v>
      </c>
      <c r="E14" s="34" t="s">
        <v>23</v>
      </c>
      <c r="F14" s="40" t="s">
        <v>16</v>
      </c>
      <c r="G14" s="35" t="s">
        <v>18</v>
      </c>
      <c r="H14" s="35" t="s">
        <v>12</v>
      </c>
      <c r="I14" s="34" t="s">
        <v>19</v>
      </c>
      <c r="J14" s="34"/>
      <c r="K14" s="34"/>
      <c r="L14" s="34"/>
      <c r="M14" s="34"/>
      <c r="N14" s="34"/>
      <c r="O14" s="16"/>
      <c r="P14" s="34" t="s">
        <v>0</v>
      </c>
      <c r="Q14" s="34"/>
      <c r="R14" s="35" t="s">
        <v>17</v>
      </c>
    </row>
    <row r="15" spans="1:18" s="5" customFormat="1" ht="20.100000000000001" customHeight="1" x14ac:dyDescent="0.25">
      <c r="A15" s="35"/>
      <c r="B15" s="34"/>
      <c r="C15" s="34"/>
      <c r="D15" s="34"/>
      <c r="E15" s="34"/>
      <c r="F15" s="40"/>
      <c r="G15" s="35"/>
      <c r="H15" s="35"/>
      <c r="I15" s="37" t="s">
        <v>2</v>
      </c>
      <c r="J15" s="37"/>
      <c r="K15" s="37" t="s">
        <v>13</v>
      </c>
      <c r="L15" s="39" t="s">
        <v>10</v>
      </c>
      <c r="M15" s="39"/>
      <c r="N15" s="37" t="s">
        <v>8</v>
      </c>
      <c r="O15" s="17" t="s">
        <v>26</v>
      </c>
      <c r="P15" s="37" t="s">
        <v>14</v>
      </c>
      <c r="Q15" s="37" t="s">
        <v>3</v>
      </c>
      <c r="R15" s="35"/>
    </row>
    <row r="16" spans="1:18" s="5" customFormat="1" ht="30" customHeight="1" x14ac:dyDescent="0.25">
      <c r="A16" s="36"/>
      <c r="B16" s="46"/>
      <c r="C16" s="46"/>
      <c r="D16" s="46"/>
      <c r="E16" s="46"/>
      <c r="F16" s="41"/>
      <c r="G16" s="36"/>
      <c r="H16" s="36"/>
      <c r="I16" s="12" t="s">
        <v>4</v>
      </c>
      <c r="J16" s="12" t="s">
        <v>20</v>
      </c>
      <c r="K16" s="38"/>
      <c r="L16" s="12" t="s">
        <v>5</v>
      </c>
      <c r="M16" s="12" t="s">
        <v>6</v>
      </c>
      <c r="N16" s="38"/>
      <c r="O16" s="18" t="s">
        <v>27</v>
      </c>
      <c r="P16" s="38"/>
      <c r="Q16" s="38"/>
      <c r="R16" s="36"/>
    </row>
    <row r="17" spans="1:18" s="14" customFormat="1" ht="24.95" customHeight="1" x14ac:dyDescent="0.3">
      <c r="A17" s="10" t="s">
        <v>28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9"/>
      <c r="O17" s="19"/>
      <c r="P17" s="19"/>
      <c r="Q17" s="19"/>
      <c r="R17" s="19"/>
    </row>
    <row r="18" spans="1:18" s="15" customFormat="1" ht="24.95" customHeight="1" x14ac:dyDescent="0.25">
      <c r="A18" s="24">
        <v>1</v>
      </c>
      <c r="B18" s="25" t="s">
        <v>29</v>
      </c>
      <c r="C18" s="21" t="s">
        <v>25</v>
      </c>
      <c r="D18" s="22" t="s">
        <v>21</v>
      </c>
      <c r="E18" s="26" t="s">
        <v>24</v>
      </c>
      <c r="F18" s="23">
        <v>60000</v>
      </c>
      <c r="G18" s="23">
        <v>3486.68</v>
      </c>
      <c r="H18" s="23">
        <v>25</v>
      </c>
      <c r="I18" s="23">
        <f>IF(F18&gt;290000,290000*2.87%,F18*2.87%)</f>
        <v>1722</v>
      </c>
      <c r="J18" s="27">
        <f>IF(F18&gt;290000,290000*7.1%,F18*7.1%)</f>
        <v>4260</v>
      </c>
      <c r="K18" s="28">
        <v>690</v>
      </c>
      <c r="L18" s="23">
        <f>IF(F18&gt;156000,156000*3.04%,F18*3.04%)</f>
        <v>1824</v>
      </c>
      <c r="M18" s="23">
        <f>IF(F18&gt;156000,156000*7.09%,F18*7.09%)</f>
        <v>4254</v>
      </c>
      <c r="N18" s="29">
        <f>I18+J18+K18+L18+M18</f>
        <v>12750</v>
      </c>
      <c r="O18" s="29">
        <v>25</v>
      </c>
      <c r="P18" s="29">
        <f>G18+I18+L18+O18</f>
        <v>7057.68</v>
      </c>
      <c r="Q18" s="29">
        <f>J18+K18+M18</f>
        <v>9204</v>
      </c>
      <c r="R18" s="29">
        <f>F18-P18</f>
        <v>52942.32</v>
      </c>
    </row>
    <row r="19" spans="1:18" s="1" customFormat="1" ht="24.75" customHeight="1" x14ac:dyDescent="0.25">
      <c r="A19" s="30" t="s">
        <v>15</v>
      </c>
      <c r="B19" s="30"/>
      <c r="C19" s="30"/>
      <c r="D19" s="30"/>
      <c r="E19" s="13"/>
      <c r="F19" s="8">
        <f t="shared" ref="F19:R19" si="0">SUM(F17:F18)</f>
        <v>60000</v>
      </c>
      <c r="G19" s="8">
        <f t="shared" si="0"/>
        <v>3486.68</v>
      </c>
      <c r="H19" s="8">
        <f t="shared" si="0"/>
        <v>25</v>
      </c>
      <c r="I19" s="8">
        <f t="shared" si="0"/>
        <v>1722</v>
      </c>
      <c r="J19" s="8">
        <f t="shared" si="0"/>
        <v>4260</v>
      </c>
      <c r="K19" s="8">
        <f t="shared" si="0"/>
        <v>690</v>
      </c>
      <c r="L19" s="8">
        <f t="shared" si="0"/>
        <v>1824</v>
      </c>
      <c r="M19" s="8">
        <f t="shared" si="0"/>
        <v>4254</v>
      </c>
      <c r="N19" s="8">
        <f t="shared" si="0"/>
        <v>12750</v>
      </c>
      <c r="O19" s="8">
        <f t="shared" si="0"/>
        <v>25</v>
      </c>
      <c r="P19" s="8">
        <f t="shared" si="0"/>
        <v>7057.68</v>
      </c>
      <c r="Q19" s="8">
        <f t="shared" si="0"/>
        <v>9204</v>
      </c>
      <c r="R19" s="8">
        <f t="shared" si="0"/>
        <v>52942.32</v>
      </c>
    </row>
    <row r="20" spans="1:18" ht="122.25" customHeight="1" x14ac:dyDescent="0.25">
      <c r="F20" s="7"/>
    </row>
    <row r="21" spans="1:18" ht="24.95" customHeight="1" x14ac:dyDescent="0.25">
      <c r="N21" s="6"/>
      <c r="O21" s="6"/>
      <c r="P21" s="6"/>
      <c r="Q21" s="6"/>
      <c r="R21" s="6"/>
    </row>
    <row r="22" spans="1:18" ht="24.95" customHeight="1" x14ac:dyDescent="0.25">
      <c r="N22" s="6"/>
      <c r="O22" s="6"/>
      <c r="P22" s="6"/>
      <c r="Q22" s="6"/>
      <c r="R22" s="6"/>
    </row>
    <row r="23" spans="1:18" ht="18" customHeight="1" x14ac:dyDescent="0.25">
      <c r="N23" s="6"/>
      <c r="O23" s="6"/>
      <c r="P23" s="6"/>
      <c r="Q23" s="6"/>
      <c r="R23" s="6"/>
    </row>
    <row r="24" spans="1:18" ht="24.75" hidden="1" customHeight="1" x14ac:dyDescent="0.25">
      <c r="N24" s="6"/>
      <c r="O24" s="6"/>
      <c r="P24" s="6"/>
      <c r="Q24" s="6"/>
      <c r="R24" s="6"/>
    </row>
    <row r="25" spans="1:18" ht="24.75" hidden="1" customHeight="1" x14ac:dyDescent="0.25">
      <c r="N25" s="6"/>
      <c r="O25" s="6"/>
      <c r="P25" s="6"/>
      <c r="Q25" s="6"/>
      <c r="R25" s="6"/>
    </row>
    <row r="26" spans="1:18" ht="24.75" hidden="1" customHeight="1" x14ac:dyDescent="0.25">
      <c r="N26" s="6"/>
      <c r="O26" s="6"/>
      <c r="P26" s="6"/>
      <c r="Q26" s="6"/>
      <c r="R26" s="6"/>
    </row>
    <row r="27" spans="1:18" ht="24.75" hidden="1" customHeight="1" x14ac:dyDescent="0.25">
      <c r="N27" s="6"/>
      <c r="O27" s="6"/>
      <c r="P27" s="6"/>
      <c r="Q27" s="6"/>
      <c r="R27" s="6"/>
    </row>
    <row r="28" spans="1:18" ht="24.75" hidden="1" customHeight="1" x14ac:dyDescent="0.25">
      <c r="N28" s="6"/>
      <c r="O28" s="6"/>
      <c r="P28" s="6"/>
      <c r="Q28" s="6"/>
      <c r="R28" s="6"/>
    </row>
    <row r="29" spans="1:18" ht="24.75" hidden="1" customHeight="1" x14ac:dyDescent="0.25">
      <c r="N29" s="6"/>
      <c r="O29" s="6"/>
      <c r="P29" s="6"/>
      <c r="Q29" s="6"/>
      <c r="R29" s="6"/>
    </row>
    <row r="30" spans="1:18" ht="24.75" hidden="1" customHeight="1" x14ac:dyDescent="0.25">
      <c r="N30" s="6"/>
      <c r="O30" s="6"/>
      <c r="P30" s="6"/>
      <c r="Q30" s="6"/>
      <c r="R30" s="6"/>
    </row>
    <row r="31" spans="1:18" ht="24.75" hidden="1" customHeight="1" x14ac:dyDescent="0.25">
      <c r="N31" s="6"/>
      <c r="O31" s="6"/>
      <c r="P31" s="6"/>
      <c r="Q31" s="6"/>
      <c r="R31" s="6"/>
    </row>
    <row r="32" spans="1:18" ht="24.75" hidden="1" customHeight="1" x14ac:dyDescent="0.25">
      <c r="K32" s="20"/>
      <c r="N32" s="6"/>
      <c r="O32" s="6"/>
      <c r="P32" s="6"/>
      <c r="Q32" s="6"/>
      <c r="R32" s="6"/>
    </row>
    <row r="33" spans="14:18" ht="24.75" hidden="1" customHeight="1" x14ac:dyDescent="0.25">
      <c r="N33" s="6"/>
      <c r="O33" s="6"/>
      <c r="P33" s="6"/>
      <c r="Q33" s="6"/>
      <c r="R33" s="6"/>
    </row>
    <row r="34" spans="14:18" ht="4.5" customHeight="1" x14ac:dyDescent="0.25"/>
    <row r="35" spans="14:18" ht="270.75" hidden="1" customHeight="1" x14ac:dyDescent="0.25"/>
    <row r="36" spans="14:18" ht="24.95" customHeight="1" x14ac:dyDescent="0.25"/>
    <row r="37" spans="14:18" ht="24.95" customHeight="1" x14ac:dyDescent="0.25"/>
    <row r="38" spans="14:18" ht="24.95" customHeight="1" x14ac:dyDescent="0.25"/>
    <row r="39" spans="14:18" ht="24.95" customHeight="1" x14ac:dyDescent="0.25"/>
    <row r="40" spans="14:18" ht="24.95" customHeight="1" x14ac:dyDescent="0.25"/>
    <row r="41" spans="14:18" ht="24.95" customHeight="1" x14ac:dyDescent="0.25"/>
    <row r="42" spans="14:18" ht="24.95" customHeight="1" x14ac:dyDescent="0.25"/>
    <row r="43" spans="14:18" ht="24.95" customHeight="1" x14ac:dyDescent="0.25"/>
    <row r="44" spans="14:18" ht="24.95" customHeight="1" x14ac:dyDescent="0.25"/>
    <row r="45" spans="14:18" ht="24.95" customHeight="1" x14ac:dyDescent="0.25"/>
    <row r="46" spans="14:18" ht="24.95" customHeight="1" x14ac:dyDescent="0.25"/>
    <row r="47" spans="14:18" ht="24.95" customHeight="1" x14ac:dyDescent="0.25"/>
    <row r="48" spans="14:1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</sheetData>
  <mergeCells count="24">
    <mergeCell ref="A14:A16"/>
    <mergeCell ref="B14:B16"/>
    <mergeCell ref="H14:H16"/>
    <mergeCell ref="C14:C16"/>
    <mergeCell ref="N15:N16"/>
    <mergeCell ref="I14:N14"/>
    <mergeCell ref="D14:D16"/>
    <mergeCell ref="E14:E16"/>
    <mergeCell ref="A19:D19"/>
    <mergeCell ref="A6:R7"/>
    <mergeCell ref="A8:R8"/>
    <mergeCell ref="A9:R9"/>
    <mergeCell ref="P14:Q14"/>
    <mergeCell ref="R14:R16"/>
    <mergeCell ref="I15:J15"/>
    <mergeCell ref="K15:K16"/>
    <mergeCell ref="L15:M15"/>
    <mergeCell ref="P15:P16"/>
    <mergeCell ref="F14:F16"/>
    <mergeCell ref="G14:G16"/>
    <mergeCell ref="A12:R12"/>
    <mergeCell ref="A10:R10"/>
    <mergeCell ref="Q15:Q16"/>
    <mergeCell ref="A13:R13"/>
  </mergeCells>
  <printOptions horizontalCentered="1"/>
  <pageMargins left="0.196850393700787" right="0.196850393700787" top="0.27559055118110198" bottom="0.17" header="0.27559055118110198" footer="0.118110236220472"/>
  <pageSetup paperSize="5" scale="51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Sheet1</vt:lpstr>
      <vt:lpstr>Sheet1!Área_de_impresión</vt:lpstr>
      <vt:lpstr>Sheet1!Títulos_a_imprimir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Teofila Encarnacion Quevedo</cp:lastModifiedBy>
  <cp:lastPrinted>2023-11-07T13:49:08Z</cp:lastPrinted>
  <dcterms:created xsi:type="dcterms:W3CDTF">2017-09-27T15:04:47Z</dcterms:created>
  <dcterms:modified xsi:type="dcterms:W3CDTF">2023-11-07T13:49:20Z</dcterms:modified>
</cp:coreProperties>
</file>