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NOMINA TRANSPARENCIA 2022-2023\TRANSPARENCIA 2023\SEPTIEMBRE 2023\"/>
    </mc:Choice>
  </mc:AlternateContent>
  <xr:revisionPtr revIDLastSave="0" documentId="8_{6983230F-AF90-4F3E-8903-CE7AA24695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Sheet1!$A$16:$R$19</definedName>
    <definedName name="_xlnm.Print_Area" localSheetId="0">Sheet1!$A$1:$R$50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K19" i="1" l="1"/>
  <c r="H19" i="1"/>
  <c r="G19" i="1"/>
  <c r="F19" i="1"/>
  <c r="O19" i="1" l="1"/>
  <c r="J19" i="1" l="1"/>
  <c r="M19" i="1" l="1"/>
  <c r="L19" i="1"/>
  <c r="I19" i="1"/>
  <c r="Q19" i="1" l="1"/>
  <c r="N19" i="1"/>
  <c r="R19" i="1"/>
  <c r="P19" i="1"/>
</calcChain>
</file>

<file path=xl/sharedStrings.xml><?xml version="1.0" encoding="utf-8"?>
<sst xmlns="http://schemas.openxmlformats.org/spreadsheetml/2006/main" count="31" uniqueCount="31">
  <si>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</si>
  <si>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</si>
  <si>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</si>
  <si>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</si>
  <si>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</si>
  <si>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</si>
  <si>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</si>
  <si>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</si>
  <si>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</si>
  <si>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</si>
  <si>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</si>
  <si>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</si>
  <si>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</si>
  <si>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</si>
  <si>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</si>
  <si>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</si>
  <si>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</si>
  <si>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</si>
  <si>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</si>
  <si>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</si>
  <si>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</si>
  <si>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</si>
  <si>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</si>
  <si>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</si>
  <si>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</si>
  <si>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Contador</t>
  </si>
  <si>
    <t>Otros</t>
  </si>
  <si>
    <t>Descuentos</t>
  </si>
  <si>
    <t>Departamento de Contabilidad</t>
  </si>
  <si>
    <t>Roberto Antonio Martinez De Los Santos</t>
  </si>
  <si>
    <t>Nómina en Trámite de Pensión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</si>
</sst>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1" defaultTableStyle="TableStyleMedium2" defaultPivotStyle="PivotStyleLight16">
    <tableStyle name="Invisible" pivot="0" table="0" count="0" xr9:uid="{76C0E9CD-26AA-414E-9CE4-6EE2BC7B4A4E}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topLeftCell="A9" zoomScale="87" zoomScaleNormal="48" zoomScaleSheetLayoutView="87" workbookViewId="0">
      <selection activeCell="I20" sqref="I20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0.100000000000001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100000000000001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0.100000000000001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0.100000000000001" customHeight="1" x14ac:dyDescent="0.35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 x14ac:dyDescent="0.25">
      <c r="A12" s="42" t="s">
        <v>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0.100000000000001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s="5" customFormat="1" ht="20.100000000000001" customHeight="1" x14ac:dyDescent="0.25">
      <c r="A14" s="35" t="s">
        <v>7</v>
      </c>
      <c r="B14" s="34" t="s">
        <v>11</v>
      </c>
      <c r="C14" s="34" t="s">
        <v>9</v>
      </c>
      <c r="D14" s="34" t="s">
        <v>1</v>
      </c>
      <c r="E14" s="34" t="s">
        <v>23</v>
      </c>
      <c r="F14" s="40" t="s">
        <v>16</v>
      </c>
      <c r="G14" s="35" t="s">
        <v>18</v>
      </c>
      <c r="H14" s="35" t="s">
        <v>12</v>
      </c>
      <c r="I14" s="34" t="s">
        <v>19</v>
      </c>
      <c r="J14" s="34"/>
      <c r="K14" s="34"/>
      <c r="L14" s="34"/>
      <c r="M14" s="34"/>
      <c r="N14" s="34"/>
      <c r="O14" s="16"/>
      <c r="P14" s="34" t="s">
        <v>0</v>
      </c>
      <c r="Q14" s="34"/>
      <c r="R14" s="35" t="s">
        <v>17</v>
      </c>
    </row>
    <row r="15" spans="1:18" s="5" customFormat="1" ht="20.100000000000001" customHeight="1" x14ac:dyDescent="0.25">
      <c r="A15" s="35"/>
      <c r="B15" s="34"/>
      <c r="C15" s="34"/>
      <c r="D15" s="34"/>
      <c r="E15" s="34"/>
      <c r="F15" s="40"/>
      <c r="G15" s="35"/>
      <c r="H15" s="35"/>
      <c r="I15" s="37" t="s">
        <v>2</v>
      </c>
      <c r="J15" s="37"/>
      <c r="K15" s="37" t="s">
        <v>13</v>
      </c>
      <c r="L15" s="39" t="s">
        <v>10</v>
      </c>
      <c r="M15" s="39"/>
      <c r="N15" s="37" t="s">
        <v>8</v>
      </c>
      <c r="O15" s="17" t="s">
        <v>26</v>
      </c>
      <c r="P15" s="37" t="s">
        <v>14</v>
      </c>
      <c r="Q15" s="37" t="s">
        <v>3</v>
      </c>
      <c r="R15" s="35"/>
    </row>
    <row r="16" spans="1:18" s="5" customFormat="1" ht="30" customHeight="1" x14ac:dyDescent="0.25">
      <c r="A16" s="36"/>
      <c r="B16" s="46"/>
      <c r="C16" s="46"/>
      <c r="D16" s="46"/>
      <c r="E16" s="46"/>
      <c r="F16" s="41"/>
      <c r="G16" s="36"/>
      <c r="H16" s="36"/>
      <c r="I16" s="12" t="s">
        <v>4</v>
      </c>
      <c r="J16" s="12" t="s">
        <v>20</v>
      </c>
      <c r="K16" s="38"/>
      <c r="L16" s="12" t="s">
        <v>5</v>
      </c>
      <c r="M16" s="12" t="s">
        <v>6</v>
      </c>
      <c r="N16" s="38"/>
      <c r="O16" s="18" t="s">
        <v>27</v>
      </c>
      <c r="P16" s="38"/>
      <c r="Q16" s="38"/>
      <c r="R16" s="36"/>
    </row>
    <row r="17" spans="1:18" s="14" customFormat="1" ht="24.95" customHeight="1" x14ac:dyDescent="0.3">
      <c r="A17" s="10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 x14ac:dyDescent="0.25">
      <c r="A18" s="24">
        <v>1</v>
      </c>
      <c r="B18" s="25" t="s">
        <v>29</v>
      </c>
      <c r="C18" s="21" t="s">
        <v>25</v>
      </c>
      <c r="D18" s="22" t="s">
        <v>21</v>
      </c>
      <c r="E18" s="26" t="s">
        <v>24</v>
      </c>
      <c r="F18" s="23">
        <v>60000</v>
      </c>
      <c r="G18" s="23">
        <v>3486.68</v>
      </c>
      <c r="H18" s="23">
        <v>25</v>
      </c>
      <c r="I18" s="23">
        <f>IF(F18&gt;290000,290000*2.87%,F18*2.87%)</f>
        <v>1722</v>
      </c>
      <c r="J18" s="27">
        <f>IF(F18&gt;290000,290000*7.1%,F18*7.1%)</f>
        <v>4260</v>
      </c>
      <c r="K18" s="28">
        <v>690</v>
      </c>
      <c r="L18" s="23">
        <f>IF(F18&gt;156000,156000*3.04%,F18*3.04%)</f>
        <v>1824</v>
      </c>
      <c r="M18" s="23">
        <f>IF(F18&gt;156000,156000*7.09%,F18*7.09%)</f>
        <v>4254</v>
      </c>
      <c r="N18" s="29">
        <f>I18+J18+K18+L18+M18</f>
        <v>12750</v>
      </c>
      <c r="O18" s="29">
        <v>25</v>
      </c>
      <c r="P18" s="29">
        <f>G18+I18+L18+O18</f>
        <v>7057.68</v>
      </c>
      <c r="Q18" s="29">
        <f>J18+K18+M18</f>
        <v>9204</v>
      </c>
      <c r="R18" s="29">
        <f>F18-P18</f>
        <v>52942.32</v>
      </c>
    </row>
    <row r="19" spans="1:18" s="1" customFormat="1" ht="24.75" customHeight="1" x14ac:dyDescent="0.25">
      <c r="A19" s="30" t="s">
        <v>15</v>
      </c>
      <c r="B19" s="30"/>
      <c r="C19" s="30"/>
      <c r="D19" s="30"/>
      <c r="E19" s="13"/>
      <c r="F19" s="8">
        <f t="shared" ref="F19:R19" si="0">SUM(F17:F18)</f>
        <v>60000</v>
      </c>
      <c r="G19" s="8">
        <f t="shared" si="0"/>
        <v>3486.68</v>
      </c>
      <c r="H19" s="8">
        <f t="shared" si="0"/>
        <v>25</v>
      </c>
      <c r="I19" s="8">
        <f t="shared" si="0"/>
        <v>1722</v>
      </c>
      <c r="J19" s="8">
        <f t="shared" si="0"/>
        <v>4260</v>
      </c>
      <c r="K19" s="8">
        <f t="shared" si="0"/>
        <v>690</v>
      </c>
      <c r="L19" s="8">
        <f t="shared" si="0"/>
        <v>1824</v>
      </c>
      <c r="M19" s="8">
        <f t="shared" si="0"/>
        <v>4254</v>
      </c>
      <c r="N19" s="8">
        <f t="shared" si="0"/>
        <v>12750</v>
      </c>
      <c r="O19" s="8">
        <f t="shared" si="0"/>
        <v>25</v>
      </c>
      <c r="P19" s="8">
        <f t="shared" si="0"/>
        <v>7057.68</v>
      </c>
      <c r="Q19" s="8">
        <f t="shared" si="0"/>
        <v>9204</v>
      </c>
      <c r="R19" s="8">
        <f t="shared" si="0"/>
        <v>52942.32</v>
      </c>
    </row>
    <row r="20" spans="1:18" ht="122.25" customHeight="1" x14ac:dyDescent="0.25">
      <c r="F20" s="7"/>
    </row>
    <row r="21" spans="1:18" ht="24.95" customHeight="1" x14ac:dyDescent="0.25">
      <c r="N21" s="6"/>
      <c r="O21" s="6"/>
      <c r="P21" s="6"/>
      <c r="Q21" s="6"/>
      <c r="R21" s="6"/>
    </row>
    <row r="22" spans="1:18" ht="24.95" customHeight="1" x14ac:dyDescent="0.25">
      <c r="N22" s="6"/>
      <c r="O22" s="6"/>
      <c r="P22" s="6"/>
      <c r="Q22" s="6"/>
      <c r="R22" s="6"/>
    </row>
    <row r="23" spans="1:18" ht="18" customHeight="1" x14ac:dyDescent="0.25">
      <c r="N23" s="6"/>
      <c r="O23" s="6"/>
      <c r="P23" s="6"/>
      <c r="Q23" s="6"/>
      <c r="R23" s="6"/>
    </row>
    <row r="24" spans="1:18" ht="24.75" hidden="1" customHeight="1" x14ac:dyDescent="0.25">
      <c r="N24" s="6"/>
      <c r="O24" s="6"/>
      <c r="P24" s="6"/>
      <c r="Q24" s="6"/>
      <c r="R24" s="6"/>
    </row>
    <row r="25" spans="1:18" ht="24.75" hidden="1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K32" s="20"/>
      <c r="N32" s="6"/>
      <c r="O32" s="6"/>
      <c r="P32" s="6"/>
      <c r="Q32" s="6"/>
      <c r="R32" s="6"/>
    </row>
    <row r="33" spans="14:18" ht="24.75" hidden="1" customHeight="1" x14ac:dyDescent="0.25">
      <c r="N33" s="6"/>
      <c r="O33" s="6"/>
      <c r="P33" s="6"/>
      <c r="Q33" s="6"/>
      <c r="R33" s="6"/>
    </row>
    <row r="34" spans="14:18" ht="4.5" customHeight="1" x14ac:dyDescent="0.25"/>
    <row r="35" spans="14:18" ht="270.75" hidden="1" customHeight="1" x14ac:dyDescent="0.25"/>
    <row r="36" spans="14:18" ht="24.95" customHeight="1" x14ac:dyDescent="0.25"/>
    <row r="37" spans="14:18" ht="24.95" customHeight="1" x14ac:dyDescent="0.25"/>
    <row r="38" spans="14:18" ht="24.95" customHeight="1" x14ac:dyDescent="0.25"/>
    <row r="39" spans="14:18" ht="24.95" customHeight="1" x14ac:dyDescent="0.25"/>
    <row r="40" spans="14:18" ht="24.95" customHeight="1" x14ac:dyDescent="0.25"/>
    <row r="41" spans="14:18" ht="24.95" customHeight="1" x14ac:dyDescent="0.25"/>
    <row r="42" spans="14:18" ht="24.95" customHeight="1" x14ac:dyDescent="0.25"/>
    <row r="43" spans="14:18" ht="24.95" customHeight="1" x14ac:dyDescent="0.25"/>
    <row r="44" spans="14:18" ht="24.95" customHeight="1" x14ac:dyDescent="0.25"/>
    <row r="45" spans="14:18" ht="24.95" customHeight="1" x14ac:dyDescent="0.25"/>
    <row r="46" spans="14:18" ht="24.95" customHeight="1" x14ac:dyDescent="0.25"/>
    <row r="47" spans="14:18" ht="24.95" customHeight="1" x14ac:dyDescent="0.25"/>
    <row r="48" spans="14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19:D19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Mario Romero Paniagua Montero</cp:lastModifiedBy>
  <cp:lastPrinted>2023-03-06T20:58:01Z</cp:lastPrinted>
  <dcterms:created xsi:type="dcterms:W3CDTF">2017-09-27T15:04:47Z</dcterms:created>
  <dcterms:modified xsi:type="dcterms:W3CDTF">2023-09-28T13:09:40Z</dcterms:modified>
</cp:coreProperties>
</file>