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eofila.encarnacion.INABIE\AppData\Local\Microsoft\Windows\INetCache\Content.Outlook\OFEPERZ5\"/>
    </mc:Choice>
  </mc:AlternateContent>
  <xr:revisionPtr revIDLastSave="0" documentId="13_ncr:1_{77C5D35D-19C8-44A5-AEE5-01160EF791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Sheet1!$A$17:$R$20</definedName>
    <definedName name="_xlnm.Print_Area" localSheetId="0">Sheet1!$A$1:$R$44</definedName>
    <definedName name="DATOS">#REF!</definedName>
    <definedName name="DATOSS">#REF!</definedName>
    <definedName name="_xlnm.Print_Titles" localSheetId="0">Sheet1!$1:$16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1" l="1"/>
  <c r="L19" i="1"/>
  <c r="J19" i="1"/>
  <c r="I19" i="1"/>
  <c r="Q19" i="1" l="1"/>
  <c r="P19" i="1"/>
  <c r="R19" i="1" s="1"/>
  <c r="N19" i="1"/>
  <c r="K20" i="1" l="1"/>
  <c r="H20" i="1"/>
  <c r="G20" i="1"/>
  <c r="F20" i="1"/>
  <c r="O20" i="1" l="1"/>
  <c r="J20" i="1" l="1"/>
  <c r="M20" i="1" l="1"/>
  <c r="L20" i="1"/>
  <c r="I20" i="1"/>
  <c r="Q20" i="1" l="1"/>
  <c r="N20" i="1"/>
  <c r="R20" i="1"/>
  <c r="P20" i="1"/>
</calcChain>
</file>

<file path=xl/sharedStrings.xml><?xml version="1.0" encoding="utf-8"?>
<sst xmlns="http://schemas.openxmlformats.org/spreadsheetml/2006/main" count="31" uniqueCount="31">
  <si>
    <t>Total Retenciones y Aportes</t>
  </si>
  <si>
    <t>Estatus</t>
  </si>
  <si>
    <t>Seguro de Pensión (9.97%)</t>
  </si>
  <si>
    <t>Aportes Patronal</t>
  </si>
  <si>
    <t>Empleado (2.87%)</t>
  </si>
  <si>
    <t>Empleado (3.04%)</t>
  </si>
  <si>
    <t>Patronal (7.09%)</t>
  </si>
  <si>
    <t xml:space="preserve">No. </t>
  </si>
  <si>
    <t>Sub-total TSS</t>
  </si>
  <si>
    <t xml:space="preserve">Cargo </t>
  </si>
  <si>
    <t>Seguro de Salud (10.53%)</t>
  </si>
  <si>
    <t>Nombre</t>
  </si>
  <si>
    <t>Seguro de Vida</t>
  </si>
  <si>
    <t>Riesgos Laborales
(1.15%)</t>
  </si>
  <si>
    <t>Deducción
Empleado</t>
  </si>
  <si>
    <t>Totales en RD$</t>
  </si>
  <si>
    <t>Sueldo Bruto 
en RD$</t>
  </si>
  <si>
    <t>Sueldo Neto 
en RD$</t>
  </si>
  <si>
    <t>ISR 
Ley 11-92</t>
  </si>
  <si>
    <t>Seguridad Social (Ley No.87-01)</t>
  </si>
  <si>
    <t>Patronal (7.10%)</t>
  </si>
  <si>
    <t>Pensión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</si>
  <si>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</si>
  <si>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>Género</t>
  </si>
  <si>
    <t>Masculino</t>
  </si>
  <si>
    <t>Contador</t>
  </si>
  <si>
    <t>Otros</t>
  </si>
  <si>
    <t>Descuentos</t>
  </si>
  <si>
    <t>Departamento de Contabilidad</t>
  </si>
  <si>
    <t>Roberto Antonio Martinez De Los Santos</t>
  </si>
  <si>
    <t>Nómina en Trámite de Pensión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</si>
</sst>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0"/>
      <name val="Malgun Gothic"/>
      <family val="2"/>
    </font>
    <font>
      <b/>
      <sz val="18"/>
      <color theme="2" tint="-0.749992370372631"/>
      <name val="Bell MT"/>
      <family val="1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4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vertical="top"/>
    </xf>
    <xf numFmtId="0" fontId="29" fillId="2" borderId="0" xfId="0" applyFont="1" applyFill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0" fillId="36" borderId="1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2" fillId="0" borderId="1" xfId="0" applyFont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4" fontId="22" fillId="0" borderId="1" xfId="0" applyNumberFormat="1" applyFont="1" applyBorder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31" fillId="35" borderId="13" xfId="0" applyFont="1" applyFill="1" applyBorder="1"/>
    <xf numFmtId="0" fontId="31" fillId="35" borderId="11" xfId="0" applyFont="1" applyFill="1" applyBorder="1"/>
    <xf numFmtId="0" fontId="30" fillId="34" borderId="15" xfId="0" applyFont="1" applyFill="1" applyBorder="1" applyAlignment="1">
      <alignment horizontal="center" vertical="center"/>
    </xf>
    <xf numFmtId="0" fontId="28" fillId="37" borderId="20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43" fontId="30" fillId="34" borderId="1" xfId="45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 wrapText="1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30" fillId="34" borderId="16" xfId="0" applyFont="1" applyFill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21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5" xfId="0" applyNumberFormat="1" applyFont="1" applyFill="1" applyBorder="1" applyAlignment="1">
      <alignment horizontal="center" vertical="center" wrapText="1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20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3" fillId="2" borderId="0" xfId="1" quotePrefix="1" applyFont="1" applyFill="1" applyAlignment="1">
      <alignment horizontal="center"/>
    </xf>
    <xf numFmtId="0" fontId="33" fillId="2" borderId="0" xfId="1" applyFont="1" applyFill="1" applyAlignment="1">
      <alignment horizontal="center"/>
    </xf>
    <xf numFmtId="0" fontId="22" fillId="2" borderId="0" xfId="1" applyFont="1" applyFill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45" builtinId="3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1177397</xdr:colOff>
      <xdr:row>3</xdr:row>
      <xdr:rowOff>113770</xdr:rowOff>
    </xdr:from>
    <xdr:to>
      <xdr:col>10</xdr:col>
      <xdr:colOff>119062</xdr:colOff>
      <xdr:row>9</xdr:row>
      <xdr:rowOff>116947</xdr:rowOff>
    </xdr:to>
    <xdr:pic>
      <xdr:nvPicPr>
        <xdr:cNvPr id="6" name="Picture 5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1741" y="863864"/>
          <a:ext cx="3656540" cy="1503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41"/>
  <sheetViews>
    <sheetView tabSelected="1" view="pageBreakPreview" zoomScale="80" zoomScaleNormal="48" zoomScaleSheetLayoutView="80" workbookViewId="0">
      <selection activeCell="A11" sqref="A11:R11"/>
    </sheetView>
  </sheetViews>
  <sheetFormatPr baseColWidth="10" defaultColWidth="9.140625" defaultRowHeight="30" customHeight="1" x14ac:dyDescent="0.25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6" customWidth="1"/>
    <col min="7" max="18" width="17.7109375" style="3" customWidth="1"/>
    <col min="19" max="16384" width="9.140625" style="2"/>
  </cols>
  <sheetData>
    <row r="1" spans="1:18" ht="20.100000000000001" customHeight="1" x14ac:dyDescent="0.25"/>
    <row r="2" spans="1:18" ht="20.100000000000001" customHeight="1" x14ac:dyDescent="0.25"/>
    <row r="3" spans="1:18" ht="20.100000000000001" customHeight="1" x14ac:dyDescent="0.25"/>
    <row r="4" spans="1:18" ht="20.100000000000001" customHeight="1" x14ac:dyDescent="0.25"/>
    <row r="5" spans="1:18" ht="20.100000000000001" customHeight="1" x14ac:dyDescent="0.25"/>
    <row r="6" spans="1:18" ht="20.100000000000001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ht="20.100000000000001" customHeight="1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20.100000000000001" customHeight="1" x14ac:dyDescent="0.2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8" ht="20.100000000000001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</row>
    <row r="10" spans="1:18" ht="20.100000000000001" customHeight="1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20.100000000000001" customHeight="1" x14ac:dyDescent="0.4">
      <c r="A11" s="51" t="s">
        <v>30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s="8" customFormat="1" ht="20.100000000000001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20.100000000000001" customHeight="1" x14ac:dyDescent="0.25">
      <c r="A13" s="50" t="s">
        <v>22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s="5" customFormat="1" ht="20.100000000000001" customHeight="1" thickBot="1" x14ac:dyDescent="0.3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s="5" customFormat="1" ht="20.100000000000001" customHeight="1" x14ac:dyDescent="0.25">
      <c r="A15" s="28" t="s">
        <v>7</v>
      </c>
      <c r="B15" s="31" t="s">
        <v>11</v>
      </c>
      <c r="C15" s="31" t="s">
        <v>9</v>
      </c>
      <c r="D15" s="31" t="s">
        <v>1</v>
      </c>
      <c r="E15" s="31" t="s">
        <v>23</v>
      </c>
      <c r="F15" s="47" t="s">
        <v>16</v>
      </c>
      <c r="G15" s="34" t="s">
        <v>18</v>
      </c>
      <c r="H15" s="34" t="s">
        <v>12</v>
      </c>
      <c r="I15" s="31" t="s">
        <v>19</v>
      </c>
      <c r="J15" s="31"/>
      <c r="K15" s="31"/>
      <c r="L15" s="31"/>
      <c r="M15" s="31"/>
      <c r="N15" s="31"/>
      <c r="O15" s="23"/>
      <c r="P15" s="31" t="s">
        <v>0</v>
      </c>
      <c r="Q15" s="31"/>
      <c r="R15" s="43" t="s">
        <v>17</v>
      </c>
    </row>
    <row r="16" spans="1:18" s="5" customFormat="1" ht="20.100000000000001" customHeight="1" x14ac:dyDescent="0.25">
      <c r="A16" s="29"/>
      <c r="B16" s="32"/>
      <c r="C16" s="32"/>
      <c r="D16" s="32"/>
      <c r="E16" s="32"/>
      <c r="F16" s="48"/>
      <c r="G16" s="35"/>
      <c r="H16" s="35"/>
      <c r="I16" s="37" t="s">
        <v>2</v>
      </c>
      <c r="J16" s="37"/>
      <c r="K16" s="37" t="s">
        <v>13</v>
      </c>
      <c r="L16" s="46" t="s">
        <v>10</v>
      </c>
      <c r="M16" s="46"/>
      <c r="N16" s="37" t="s">
        <v>8</v>
      </c>
      <c r="O16" s="12" t="s">
        <v>26</v>
      </c>
      <c r="P16" s="37" t="s">
        <v>14</v>
      </c>
      <c r="Q16" s="37" t="s">
        <v>3</v>
      </c>
      <c r="R16" s="44"/>
    </row>
    <row r="17" spans="1:18" s="10" customFormat="1" ht="24.95" customHeight="1" thickBot="1" x14ac:dyDescent="0.3">
      <c r="A17" s="30"/>
      <c r="B17" s="33"/>
      <c r="C17" s="33"/>
      <c r="D17" s="33"/>
      <c r="E17" s="33"/>
      <c r="F17" s="49"/>
      <c r="G17" s="36"/>
      <c r="H17" s="36"/>
      <c r="I17" s="24" t="s">
        <v>4</v>
      </c>
      <c r="J17" s="24" t="s">
        <v>20</v>
      </c>
      <c r="K17" s="38"/>
      <c r="L17" s="24" t="s">
        <v>5</v>
      </c>
      <c r="M17" s="24" t="s">
        <v>6</v>
      </c>
      <c r="N17" s="38"/>
      <c r="O17" s="25" t="s">
        <v>27</v>
      </c>
      <c r="P17" s="38"/>
      <c r="Q17" s="38"/>
      <c r="R17" s="45"/>
    </row>
    <row r="18" spans="1:18" s="11" customFormat="1" ht="24.95" customHeight="1" x14ac:dyDescent="0.3">
      <c r="A18" s="21" t="s">
        <v>28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3"/>
      <c r="O18" s="13"/>
      <c r="P18" s="13"/>
      <c r="Q18" s="13"/>
      <c r="R18" s="13"/>
    </row>
    <row r="19" spans="1:18" s="1" customFormat="1" ht="24.75" customHeight="1" x14ac:dyDescent="0.25">
      <c r="A19" s="26">
        <v>1</v>
      </c>
      <c r="B19" s="18" t="s">
        <v>29</v>
      </c>
      <c r="C19" s="15" t="s">
        <v>25</v>
      </c>
      <c r="D19" s="16" t="s">
        <v>21</v>
      </c>
      <c r="E19" s="16" t="s">
        <v>24</v>
      </c>
      <c r="F19" s="17">
        <v>60000</v>
      </c>
      <c r="G19" s="17">
        <v>3486.68</v>
      </c>
      <c r="H19" s="17">
        <v>25</v>
      </c>
      <c r="I19" s="17">
        <f>IF(F19&gt;290000,290000*2.87%,F19*2.87%)</f>
        <v>1722</v>
      </c>
      <c r="J19" s="17">
        <f>IF(F19&gt;290000,290000*7.1%,F19*7.1%)</f>
        <v>4260</v>
      </c>
      <c r="K19" s="19">
        <v>690</v>
      </c>
      <c r="L19" s="17">
        <f>IF(F19&gt;156000,156000*3.04%,F19*3.04%)</f>
        <v>1824</v>
      </c>
      <c r="M19" s="17">
        <f>IF(F19&gt;156000,156000*7.09%,F19*7.09%)</f>
        <v>4254</v>
      </c>
      <c r="N19" s="19">
        <f>I19+J19+K19+L19+M19</f>
        <v>12750</v>
      </c>
      <c r="O19" s="19">
        <v>25</v>
      </c>
      <c r="P19" s="19">
        <f>G19+I19+L19+O19</f>
        <v>7057.68</v>
      </c>
      <c r="Q19" s="19">
        <f>J19+K19+M19</f>
        <v>9204</v>
      </c>
      <c r="R19" s="19">
        <f>F19-P19</f>
        <v>52942.32</v>
      </c>
    </row>
    <row r="20" spans="1:18" ht="34.5" customHeight="1" x14ac:dyDescent="0.25">
      <c r="A20" s="39" t="s">
        <v>15</v>
      </c>
      <c r="B20" s="39"/>
      <c r="C20" s="39"/>
      <c r="D20" s="39"/>
      <c r="E20" s="9"/>
      <c r="F20" s="27">
        <f t="shared" ref="F20:R20" si="0">SUM(F18:F19)</f>
        <v>60000</v>
      </c>
      <c r="G20" s="27">
        <f t="shared" si="0"/>
        <v>3486.68</v>
      </c>
      <c r="H20" s="27">
        <f t="shared" si="0"/>
        <v>25</v>
      </c>
      <c r="I20" s="27">
        <f t="shared" si="0"/>
        <v>1722</v>
      </c>
      <c r="J20" s="27">
        <f t="shared" si="0"/>
        <v>4260</v>
      </c>
      <c r="K20" s="27">
        <f t="shared" si="0"/>
        <v>690</v>
      </c>
      <c r="L20" s="27">
        <f t="shared" si="0"/>
        <v>1824</v>
      </c>
      <c r="M20" s="27">
        <f t="shared" si="0"/>
        <v>4254</v>
      </c>
      <c r="N20" s="27">
        <f t="shared" si="0"/>
        <v>12750</v>
      </c>
      <c r="O20" s="27">
        <f t="shared" si="0"/>
        <v>25</v>
      </c>
      <c r="P20" s="27">
        <f t="shared" si="0"/>
        <v>7057.68</v>
      </c>
      <c r="Q20" s="27">
        <f t="shared" si="0"/>
        <v>9204</v>
      </c>
      <c r="R20" s="27">
        <f t="shared" si="0"/>
        <v>52942.32</v>
      </c>
    </row>
    <row r="21" spans="1:18" ht="24.95" customHeight="1" x14ac:dyDescent="0.25">
      <c r="F21" s="7"/>
    </row>
    <row r="22" spans="1:18" ht="24.95" customHeight="1" x14ac:dyDescent="0.25">
      <c r="N22" s="6"/>
      <c r="O22" s="6"/>
      <c r="P22" s="6"/>
      <c r="Q22" s="6"/>
      <c r="R22" s="6"/>
    </row>
    <row r="23" spans="1:18" ht="18" customHeight="1" x14ac:dyDescent="0.25">
      <c r="N23" s="6"/>
      <c r="O23" s="6"/>
      <c r="P23" s="6"/>
      <c r="Q23" s="6"/>
      <c r="R23" s="6"/>
    </row>
    <row r="24" spans="1:18" ht="24.75" hidden="1" customHeight="1" x14ac:dyDescent="0.25">
      <c r="N24" s="6"/>
      <c r="O24" s="6"/>
      <c r="P24" s="6"/>
      <c r="Q24" s="6"/>
      <c r="R24" s="6"/>
    </row>
    <row r="25" spans="1:18" ht="24.75" hidden="1" customHeight="1" x14ac:dyDescent="0.25">
      <c r="N25" s="6"/>
      <c r="O25" s="6"/>
      <c r="P25" s="6"/>
      <c r="Q25" s="6"/>
      <c r="R25" s="6"/>
    </row>
    <row r="26" spans="1:18" ht="24.75" hidden="1" customHeight="1" x14ac:dyDescent="0.25">
      <c r="N26" s="6"/>
      <c r="O26" s="6"/>
      <c r="P26" s="6"/>
      <c r="Q26" s="6"/>
      <c r="R26" s="6"/>
    </row>
    <row r="27" spans="1:18" ht="24.75" hidden="1" customHeight="1" x14ac:dyDescent="0.25">
      <c r="N27" s="6"/>
      <c r="O27" s="6"/>
      <c r="P27" s="6"/>
      <c r="Q27" s="6"/>
      <c r="R27" s="6"/>
    </row>
    <row r="28" spans="1:18" ht="24.75" hidden="1" customHeight="1" x14ac:dyDescent="0.25">
      <c r="N28" s="6"/>
      <c r="O28" s="6"/>
      <c r="P28" s="6"/>
      <c r="Q28" s="6"/>
      <c r="R28" s="6"/>
    </row>
    <row r="29" spans="1:18" ht="24.75" hidden="1" customHeight="1" x14ac:dyDescent="0.25">
      <c r="N29" s="6"/>
      <c r="O29" s="6"/>
      <c r="P29" s="6"/>
      <c r="Q29" s="6"/>
      <c r="R29" s="6"/>
    </row>
    <row r="30" spans="1:18" ht="24.75" hidden="1" customHeight="1" x14ac:dyDescent="0.25">
      <c r="N30" s="6"/>
      <c r="O30" s="6"/>
      <c r="P30" s="6"/>
      <c r="Q30" s="6"/>
      <c r="R30" s="6"/>
    </row>
    <row r="31" spans="1:18" ht="24.75" hidden="1" customHeight="1" x14ac:dyDescent="0.25">
      <c r="N31" s="6"/>
      <c r="O31" s="6"/>
      <c r="P31" s="6"/>
      <c r="Q31" s="6"/>
      <c r="R31" s="6"/>
    </row>
    <row r="32" spans="1:18" ht="24.75" hidden="1" customHeight="1" x14ac:dyDescent="0.25">
      <c r="N32" s="6"/>
      <c r="O32" s="6"/>
      <c r="P32" s="6"/>
      <c r="Q32" s="6"/>
      <c r="R32" s="6"/>
    </row>
    <row r="33" spans="11:18" ht="24.75" hidden="1" customHeight="1" x14ac:dyDescent="0.25">
      <c r="K33" s="14"/>
      <c r="N33" s="6"/>
      <c r="O33" s="6"/>
      <c r="P33" s="6"/>
      <c r="Q33" s="6"/>
      <c r="R33" s="6"/>
    </row>
    <row r="34" spans="11:18" ht="4.5" customHeight="1" x14ac:dyDescent="0.25">
      <c r="N34" s="6"/>
      <c r="O34" s="6"/>
      <c r="P34" s="6"/>
      <c r="Q34" s="6"/>
      <c r="R34" s="6"/>
    </row>
    <row r="35" spans="11:18" ht="270.75" hidden="1" customHeight="1" x14ac:dyDescent="0.25"/>
    <row r="36" spans="11:18" ht="24.95" customHeight="1" x14ac:dyDescent="0.25"/>
    <row r="37" spans="11:18" ht="24.95" customHeight="1" x14ac:dyDescent="0.25"/>
    <row r="38" spans="11:18" ht="24.95" customHeight="1" x14ac:dyDescent="0.25"/>
    <row r="39" spans="11:18" ht="24.95" customHeight="1" x14ac:dyDescent="0.25"/>
    <row r="40" spans="11:18" ht="24.95" customHeight="1" x14ac:dyDescent="0.25"/>
    <row r="41" spans="11:18" ht="24.95" customHeight="1" x14ac:dyDescent="0.25"/>
    <row r="42" spans="11:18" ht="24.95" customHeight="1" x14ac:dyDescent="0.25"/>
    <row r="43" spans="11:18" ht="24.95" customHeight="1" x14ac:dyDescent="0.25"/>
    <row r="44" spans="11:18" ht="24.95" customHeight="1" x14ac:dyDescent="0.25"/>
    <row r="45" spans="11:18" ht="24.95" customHeight="1" x14ac:dyDescent="0.25"/>
    <row r="46" spans="11:18" ht="24.95" customHeight="1" x14ac:dyDescent="0.25"/>
    <row r="47" spans="11:18" ht="24.95" customHeight="1" x14ac:dyDescent="0.25"/>
    <row r="48" spans="11:1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</sheetData>
  <mergeCells count="24">
    <mergeCell ref="A20:D20"/>
    <mergeCell ref="A6:R7"/>
    <mergeCell ref="A8:R8"/>
    <mergeCell ref="A9:R9"/>
    <mergeCell ref="P15:Q15"/>
    <mergeCell ref="R15:R17"/>
    <mergeCell ref="I16:J16"/>
    <mergeCell ref="K16:K17"/>
    <mergeCell ref="L16:M16"/>
    <mergeCell ref="P16:P17"/>
    <mergeCell ref="F15:F17"/>
    <mergeCell ref="G15:G17"/>
    <mergeCell ref="A13:R13"/>
    <mergeCell ref="A11:R11"/>
    <mergeCell ref="Q16:Q17"/>
    <mergeCell ref="A14:R14"/>
    <mergeCell ref="A15:A17"/>
    <mergeCell ref="B15:B17"/>
    <mergeCell ref="H15:H17"/>
    <mergeCell ref="C15:C17"/>
    <mergeCell ref="N16:N17"/>
    <mergeCell ref="I15:N15"/>
    <mergeCell ref="D15:D17"/>
    <mergeCell ref="E15:E17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Sheet1</vt:lpstr>
      <vt:lpstr>Sheet1!Área_de_impresión</vt:lpstr>
      <vt:lpstr>Sheet1!Títulos_a_imprimir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Rodssebel Michael Acevedo Mojica</dc:creator>
  <cp:lastModifiedBy>Teofila Encarnacion Quevedo</cp:lastModifiedBy>
  <cp:lastPrinted>2023-06-30T14:48:53Z</cp:lastPrinted>
  <dcterms:created xsi:type="dcterms:W3CDTF">2017-09-27T15:04:47Z</dcterms:created>
  <dcterms:modified xsi:type="dcterms:W3CDTF">2023-06-30T17:46:06Z</dcterms:modified>
</cp:coreProperties>
</file>