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ranklyn.mirabal.INABIE\Desktop\NOMINA TRANSPARENCIA 2022-2023\TRANSPARENCIA 2023\MAYO 2023\"/>
    </mc:Choice>
  </mc:AlternateContent>
  <xr:revisionPtr revIDLastSave="0" documentId="8_{58A0B81E-D04D-4E3F-97DF-23E207FEBFD2}" xr6:coauthVersionLast="47" xr6:coauthVersionMax="47" xr10:uidLastSave="{00000000-0000-0000-0000-000000000000}"/>
  <bookViews>
    <workbookView xWindow="13470" yWindow="1335" windowWidth="15675" windowHeight="12825" xr2:uid="{00000000-000D-0000-FFFF-FFFF00000000}"/>
  </bookViews>
  <sheets>
    <sheet name="Sheet1" sheetId="1" r:id="rId1"/>
  </sheets>
  <definedNames>
    <definedName name="_xlnm._FilterDatabase" localSheetId="0" hidden="1">Sheet1!$A$16:$R$19</definedName>
    <definedName name="DATOS">#REF!</definedName>
    <definedName name="DATOSS">#REF!</definedName>
    <definedName name="_xlnm.Print_Area" localSheetId="0">Sheet1!$A$1:$R$50</definedName>
    <definedName name="_xlnm.Print_Titles" localSheetId="0">Sheet1!$1:$16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J18" i="1"/>
  <c r="I18" i="1"/>
  <c r="Q18" i="1" l="1"/>
  <c r="P18" i="1"/>
  <c r="R18" i="1" s="1"/>
  <c r="N18" i="1"/>
  <c r="K19" i="1" l="1"/>
  <c r="H19" i="1"/>
  <c r="G19" i="1"/>
  <c r="F19" i="1"/>
  <c r="O19" i="1" l="1"/>
  <c r="J19" i="1" l="1"/>
  <c r="M19" i="1" l="1"/>
  <c r="L19" i="1"/>
  <c r="I19" i="1"/>
  <c r="Q19" i="1" l="1"/>
  <c r="N19" i="1"/>
  <c r="R19" i="1"/>
  <c r="P19" i="1"/>
</calcChain>
</file>

<file path=xl/sharedStrings.xml><?xml version="1.0" encoding="utf-8"?>
<sst xmlns="http://schemas.openxmlformats.org/spreadsheetml/2006/main" count="31" uniqueCount="31">
  <si>
    <t>Nómina en Trámite de Pensión Mayo  2023</t>
  </si>
  <si>
    <r>
      <rPr>
        <b/>
        <sz val="10"/>
        <color theme="1"/>
        <rFont val="Malgun Gothic"/>
        <family val="2"/>
      </rPr>
      <t>CAPITULO:</t>
    </r>
    <r>
      <rPr>
        <sz val="10"/>
        <color theme="1"/>
        <rFont val="Malgun Gothic"/>
        <family val="2"/>
      </rPr>
      <t xml:space="preserve"> 0206          </t>
    </r>
    <r>
      <rPr>
        <b/>
        <sz val="10"/>
        <color theme="1"/>
        <rFont val="Malgun Gothic"/>
        <family val="2"/>
      </rPr>
      <t xml:space="preserve">SUBCAPITULO: </t>
    </r>
    <r>
      <rPr>
        <sz val="10"/>
        <color theme="1"/>
        <rFont val="Malgun Gothic"/>
        <family val="2"/>
      </rPr>
      <t xml:space="preserve">01        </t>
    </r>
    <r>
      <rPr>
        <b/>
        <sz val="10"/>
        <color theme="1"/>
        <rFont val="Malgun Gothic"/>
        <family val="2"/>
      </rPr>
      <t xml:space="preserve">  DAF: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UE:</t>
    </r>
    <r>
      <rPr>
        <sz val="10"/>
        <color theme="1"/>
        <rFont val="Malgun Gothic"/>
        <family val="2"/>
      </rPr>
      <t xml:space="preserve"> 0010          </t>
    </r>
    <r>
      <rPr>
        <b/>
        <sz val="10"/>
        <color theme="1"/>
        <rFont val="Malgun Gothic"/>
        <family val="2"/>
      </rPr>
      <t xml:space="preserve">PROGRAMA: </t>
    </r>
    <r>
      <rPr>
        <sz val="10"/>
        <color theme="1"/>
        <rFont val="Malgun Gothic"/>
        <family val="2"/>
      </rPr>
      <t xml:space="preserve">16          </t>
    </r>
    <r>
      <rPr>
        <b/>
        <sz val="10"/>
        <color theme="1"/>
        <rFont val="Malgun Gothic"/>
        <family val="2"/>
      </rPr>
      <t xml:space="preserve">SUBPROGRAMA: </t>
    </r>
    <r>
      <rPr>
        <sz val="10"/>
        <color theme="1"/>
        <rFont val="Malgun Gothic"/>
        <family val="2"/>
      </rPr>
      <t xml:space="preserve">01         </t>
    </r>
    <r>
      <rPr>
        <b/>
        <sz val="10"/>
        <color theme="1"/>
        <rFont val="Malgun Gothic"/>
        <family val="2"/>
      </rPr>
      <t xml:space="preserve"> PROYECTO:</t>
    </r>
    <r>
      <rPr>
        <sz val="10"/>
        <color theme="1"/>
        <rFont val="Malgun Gothic"/>
        <family val="2"/>
      </rPr>
      <t xml:space="preserve"> 00          </t>
    </r>
    <r>
      <rPr>
        <b/>
        <sz val="10"/>
        <color theme="1"/>
        <rFont val="Malgun Gothic"/>
        <family val="2"/>
      </rPr>
      <t>ACTIVIDAD</t>
    </r>
    <r>
      <rPr>
        <sz val="10"/>
        <color theme="1"/>
        <rFont val="Malgun Gothic"/>
        <family val="2"/>
      </rPr>
      <t xml:space="preserve">: 0001         </t>
    </r>
    <r>
      <rPr>
        <b/>
        <sz val="10"/>
        <color theme="1"/>
        <rFont val="Malgun Gothic"/>
        <family val="2"/>
      </rPr>
      <t xml:space="preserve"> CUENTA:</t>
    </r>
    <r>
      <rPr>
        <sz val="10"/>
        <color theme="1"/>
        <rFont val="Malgun Gothic"/>
        <family val="2"/>
      </rPr>
      <t xml:space="preserve"> 2.1.1.3.01          </t>
    </r>
    <r>
      <rPr>
        <b/>
        <sz val="10"/>
        <color theme="1"/>
        <rFont val="Malgun Gothic"/>
        <family val="2"/>
      </rPr>
      <t>FONDO</t>
    </r>
    <r>
      <rPr>
        <sz val="10"/>
        <color theme="1"/>
        <rFont val="Malgun Gothic"/>
        <family val="2"/>
      </rPr>
      <t>: 0100</t>
    </r>
  </si>
  <si>
    <t xml:space="preserve">No. </t>
  </si>
  <si>
    <t>Nombre</t>
  </si>
  <si>
    <t xml:space="preserve">Cargo </t>
  </si>
  <si>
    <t>Estatus</t>
  </si>
  <si>
    <t>Género</t>
  </si>
  <si>
    <t>Sueldo Bruto 
en RD$</t>
  </si>
  <si>
    <t>ISR 
Ley 11-92</t>
  </si>
  <si>
    <t>Seguro de Vida</t>
  </si>
  <si>
    <t>Seguridad Social (Ley No.87-01)</t>
  </si>
  <si>
    <t>Total Retenciones y Aportes</t>
  </si>
  <si>
    <t>Sueldo Neto 
en RD$</t>
  </si>
  <si>
    <t>Seguro de Pensión (9.97%)</t>
  </si>
  <si>
    <t>Riesgos Laborales
(1.15%)</t>
  </si>
  <si>
    <t>Seguro de Salud (10.53%)</t>
  </si>
  <si>
    <t>Sub-total TSS</t>
  </si>
  <si>
    <t>Otros</t>
  </si>
  <si>
    <t>Deducción
Empleado</t>
  </si>
  <si>
    <t>Aportes Patronal</t>
  </si>
  <si>
    <t>Empleado (2.87%)</t>
  </si>
  <si>
    <t>Patronal (7.10%)</t>
  </si>
  <si>
    <t>Empleado (3.04%)</t>
  </si>
  <si>
    <t>Patronal (7.09%)</t>
  </si>
  <si>
    <t>Descuentos</t>
  </si>
  <si>
    <t>Departamento de Contabilidad</t>
  </si>
  <si>
    <t>Roberto Antonio Martinez De Los Santos</t>
  </si>
  <si>
    <t>Contador</t>
  </si>
  <si>
    <t>Pensión</t>
  </si>
  <si>
    <t>Masculino</t>
  </si>
  <si>
    <t>Totales en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</si>
</sst>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algun Gothic"/>
      <family val="2"/>
    </font>
    <font>
      <b/>
      <sz val="10"/>
      <color theme="1"/>
      <name val="Malgun Gothic"/>
      <family val="2"/>
    </font>
    <font>
      <b/>
      <sz val="10"/>
      <name val="Malgun Gothic"/>
      <family val="2"/>
    </font>
    <font>
      <sz val="10"/>
      <color theme="1"/>
      <name val="Malgun Gothic"/>
      <family val="2"/>
    </font>
    <font>
      <b/>
      <u val="double"/>
      <sz val="10"/>
      <color theme="1"/>
      <name val="Malgun Gothic"/>
      <family val="2"/>
    </font>
    <font>
      <b/>
      <i/>
      <u/>
      <sz val="10"/>
      <color theme="1"/>
      <name val="Malgun Gothic"/>
      <family val="2"/>
    </font>
    <font>
      <i/>
      <sz val="10"/>
      <color theme="1"/>
      <name val="Malgun Gothic"/>
      <family val="2"/>
    </font>
    <font>
      <b/>
      <i/>
      <sz val="10"/>
      <color theme="1"/>
      <name val="Malgun Gothic"/>
      <family val="2"/>
    </font>
    <font>
      <sz val="9"/>
      <color theme="1"/>
      <name val="Malgun Gothic"/>
      <family val="2"/>
    </font>
    <font>
      <b/>
      <sz val="9"/>
      <color theme="1"/>
      <name val="Malgun Gothic"/>
      <family val="2"/>
    </font>
    <font>
      <b/>
      <sz val="11"/>
      <name val="Malgun Gothic"/>
      <family val="2"/>
    </font>
    <font>
      <b/>
      <sz val="11"/>
      <color theme="0"/>
      <name val="Malgun Gothic"/>
      <family val="2"/>
    </font>
    <font>
      <b/>
      <sz val="16"/>
      <color theme="2" tint="-0.749992370372631"/>
      <name val="Bell MT"/>
      <family val="1"/>
    </font>
    <font>
      <b/>
      <sz val="11"/>
      <color theme="1"/>
      <name val="Malgun Gothic"/>
      <family val="2"/>
    </font>
    <font>
      <sz val="10"/>
      <name val="Malgun Gothic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19" fillId="2" borderId="0" xfId="0" applyFont="1" applyFill="1" applyAlignment="1">
      <alignment vertical="center"/>
    </xf>
    <xf numFmtId="0" fontId="22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6" fillId="2" borderId="0" xfId="1" applyFont="1" applyFill="1" applyAlignment="1">
      <alignment horizontal="center" vertical="center"/>
    </xf>
    <xf numFmtId="0" fontId="20" fillId="2" borderId="0" xfId="0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0" fillId="2" borderId="0" xfId="0" applyNumberFormat="1" applyFont="1" applyFill="1" applyAlignment="1">
      <alignment horizontal="center" vertical="center"/>
    </xf>
    <xf numFmtId="43" fontId="30" fillId="34" borderId="12" xfId="45" applyFont="1" applyFill="1" applyBorder="1" applyAlignment="1">
      <alignment horizontal="center" vertical="center"/>
    </xf>
    <xf numFmtId="0" fontId="27" fillId="2" borderId="0" xfId="0" applyFont="1" applyFill="1" applyAlignment="1">
      <alignment vertical="top"/>
    </xf>
    <xf numFmtId="0" fontId="32" fillId="35" borderId="14" xfId="0" applyFont="1" applyFill="1" applyBorder="1"/>
    <xf numFmtId="0" fontId="32" fillId="35" borderId="15" xfId="0" applyFont="1" applyFill="1" applyBorder="1"/>
    <xf numFmtId="0" fontId="28" fillId="37" borderId="1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right" vertical="center"/>
    </xf>
    <xf numFmtId="0" fontId="22" fillId="35" borderId="0" xfId="0" applyFont="1" applyFill="1" applyAlignment="1">
      <alignment vertical="center"/>
    </xf>
    <xf numFmtId="0" fontId="33" fillId="2" borderId="0" xfId="0" applyFont="1" applyFill="1" applyAlignment="1">
      <alignment vertical="center"/>
    </xf>
    <xf numFmtId="0" fontId="30" fillId="34" borderId="1" xfId="0" applyFont="1" applyFill="1" applyBorder="1" applyAlignment="1">
      <alignment horizontal="center" vertical="center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4" fontId="22" fillId="35" borderId="12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33" fillId="0" borderId="1" xfId="0" applyFont="1" applyBorder="1" applyAlignment="1">
      <alignment vertical="center"/>
    </xf>
    <xf numFmtId="0" fontId="33" fillId="0" borderId="1" xfId="0" applyFont="1" applyBorder="1" applyAlignment="1">
      <alignment horizontal="center" vertical="center"/>
    </xf>
    <xf numFmtId="4" fontId="33" fillId="0" borderId="1" xfId="0" applyNumberFormat="1" applyFont="1" applyBorder="1" applyAlignment="1">
      <alignment horizontal="center" vertical="center"/>
    </xf>
    <xf numFmtId="0" fontId="22" fillId="2" borderId="16" xfId="0" applyFont="1" applyFill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33" fillId="0" borderId="12" xfId="0" applyFont="1" applyBorder="1" applyAlignment="1">
      <alignment horizontal="center" vertical="center"/>
    </xf>
    <xf numFmtId="4" fontId="33" fillId="0" borderId="12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9" fillId="2" borderId="0" xfId="0" applyFont="1" applyFill="1" applyAlignment="1">
      <alignment horizontal="right" vertical="center"/>
    </xf>
    <xf numFmtId="0" fontId="23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5" fillId="2" borderId="0" xfId="1" applyFont="1" applyFill="1" applyAlignment="1">
      <alignment horizontal="center" vertical="center"/>
    </xf>
    <xf numFmtId="0" fontId="30" fillId="34" borderId="1" xfId="0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 vertical="center" wrapText="1"/>
    </xf>
    <xf numFmtId="0" fontId="30" fillId="34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 wrapText="1"/>
    </xf>
    <xf numFmtId="0" fontId="20" fillId="36" borderId="13" xfId="0" applyFont="1" applyFill="1" applyBorder="1" applyAlignment="1">
      <alignment horizontal="center" vertical="center" wrapText="1"/>
    </xf>
    <xf numFmtId="0" fontId="20" fillId="36" borderId="1" xfId="0" applyFont="1" applyFill="1" applyBorder="1" applyAlignment="1">
      <alignment horizontal="center" vertical="center"/>
    </xf>
    <xf numFmtId="4" fontId="30" fillId="34" borderId="1" xfId="0" applyNumberFormat="1" applyFont="1" applyFill="1" applyBorder="1" applyAlignment="1">
      <alignment horizontal="center" vertical="center" wrapText="1"/>
    </xf>
    <xf numFmtId="4" fontId="30" fillId="34" borderId="13" xfId="0" applyNumberFormat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center" vertical="top"/>
    </xf>
    <xf numFmtId="0" fontId="31" fillId="2" borderId="0" xfId="1" quotePrefix="1" applyFont="1" applyFill="1" applyAlignment="1">
      <alignment horizontal="center"/>
    </xf>
    <xf numFmtId="0" fontId="31" fillId="2" borderId="0" xfId="1" applyFont="1" applyFill="1" applyAlignment="1">
      <alignment horizontal="center"/>
    </xf>
    <xf numFmtId="0" fontId="22" fillId="2" borderId="11" xfId="1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Millares 2 3" xfId="44" xr:uid="{00000000-0005-0000-0000-000024000000}"/>
    <cellStyle name="Neutral" xfId="9" builtinId="28" customBuiltin="1"/>
    <cellStyle name="Normal" xfId="0" builtinId="0"/>
    <cellStyle name="Normal 2" xfId="1" xr:uid="{00000000-0005-0000-0000-000027000000}"/>
    <cellStyle name="Normal 4 3" xfId="43" xr:uid="{00000000-0005-0000-0000-000028000000}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1153584</xdr:colOff>
      <xdr:row>2</xdr:row>
      <xdr:rowOff>232833</xdr:rowOff>
    </xdr:from>
    <xdr:to>
      <xdr:col>10</xdr:col>
      <xdr:colOff>95249</xdr:colOff>
      <xdr:row>8</xdr:row>
      <xdr:rowOff>236010</xdr:rowOff>
    </xdr:to>
    <xdr:pic>
      <xdr:nvPicPr>
        <xdr:cNvPr id="6" name="Picture 5" descr="C:\Users\franklyn.mirabal.INABIE\Desktop\LOGO DIRECCION DE RECURSOS HUMANOS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60417" y="719666"/>
          <a:ext cx="3682999" cy="14636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141"/>
  <sheetViews>
    <sheetView tabSelected="1" view="pageBreakPreview" topLeftCell="C2" zoomScale="80" zoomScaleNormal="48" zoomScaleSheetLayoutView="80" workbookViewId="0">
      <selection activeCell="A6" sqref="A6:R7"/>
    </sheetView>
  </sheetViews>
  <sheetFormatPr defaultColWidth="9.140625" defaultRowHeight="30" customHeight="1"/>
  <cols>
    <col min="1" max="1" width="5.7109375" style="3" customWidth="1"/>
    <col min="2" max="2" width="40.7109375" style="2" customWidth="1"/>
    <col min="3" max="3" width="35.7109375" style="2" customWidth="1"/>
    <col min="4" max="5" width="10.7109375" style="3" customWidth="1"/>
    <col min="6" max="6" width="17.7109375" style="6" customWidth="1"/>
    <col min="7" max="18" width="17.7109375" style="3" customWidth="1"/>
    <col min="19" max="16384" width="9.140625" style="2"/>
  </cols>
  <sheetData>
    <row r="1" spans="1:18" ht="20.100000000000001" customHeight="1"/>
    <row r="2" spans="1:18" ht="20.100000000000001" customHeight="1"/>
    <row r="3" spans="1:18" ht="20.100000000000001" customHeight="1"/>
    <row r="4" spans="1:18" ht="20.100000000000001" customHeight="1"/>
    <row r="5" spans="1:18" ht="20.100000000000001" customHeight="1"/>
    <row r="6" spans="1:18" ht="20.100000000000001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20.100000000000001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8" spans="1:18" ht="20.100000000000001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</row>
    <row r="9" spans="1:18" ht="20.100000000000001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20.100000000000001" customHeight="1">
      <c r="A10" s="43" t="s">
        <v>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0.100000000000001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9" customFormat="1" ht="20.100000000000001" customHeight="1">
      <c r="A12" s="42" t="s">
        <v>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ht="20.100000000000001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</row>
    <row r="14" spans="1:18" s="5" customFormat="1" ht="20.100000000000001" customHeight="1">
      <c r="A14" s="35" t="s">
        <v>2</v>
      </c>
      <c r="B14" s="34" t="s">
        <v>3</v>
      </c>
      <c r="C14" s="34" t="s">
        <v>4</v>
      </c>
      <c r="D14" s="34" t="s">
        <v>5</v>
      </c>
      <c r="E14" s="34" t="s">
        <v>6</v>
      </c>
      <c r="F14" s="40" t="s">
        <v>7</v>
      </c>
      <c r="G14" s="35" t="s">
        <v>8</v>
      </c>
      <c r="H14" s="35" t="s">
        <v>9</v>
      </c>
      <c r="I14" s="34" t="s">
        <v>10</v>
      </c>
      <c r="J14" s="34"/>
      <c r="K14" s="34"/>
      <c r="L14" s="34"/>
      <c r="M14" s="34"/>
      <c r="N14" s="34"/>
      <c r="O14" s="16"/>
      <c r="P14" s="34" t="s">
        <v>11</v>
      </c>
      <c r="Q14" s="34"/>
      <c r="R14" s="35" t="s">
        <v>12</v>
      </c>
    </row>
    <row r="15" spans="1:18" s="5" customFormat="1" ht="20.100000000000001" customHeight="1">
      <c r="A15" s="35"/>
      <c r="B15" s="34"/>
      <c r="C15" s="34"/>
      <c r="D15" s="34"/>
      <c r="E15" s="34"/>
      <c r="F15" s="40"/>
      <c r="G15" s="35"/>
      <c r="H15" s="35"/>
      <c r="I15" s="37" t="s">
        <v>13</v>
      </c>
      <c r="J15" s="37"/>
      <c r="K15" s="37" t="s">
        <v>14</v>
      </c>
      <c r="L15" s="39" t="s">
        <v>15</v>
      </c>
      <c r="M15" s="39"/>
      <c r="N15" s="37" t="s">
        <v>16</v>
      </c>
      <c r="O15" s="17" t="s">
        <v>17</v>
      </c>
      <c r="P15" s="37" t="s">
        <v>18</v>
      </c>
      <c r="Q15" s="37" t="s">
        <v>19</v>
      </c>
      <c r="R15" s="35"/>
    </row>
    <row r="16" spans="1:18" s="5" customFormat="1" ht="20.100000000000001" customHeight="1">
      <c r="A16" s="36"/>
      <c r="B16" s="46"/>
      <c r="C16" s="46"/>
      <c r="D16" s="46"/>
      <c r="E16" s="46"/>
      <c r="F16" s="41"/>
      <c r="G16" s="36"/>
      <c r="H16" s="36"/>
      <c r="I16" s="12" t="s">
        <v>20</v>
      </c>
      <c r="J16" s="12" t="s">
        <v>21</v>
      </c>
      <c r="K16" s="38"/>
      <c r="L16" s="12" t="s">
        <v>22</v>
      </c>
      <c r="M16" s="12" t="s">
        <v>23</v>
      </c>
      <c r="N16" s="38"/>
      <c r="O16" s="18" t="s">
        <v>24</v>
      </c>
      <c r="P16" s="38"/>
      <c r="Q16" s="38"/>
      <c r="R16" s="36"/>
    </row>
    <row r="17" spans="1:18" s="14" customFormat="1" ht="24.95" customHeight="1">
      <c r="A17" s="10" t="s">
        <v>25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9"/>
      <c r="O17" s="19"/>
      <c r="P17" s="19"/>
      <c r="Q17" s="19"/>
      <c r="R17" s="19"/>
    </row>
    <row r="18" spans="1:18" s="15" customFormat="1" ht="24.95" customHeight="1">
      <c r="A18" s="24">
        <v>1</v>
      </c>
      <c r="B18" s="25" t="s">
        <v>26</v>
      </c>
      <c r="C18" s="21" t="s">
        <v>27</v>
      </c>
      <c r="D18" s="22" t="s">
        <v>28</v>
      </c>
      <c r="E18" s="26" t="s">
        <v>29</v>
      </c>
      <c r="F18" s="23">
        <v>60000</v>
      </c>
      <c r="G18" s="23">
        <v>3486.68</v>
      </c>
      <c r="H18" s="23">
        <v>25</v>
      </c>
      <c r="I18" s="23">
        <f>IF(F18&gt;290000,290000*2.87%,F18*2.87%)</f>
        <v>1722</v>
      </c>
      <c r="J18" s="27">
        <f>IF(F18&gt;290000,290000*7.1%,F18*7.1%)</f>
        <v>4260</v>
      </c>
      <c r="K18" s="28">
        <v>690</v>
      </c>
      <c r="L18" s="23">
        <f>IF(F18&gt;156000,156000*3.04%,F18*3.04%)</f>
        <v>1824</v>
      </c>
      <c r="M18" s="23">
        <f>IF(F18&gt;156000,156000*7.09%,F18*7.09%)</f>
        <v>4254</v>
      </c>
      <c r="N18" s="29">
        <f>I18+J18+K18+L18+M18</f>
        <v>12750</v>
      </c>
      <c r="O18" s="29">
        <v>25</v>
      </c>
      <c r="P18" s="29">
        <f>G18+I18+L18+O18</f>
        <v>7057.68</v>
      </c>
      <c r="Q18" s="29">
        <f>J18+K18+M18</f>
        <v>9204</v>
      </c>
      <c r="R18" s="29">
        <f>F18-P18</f>
        <v>52942.32</v>
      </c>
    </row>
    <row r="19" spans="1:18" s="1" customFormat="1" ht="24.75" customHeight="1">
      <c r="A19" s="30" t="s">
        <v>30</v>
      </c>
      <c r="B19" s="30"/>
      <c r="C19" s="30"/>
      <c r="D19" s="30"/>
      <c r="E19" s="13"/>
      <c r="F19" s="8">
        <f t="shared" ref="F19:R19" si="0">SUM(F17:F18)</f>
        <v>60000</v>
      </c>
      <c r="G19" s="8">
        <f t="shared" si="0"/>
        <v>3486.68</v>
      </c>
      <c r="H19" s="8">
        <f t="shared" si="0"/>
        <v>25</v>
      </c>
      <c r="I19" s="8">
        <f t="shared" si="0"/>
        <v>1722</v>
      </c>
      <c r="J19" s="8">
        <f t="shared" si="0"/>
        <v>4260</v>
      </c>
      <c r="K19" s="8">
        <f t="shared" si="0"/>
        <v>690</v>
      </c>
      <c r="L19" s="8">
        <f t="shared" si="0"/>
        <v>1824</v>
      </c>
      <c r="M19" s="8">
        <f t="shared" si="0"/>
        <v>4254</v>
      </c>
      <c r="N19" s="8">
        <f t="shared" si="0"/>
        <v>12750</v>
      </c>
      <c r="O19" s="8">
        <f t="shared" si="0"/>
        <v>25</v>
      </c>
      <c r="P19" s="8">
        <f t="shared" si="0"/>
        <v>7057.68</v>
      </c>
      <c r="Q19" s="8">
        <f t="shared" si="0"/>
        <v>9204</v>
      </c>
      <c r="R19" s="8">
        <f t="shared" si="0"/>
        <v>52942.32</v>
      </c>
    </row>
    <row r="20" spans="1:18" ht="122.25" customHeight="1">
      <c r="F20" s="7"/>
    </row>
    <row r="21" spans="1:18" ht="24.95" customHeight="1">
      <c r="N21" s="6"/>
      <c r="O21" s="6"/>
      <c r="P21" s="6"/>
      <c r="Q21" s="6"/>
      <c r="R21" s="6"/>
    </row>
    <row r="22" spans="1:18" ht="24.95" customHeight="1">
      <c r="N22" s="6"/>
      <c r="O22" s="6"/>
      <c r="P22" s="6"/>
      <c r="Q22" s="6"/>
      <c r="R22" s="6"/>
    </row>
    <row r="23" spans="1:18" ht="18" customHeight="1">
      <c r="N23" s="6"/>
      <c r="O23" s="6"/>
      <c r="P23" s="6"/>
      <c r="Q23" s="6"/>
      <c r="R23" s="6"/>
    </row>
    <row r="24" spans="1:18" ht="24.75" hidden="1" customHeight="1">
      <c r="N24" s="6"/>
      <c r="O24" s="6"/>
      <c r="P24" s="6"/>
      <c r="Q24" s="6"/>
      <c r="R24" s="6"/>
    </row>
    <row r="25" spans="1:18" ht="24.75" hidden="1" customHeight="1">
      <c r="N25" s="6"/>
      <c r="O25" s="6"/>
      <c r="P25" s="6"/>
      <c r="Q25" s="6"/>
      <c r="R25" s="6"/>
    </row>
    <row r="26" spans="1:18" ht="24.75" hidden="1" customHeight="1">
      <c r="N26" s="6"/>
      <c r="O26" s="6"/>
      <c r="P26" s="6"/>
      <c r="Q26" s="6"/>
      <c r="R26" s="6"/>
    </row>
    <row r="27" spans="1:18" ht="24.75" hidden="1" customHeight="1">
      <c r="N27" s="6"/>
      <c r="O27" s="6"/>
      <c r="P27" s="6"/>
      <c r="Q27" s="6"/>
      <c r="R27" s="6"/>
    </row>
    <row r="28" spans="1:18" ht="24.75" hidden="1" customHeight="1">
      <c r="N28" s="6"/>
      <c r="O28" s="6"/>
      <c r="P28" s="6"/>
      <c r="Q28" s="6"/>
      <c r="R28" s="6"/>
    </row>
    <row r="29" spans="1:18" ht="24.75" hidden="1" customHeight="1">
      <c r="N29" s="6"/>
      <c r="O29" s="6"/>
      <c r="P29" s="6"/>
      <c r="Q29" s="6"/>
      <c r="R29" s="6"/>
    </row>
    <row r="30" spans="1:18" ht="24.75" hidden="1" customHeight="1">
      <c r="N30" s="6"/>
      <c r="O30" s="6"/>
      <c r="P30" s="6"/>
      <c r="Q30" s="6"/>
      <c r="R30" s="6"/>
    </row>
    <row r="31" spans="1:18" ht="24.75" hidden="1" customHeight="1">
      <c r="N31" s="6"/>
      <c r="O31" s="6"/>
      <c r="P31" s="6"/>
      <c r="Q31" s="6"/>
      <c r="R31" s="6"/>
    </row>
    <row r="32" spans="1:18" ht="24.75" hidden="1" customHeight="1">
      <c r="K32" s="20"/>
      <c r="N32" s="6"/>
      <c r="O32" s="6"/>
      <c r="P32" s="6"/>
      <c r="Q32" s="6"/>
      <c r="R32" s="6"/>
    </row>
    <row r="33" spans="14:18" ht="24.75" hidden="1" customHeight="1">
      <c r="N33" s="6"/>
      <c r="O33" s="6"/>
      <c r="P33" s="6"/>
      <c r="Q33" s="6"/>
      <c r="R33" s="6"/>
    </row>
    <row r="34" spans="14:18" ht="4.5" customHeight="1"/>
    <row r="35" spans="14:18" ht="270.75" hidden="1" customHeight="1"/>
    <row r="36" spans="14:18" ht="24.95" customHeight="1"/>
    <row r="37" spans="14:18" ht="24.95" customHeight="1"/>
    <row r="38" spans="14:18" ht="24.95" customHeight="1"/>
    <row r="39" spans="14:18" ht="24.95" customHeight="1"/>
    <row r="40" spans="14:18" ht="24.95" customHeight="1"/>
    <row r="41" spans="14:18" ht="24.95" customHeight="1"/>
    <row r="42" spans="14:18" ht="24.95" customHeight="1"/>
    <row r="43" spans="14:18" ht="24.95" customHeight="1"/>
    <row r="44" spans="14:18" ht="24.95" customHeight="1"/>
    <row r="45" spans="14:18" ht="24.95" customHeight="1"/>
    <row r="46" spans="14:18" ht="24.95" customHeight="1"/>
    <row r="47" spans="14:18" ht="24.95" customHeight="1"/>
    <row r="48" spans="14:18" ht="24.95" customHeight="1"/>
    <row r="49" ht="24.95" customHeight="1"/>
    <row r="50" ht="24.95" customHeight="1"/>
    <row r="51" ht="24.95" customHeight="1"/>
    <row r="52" ht="24.95" customHeight="1"/>
    <row r="53" ht="24.95" customHeight="1"/>
    <row r="54" ht="24.95" customHeight="1"/>
    <row r="55" ht="24.95" customHeight="1"/>
    <row r="56" ht="24.95" customHeight="1"/>
    <row r="57" ht="24.95" customHeight="1"/>
    <row r="58" ht="24.95" customHeight="1"/>
    <row r="59" ht="24.95" customHeight="1"/>
    <row r="60" ht="24.95" customHeight="1"/>
    <row r="61" ht="24.95" customHeight="1"/>
    <row r="62" ht="24.95" customHeight="1"/>
    <row r="63" ht="24.95" customHeight="1"/>
    <row r="64" ht="24.95" customHeight="1"/>
    <row r="65" ht="24.95" customHeight="1"/>
    <row r="66" ht="24.95" customHeight="1"/>
    <row r="67" ht="24.95" customHeight="1"/>
    <row r="68" ht="24.95" customHeight="1"/>
    <row r="69" ht="24.95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24.95" customHeight="1"/>
    <row r="79" ht="24.95" customHeight="1"/>
    <row r="123" ht="24.95" customHeight="1"/>
    <row r="124" ht="24.95" customHeight="1"/>
    <row r="125" ht="24.95" customHeight="1"/>
    <row r="126" ht="24.95" customHeight="1"/>
    <row r="127" ht="24.95" customHeight="1"/>
    <row r="128" ht="24.95" customHeight="1"/>
    <row r="129" ht="24.95" customHeight="1"/>
    <row r="130" ht="24.95" customHeight="1"/>
    <row r="131" ht="24.95" customHeight="1"/>
    <row r="132" ht="24.95" customHeight="1"/>
    <row r="133" ht="24.95" customHeight="1"/>
    <row r="134" ht="24.95" customHeight="1"/>
    <row r="135" ht="24.95" customHeight="1"/>
    <row r="136" ht="24.95" customHeight="1"/>
    <row r="137" ht="24.95" customHeight="1"/>
    <row r="138" ht="24.95" customHeight="1"/>
    <row r="139" ht="24.95" customHeight="1"/>
    <row r="140" ht="24.95" customHeight="1"/>
    <row r="141" ht="24.95" customHeight="1"/>
  </sheetData>
  <mergeCells count="24">
    <mergeCell ref="A14:A16"/>
    <mergeCell ref="B14:B16"/>
    <mergeCell ref="H14:H16"/>
    <mergeCell ref="C14:C16"/>
    <mergeCell ref="N15:N16"/>
    <mergeCell ref="I14:N14"/>
    <mergeCell ref="D14:D16"/>
    <mergeCell ref="E14:E16"/>
    <mergeCell ref="A19:D19"/>
    <mergeCell ref="A6:R7"/>
    <mergeCell ref="A8:R8"/>
    <mergeCell ref="A9:R9"/>
    <mergeCell ref="P14:Q14"/>
    <mergeCell ref="R14:R16"/>
    <mergeCell ref="I15:J15"/>
    <mergeCell ref="K15:K16"/>
    <mergeCell ref="L15:M15"/>
    <mergeCell ref="P15:P16"/>
    <mergeCell ref="F14:F16"/>
    <mergeCell ref="G14:G16"/>
    <mergeCell ref="A12:R12"/>
    <mergeCell ref="A10:R10"/>
    <mergeCell ref="Q15:Q16"/>
    <mergeCell ref="A13:R13"/>
  </mergeCells>
  <printOptions horizontalCentered="1"/>
  <pageMargins left="0.196850393700787" right="0.196850393700787" top="0.27559055118110198" bottom="0.17" header="0.27559055118110198" footer="0.118110236220472"/>
  <pageSetup paperSize="5" scale="51" fitToHeight="20" orientation="landscape" r:id="rId1"/>
  <headerFooter>
    <oddFooter>&amp;R&amp;"Malgun Gothic Semilight,Regular"&amp;10Página &amp;"Malgun Gothic Semilight,Bold"&amp;P&amp;"Malgun Gothic Semilight,Regular" de &amp;"Malgun Gothic Semilight,Bold"&amp;N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Rodssebel Michael Acevedo Mojica</dc:creator>
  <cp:keywords/>
  <dc:description/>
  <cp:lastModifiedBy/>
  <cp:revision/>
  <dcterms:created xsi:type="dcterms:W3CDTF">2017-09-27T15:04:47Z</dcterms:created>
  <dcterms:modified xsi:type="dcterms:W3CDTF">2023-06-05T14:37:13Z</dcterms:modified>
  <cp:category/>
  <cp:contentStatus/>
</cp:coreProperties>
</file>