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3\NÓMINAS 2023\FEBRERO 2023\TRANSPARENCIA\"/>
    </mc:Choice>
  </mc:AlternateContent>
  <xr:revisionPtr revIDLastSave="0" documentId="13_ncr:1_{10DB7BA8-85A7-4235-9ACF-1FA8C20F7051}" xr6:coauthVersionLast="47" xr6:coauthVersionMax="47" xr10:uidLastSave="{00000000-0000-0000-0000-000000000000}"/>
  <bookViews>
    <workbookView xWindow="-120" yWindow="-120" windowWidth="23040" windowHeight="10860" xr2:uid="{00000000-000D-0000-FFFF-FFFF00000000}"/>
  </bookViews>
  <sheets>
    <sheet name="Sheet1" sheetId="1" r:id="rId1"/>
  </sheets>
  <definedNames>
    <definedName name="_xlnm._FilterDatabase" localSheetId="0" hidden="1">Sheet1!$A$16:$R$21</definedName>
    <definedName name="_xlnm.Print_Area" localSheetId="0">Sheet1!$A$1:$R$23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P20" i="1"/>
  <c r="R20" i="1" s="1"/>
  <c r="M20" i="1"/>
  <c r="K20" i="1"/>
  <c r="J20" i="1"/>
  <c r="N20" i="1" l="1"/>
  <c r="Q20" i="1"/>
  <c r="K21" i="1"/>
  <c r="H21" i="1"/>
  <c r="G21" i="1"/>
  <c r="F21" i="1"/>
  <c r="O21" i="1" l="1"/>
  <c r="J21" i="1" l="1"/>
  <c r="M21" i="1" l="1"/>
  <c r="L21" i="1"/>
  <c r="I21" i="1"/>
  <c r="Q21" i="1" l="1"/>
  <c r="N21" i="1"/>
  <c r="R21" i="1"/>
  <c r="P21" i="1"/>
</calcChain>
</file>

<file path=xl/sharedStrings.xml><?xml version="1.0" encoding="utf-8"?>
<sst xmlns="http://schemas.openxmlformats.org/spreadsheetml/2006/main" count="36" uniqueCount="35">
  <si>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</si>
  <si>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</si>
  <si>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</si>
  <si>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</si>
  <si>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</si>
  <si>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</si>
  <si>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</si>
  <si>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</si>
  <si>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</si>
  <si>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</si>
  <si>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</si>
  <si>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</si>
  <si>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</si>
  <si>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</si>
  <si>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</si>
  <si>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</si>
  <si>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</si>
  <si>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</si>
  <si>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</si>
  <si>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</si>
  <si>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</si>
  <si>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</si>
  <si>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</si>
  <si>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</si>
  <si>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</si>
  <si>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Femenino</t>
  </si>
  <si>
    <t>Contador</t>
  </si>
  <si>
    <t>Otros</t>
  </si>
  <si>
    <t>Descuentos</t>
  </si>
  <si>
    <t>Luisa Solano Martin</t>
  </si>
  <si>
    <t>Odontologo Escolar</t>
  </si>
  <si>
    <t>División de Salud Bucal</t>
  </si>
  <si>
    <t>Departamento de Contabilidad</t>
  </si>
  <si>
    <t>Roberto Antonio Martinez De Los Santos</t>
  </si>
  <si>
    <t>Nómina en Trámite de Pensión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</si>
</sst>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2" fillId="0" borderId="12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" xfId="0" quotePrefix="1" applyFont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3"/>
  <sheetViews>
    <sheetView tabSelected="1" view="pageBreakPreview" zoomScale="91" zoomScaleNormal="48" zoomScaleSheetLayoutView="91" workbookViewId="0">
      <selection activeCell="A10" sqref="A10:R10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20.100000000000001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20.10000000000000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20.100000000000001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20.100000000000001" customHeight="1" x14ac:dyDescent="0.35">
      <c r="A10" s="46" t="s">
        <v>34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 x14ac:dyDescent="0.25">
      <c r="A12" s="45" t="s">
        <v>22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0.100000000000001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s="5" customFormat="1" ht="20.100000000000001" customHeight="1" x14ac:dyDescent="0.25">
      <c r="A14" s="38" t="s">
        <v>7</v>
      </c>
      <c r="B14" s="37" t="s">
        <v>11</v>
      </c>
      <c r="C14" s="37" t="s">
        <v>9</v>
      </c>
      <c r="D14" s="37" t="s">
        <v>1</v>
      </c>
      <c r="E14" s="37" t="s">
        <v>23</v>
      </c>
      <c r="F14" s="43" t="s">
        <v>16</v>
      </c>
      <c r="G14" s="38" t="s">
        <v>18</v>
      </c>
      <c r="H14" s="38" t="s">
        <v>12</v>
      </c>
      <c r="I14" s="37" t="s">
        <v>19</v>
      </c>
      <c r="J14" s="37"/>
      <c r="K14" s="37"/>
      <c r="L14" s="37"/>
      <c r="M14" s="37"/>
      <c r="N14" s="37"/>
      <c r="O14" s="16"/>
      <c r="P14" s="37" t="s">
        <v>0</v>
      </c>
      <c r="Q14" s="37"/>
      <c r="R14" s="38" t="s">
        <v>17</v>
      </c>
    </row>
    <row r="15" spans="1:18" s="5" customFormat="1" ht="20.100000000000001" customHeight="1" x14ac:dyDescent="0.25">
      <c r="A15" s="38"/>
      <c r="B15" s="37"/>
      <c r="C15" s="37"/>
      <c r="D15" s="37"/>
      <c r="E15" s="37"/>
      <c r="F15" s="43"/>
      <c r="G15" s="38"/>
      <c r="H15" s="38"/>
      <c r="I15" s="40" t="s">
        <v>2</v>
      </c>
      <c r="J15" s="40"/>
      <c r="K15" s="40" t="s">
        <v>13</v>
      </c>
      <c r="L15" s="42" t="s">
        <v>10</v>
      </c>
      <c r="M15" s="42"/>
      <c r="N15" s="40" t="s">
        <v>8</v>
      </c>
      <c r="O15" s="17" t="s">
        <v>27</v>
      </c>
      <c r="P15" s="40" t="s">
        <v>14</v>
      </c>
      <c r="Q15" s="40" t="s">
        <v>3</v>
      </c>
      <c r="R15" s="38"/>
    </row>
    <row r="16" spans="1:18" s="5" customFormat="1" ht="20.100000000000001" customHeight="1" x14ac:dyDescent="0.25">
      <c r="A16" s="39"/>
      <c r="B16" s="49"/>
      <c r="C16" s="49"/>
      <c r="D16" s="49"/>
      <c r="E16" s="49"/>
      <c r="F16" s="44"/>
      <c r="G16" s="39"/>
      <c r="H16" s="39"/>
      <c r="I16" s="12" t="s">
        <v>4</v>
      </c>
      <c r="J16" s="12" t="s">
        <v>20</v>
      </c>
      <c r="K16" s="41"/>
      <c r="L16" s="12" t="s">
        <v>5</v>
      </c>
      <c r="M16" s="12" t="s">
        <v>6</v>
      </c>
      <c r="N16" s="41"/>
      <c r="O16" s="18" t="s">
        <v>28</v>
      </c>
      <c r="P16" s="41"/>
      <c r="Q16" s="41"/>
      <c r="R16" s="39"/>
    </row>
    <row r="17" spans="1:18" s="14" customFormat="1" ht="24.95" customHeight="1" x14ac:dyDescent="0.3">
      <c r="A17" s="10" t="s">
        <v>32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 x14ac:dyDescent="0.25">
      <c r="A18" s="27">
        <v>1</v>
      </c>
      <c r="B18" s="28" t="s">
        <v>33</v>
      </c>
      <c r="C18" s="22" t="s">
        <v>26</v>
      </c>
      <c r="D18" s="23" t="s">
        <v>21</v>
      </c>
      <c r="E18" s="29" t="s">
        <v>24</v>
      </c>
      <c r="F18" s="24">
        <v>60000</v>
      </c>
      <c r="G18" s="24">
        <v>3486.68</v>
      </c>
      <c r="H18" s="24">
        <v>25</v>
      </c>
      <c r="I18" s="24">
        <f>IF(F18&gt;290000,290000*2.87%,F18*2.87%)</f>
        <v>1722</v>
      </c>
      <c r="J18" s="30">
        <f>IF(F18&gt;290000,290000*7.1%,F18*7.1%)</f>
        <v>4260</v>
      </c>
      <c r="K18" s="31">
        <v>690</v>
      </c>
      <c r="L18" s="24">
        <f>IF(F18&gt;156000,156000*3.04%,F18*3.04%)</f>
        <v>1824</v>
      </c>
      <c r="M18" s="24">
        <f>IF(F18&gt;156000,156000*7.09%,F18*7.09%)</f>
        <v>4254</v>
      </c>
      <c r="N18" s="32">
        <f>I18+J18+K18+L18+M18</f>
        <v>12750</v>
      </c>
      <c r="O18" s="32">
        <v>25</v>
      </c>
      <c r="P18" s="32">
        <f>G18+I18+L18+O18</f>
        <v>7057.68</v>
      </c>
      <c r="Q18" s="32">
        <f>J18+K18+M18</f>
        <v>9204</v>
      </c>
      <c r="R18" s="32">
        <f>F18-P18</f>
        <v>52942.32</v>
      </c>
    </row>
    <row r="19" spans="1:18" s="15" customFormat="1" ht="24.95" customHeight="1" x14ac:dyDescent="0.3">
      <c r="A19" s="10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9"/>
      <c r="O19" s="19"/>
      <c r="P19" s="19"/>
      <c r="Q19" s="19"/>
      <c r="R19" s="19"/>
    </row>
    <row r="20" spans="1:18" s="25" customFormat="1" ht="24.95" customHeight="1" x14ac:dyDescent="0.25">
      <c r="A20" s="21">
        <v>2</v>
      </c>
      <c r="B20" s="26" t="s">
        <v>29</v>
      </c>
      <c r="C20" s="22" t="s">
        <v>30</v>
      </c>
      <c r="D20" s="23" t="s">
        <v>21</v>
      </c>
      <c r="E20" s="23" t="s">
        <v>25</v>
      </c>
      <c r="F20" s="24">
        <v>41038.800000000003</v>
      </c>
      <c r="G20" s="24">
        <v>589.26</v>
      </c>
      <c r="H20" s="24">
        <v>25</v>
      </c>
      <c r="I20" s="24">
        <v>1177.81</v>
      </c>
      <c r="J20" s="24">
        <f t="shared" ref="J20" si="0">F20*7.1%</f>
        <v>2913.75</v>
      </c>
      <c r="K20" s="24">
        <f t="shared" ref="K20" si="1">F20*1.15%</f>
        <v>471.95</v>
      </c>
      <c r="L20" s="24">
        <v>1247.58</v>
      </c>
      <c r="M20" s="24">
        <f t="shared" ref="M20" si="2">F20*7.09%</f>
        <v>2909.65</v>
      </c>
      <c r="N20" s="24">
        <f t="shared" ref="N20" si="3">I20+J20+K20+L20+M20</f>
        <v>8720.74</v>
      </c>
      <c r="O20" s="24">
        <v>2025</v>
      </c>
      <c r="P20" s="24">
        <f t="shared" ref="P20" si="4">G20+I20+L20+O20</f>
        <v>5039.6499999999996</v>
      </c>
      <c r="Q20" s="24">
        <f>J20+K20+M20</f>
        <v>6295.35</v>
      </c>
      <c r="R20" s="24">
        <f t="shared" ref="R20" si="5">F20-P20</f>
        <v>35999.15</v>
      </c>
    </row>
    <row r="21" spans="1:18" s="1" customFormat="1" ht="24.75" customHeight="1" x14ac:dyDescent="0.25">
      <c r="A21" s="33" t="s">
        <v>15</v>
      </c>
      <c r="B21" s="33"/>
      <c r="C21" s="33"/>
      <c r="D21" s="33"/>
      <c r="E21" s="13"/>
      <c r="F21" s="8">
        <f t="shared" ref="F21:R21" si="6">SUM(F17:F20)</f>
        <v>101038.8</v>
      </c>
      <c r="G21" s="8">
        <f t="shared" si="6"/>
        <v>4075.94</v>
      </c>
      <c r="H21" s="8">
        <f t="shared" si="6"/>
        <v>50</v>
      </c>
      <c r="I21" s="8">
        <f t="shared" si="6"/>
        <v>2899.81</v>
      </c>
      <c r="J21" s="8">
        <f t="shared" si="6"/>
        <v>7173.75</v>
      </c>
      <c r="K21" s="8">
        <f t="shared" si="6"/>
        <v>1161.95</v>
      </c>
      <c r="L21" s="8">
        <f t="shared" si="6"/>
        <v>3071.58</v>
      </c>
      <c r="M21" s="8">
        <f t="shared" si="6"/>
        <v>7163.65</v>
      </c>
      <c r="N21" s="8">
        <f t="shared" si="6"/>
        <v>21470.74</v>
      </c>
      <c r="O21" s="8">
        <f t="shared" si="6"/>
        <v>2050</v>
      </c>
      <c r="P21" s="8">
        <f t="shared" si="6"/>
        <v>12097.33</v>
      </c>
      <c r="Q21" s="8">
        <f t="shared" si="6"/>
        <v>15499.35</v>
      </c>
      <c r="R21" s="8">
        <f t="shared" si="6"/>
        <v>88941.47</v>
      </c>
    </row>
    <row r="22" spans="1:18" ht="122.25" customHeight="1" x14ac:dyDescent="0.25">
      <c r="F22" s="7"/>
    </row>
    <row r="23" spans="1:18" ht="24.95" customHeight="1" x14ac:dyDescent="0.25">
      <c r="N23" s="6"/>
      <c r="O23" s="6"/>
      <c r="P23" s="6"/>
      <c r="Q23" s="6"/>
      <c r="R23" s="6"/>
    </row>
    <row r="24" spans="1:18" ht="24.95" customHeight="1" x14ac:dyDescent="0.25">
      <c r="N24" s="6"/>
      <c r="O24" s="6"/>
      <c r="P24" s="6"/>
      <c r="Q24" s="6"/>
      <c r="R24" s="6"/>
    </row>
    <row r="25" spans="1:18" ht="18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N32" s="6"/>
      <c r="O32" s="6"/>
      <c r="P32" s="6"/>
      <c r="Q32" s="6"/>
      <c r="R32" s="6"/>
    </row>
    <row r="33" spans="11:18" ht="24.75" hidden="1" customHeight="1" x14ac:dyDescent="0.25">
      <c r="N33" s="6"/>
      <c r="O33" s="6"/>
      <c r="P33" s="6"/>
      <c r="Q33" s="6"/>
      <c r="R33" s="6"/>
    </row>
    <row r="34" spans="11:18" ht="24.75" hidden="1" customHeight="1" x14ac:dyDescent="0.25">
      <c r="K34" s="20"/>
      <c r="N34" s="6"/>
      <c r="O34" s="6"/>
      <c r="P34" s="6"/>
      <c r="Q34" s="6"/>
      <c r="R34" s="6"/>
    </row>
    <row r="35" spans="11:18" ht="24.75" hidden="1" customHeight="1" x14ac:dyDescent="0.25">
      <c r="N35" s="6"/>
      <c r="O35" s="6"/>
      <c r="P35" s="6"/>
      <c r="Q35" s="6"/>
      <c r="R35" s="6"/>
    </row>
    <row r="36" spans="11:18" ht="4.5" customHeight="1" x14ac:dyDescent="0.25"/>
    <row r="37" spans="11:18" ht="270.75" hidden="1" customHeight="1" x14ac:dyDescent="0.25"/>
    <row r="38" spans="11:18" ht="24.95" customHeight="1" x14ac:dyDescent="0.25"/>
    <row r="39" spans="11:18" ht="24.95" customHeight="1" x14ac:dyDescent="0.25"/>
    <row r="40" spans="11:18" ht="24.95" customHeight="1" x14ac:dyDescent="0.25"/>
    <row r="41" spans="11:18" ht="24.95" customHeight="1" x14ac:dyDescent="0.25"/>
    <row r="42" spans="11:18" ht="24.95" customHeight="1" x14ac:dyDescent="0.25"/>
    <row r="43" spans="11:18" ht="24.95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1:D21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2023-03-06T20:58:01Z</cp:lastPrinted>
  <dcterms:created xsi:type="dcterms:W3CDTF">2017-09-27T15:04:47Z</dcterms:created>
  <dcterms:modified xsi:type="dcterms:W3CDTF">2023-03-06T20:58:10Z</dcterms:modified>
</cp:coreProperties>
</file>