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3\NÓMINAS 2023\ENERO 2023\TRANSPARENCIA\"/>
    </mc:Choice>
  </mc:AlternateContent>
  <xr:revisionPtr revIDLastSave="0" documentId="13_ncr:1_{FA64D2D9-7865-45ED-989B-BD9688957924}" xr6:coauthVersionLast="47" xr6:coauthVersionMax="47" xr10:uidLastSave="{00000000-0000-0000-0000-000000000000}"/>
  <bookViews>
    <workbookView xWindow="-120" yWindow="-120" windowWidth="23040" windowHeight="10980" xr2:uid="{00000000-000D-0000-FFFF-FFFF00000000}"/>
  </bookViews>
  <sheets>
    <sheet name="Sheet1" sheetId="1" r:id="rId1"/>
  </sheets>
  <definedNames>
    <definedName name="_xlnm._FilterDatabase" localSheetId="0" hidden="1">Sheet1!$A$16:$R$24</definedName>
    <definedName name="_xlnm.Print_Area" localSheetId="0">Sheet1!$A$1:$R$26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J19" i="1"/>
  <c r="Q19" i="1" s="1"/>
  <c r="I19" i="1"/>
  <c r="P19" i="1" s="1"/>
  <c r="R19" i="1" s="1"/>
  <c r="J21" i="1"/>
  <c r="K21" i="1"/>
  <c r="M21" i="1"/>
  <c r="P21" i="1"/>
  <c r="R21" i="1" s="1"/>
  <c r="N19" i="1" l="1"/>
  <c r="N21" i="1"/>
  <c r="Q21" i="1"/>
  <c r="P23" i="1"/>
  <c r="R23" i="1" s="1"/>
  <c r="M23" i="1"/>
  <c r="K23" i="1"/>
  <c r="J23" i="1"/>
  <c r="N23" i="1" l="1"/>
  <c r="Q23" i="1"/>
  <c r="K24" i="1"/>
  <c r="H24" i="1"/>
  <c r="G24" i="1"/>
  <c r="F24" i="1"/>
  <c r="O24" i="1" l="1"/>
  <c r="J18" i="1"/>
  <c r="J24" i="1" l="1"/>
  <c r="M18" i="1"/>
  <c r="L18" i="1"/>
  <c r="I18" i="1"/>
  <c r="M24" i="1" l="1"/>
  <c r="L24" i="1"/>
  <c r="I24" i="1"/>
  <c r="P18" i="1"/>
  <c r="Q18" i="1"/>
  <c r="N18" i="1"/>
  <c r="Q24" i="1" l="1"/>
  <c r="N24" i="1"/>
  <c r="R18" i="1"/>
  <c r="R24" i="1" s="1"/>
  <c r="P24" i="1"/>
</calcChain>
</file>

<file path=xl/sharedStrings.xml><?xml version="1.0" encoding="utf-8"?>
<sst xmlns="http://schemas.openxmlformats.org/spreadsheetml/2006/main" count="45" uniqueCount="39">
  <si>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</si>
  <si>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</si>
  <si>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</si>
  <si>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</si>
  <si>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</si>
  <si>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</si>
  <si>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</si>
  <si>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</si>
  <si>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</si>
  <si>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</si>
  <si>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</si>
  <si>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</si>
  <si>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</si>
  <si>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</si>
  <si>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</si>
  <si>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</si>
  <si>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</si>
  <si>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</si>
  <si>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</si>
  <si>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</si>
  <si>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</si>
  <si>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</si>
  <si>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</si>
  <si>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</si>
  <si>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</si>
  <si>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</si>
  <si>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Jorge Anovis Hernandez Santana</t>
  </si>
  <si>
    <t>Contador</t>
  </si>
  <si>
    <t>Otros</t>
  </si>
  <si>
    <t>Descuentos</t>
  </si>
  <si>
    <t>Departamento de Servicios Estudiantiles</t>
  </si>
  <si>
    <t>Ana Mercedes Contin Cuevas</t>
  </si>
  <si>
    <t>Tecnico De Servicios Sociales</t>
  </si>
  <si>
    <t>Luisa Solano Martin</t>
  </si>
  <si>
    <t>Odontologo Escolar</t>
  </si>
  <si>
    <t>División de Salud Bucal</t>
  </si>
  <si>
    <t>Departamento de Contabilidad</t>
  </si>
  <si>
    <t>Roberto Antonio Martinez De Los Santos</t>
  </si>
  <si>
    <t>Nómina en Trámite de Pensión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</si>
</sst>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2" fillId="0" borderId="12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quotePrefix="1" applyFont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511175</xdr:colOff>
      <xdr:row>42</xdr:row>
      <xdr:rowOff>98425</xdr:rowOff>
    </xdr:from>
    <xdr:to>
      <xdr:col>16</xdr:col>
      <xdr:colOff>730250</xdr:colOff>
      <xdr:row>58</xdr:row>
      <xdr:rowOff>139700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544675" y="9327092"/>
          <a:ext cx="6145742" cy="5121275"/>
        </a:xfrm>
        <a:prstGeom prst="rect">
          <a:avLst/>
        </a:prstGeom>
      </xdr:spPr>
    </xdr:pic>
    <xdr:clientData/>
  </xdr:twoCellAnchor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6"/>
  <sheetViews>
    <sheetView tabSelected="1" view="pageBreakPreview" zoomScale="80" zoomScaleNormal="48" zoomScaleSheetLayoutView="80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0.100000000000001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0.100000000000001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20.100000000000001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0.100000000000001" customHeight="1" x14ac:dyDescent="0.35">
      <c r="A10" s="51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0" customFormat="1" ht="20.100000000000001" customHeight="1" x14ac:dyDescent="0.25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20.100000000000001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5" customFormat="1" ht="20.100000000000001" customHeight="1" x14ac:dyDescent="0.25">
      <c r="A14" s="43" t="s">
        <v>7</v>
      </c>
      <c r="B14" s="42" t="s">
        <v>11</v>
      </c>
      <c r="C14" s="42" t="s">
        <v>9</v>
      </c>
      <c r="D14" s="42" t="s">
        <v>1</v>
      </c>
      <c r="E14" s="42" t="s">
        <v>23</v>
      </c>
      <c r="F14" s="48" t="s">
        <v>16</v>
      </c>
      <c r="G14" s="43" t="s">
        <v>18</v>
      </c>
      <c r="H14" s="43" t="s">
        <v>12</v>
      </c>
      <c r="I14" s="42" t="s">
        <v>19</v>
      </c>
      <c r="J14" s="42"/>
      <c r="K14" s="42"/>
      <c r="L14" s="42"/>
      <c r="M14" s="42"/>
      <c r="N14" s="42"/>
      <c r="O14" s="25"/>
      <c r="P14" s="42" t="s">
        <v>0</v>
      </c>
      <c r="Q14" s="42"/>
      <c r="R14" s="43" t="s">
        <v>17</v>
      </c>
    </row>
    <row r="15" spans="1:18" s="5" customFormat="1" ht="20.100000000000001" customHeight="1" x14ac:dyDescent="0.25">
      <c r="A15" s="43"/>
      <c r="B15" s="42"/>
      <c r="C15" s="42"/>
      <c r="D15" s="42"/>
      <c r="E15" s="42"/>
      <c r="F15" s="48"/>
      <c r="G15" s="43"/>
      <c r="H15" s="43"/>
      <c r="I15" s="45" t="s">
        <v>2</v>
      </c>
      <c r="J15" s="45"/>
      <c r="K15" s="45" t="s">
        <v>13</v>
      </c>
      <c r="L15" s="47" t="s">
        <v>10</v>
      </c>
      <c r="M15" s="47"/>
      <c r="N15" s="45" t="s">
        <v>8</v>
      </c>
      <c r="O15" s="26" t="s">
        <v>28</v>
      </c>
      <c r="P15" s="45" t="s">
        <v>14</v>
      </c>
      <c r="Q15" s="45" t="s">
        <v>3</v>
      </c>
      <c r="R15" s="43"/>
    </row>
    <row r="16" spans="1:18" s="5" customFormat="1" ht="20.100000000000001" customHeight="1" x14ac:dyDescent="0.25">
      <c r="A16" s="44"/>
      <c r="B16" s="54"/>
      <c r="C16" s="54"/>
      <c r="D16" s="54"/>
      <c r="E16" s="54"/>
      <c r="F16" s="49"/>
      <c r="G16" s="44"/>
      <c r="H16" s="44"/>
      <c r="I16" s="15" t="s">
        <v>4</v>
      </c>
      <c r="J16" s="15" t="s">
        <v>20</v>
      </c>
      <c r="K16" s="46"/>
      <c r="L16" s="15" t="s">
        <v>5</v>
      </c>
      <c r="M16" s="15" t="s">
        <v>6</v>
      </c>
      <c r="N16" s="46"/>
      <c r="O16" s="27" t="s">
        <v>29</v>
      </c>
      <c r="P16" s="46"/>
      <c r="Q16" s="46"/>
      <c r="R16" s="44"/>
    </row>
    <row r="17" spans="1:18" s="17" customFormat="1" ht="24.95" customHeight="1" x14ac:dyDescent="0.3">
      <c r="A17" s="13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8"/>
      <c r="O17" s="28"/>
      <c r="P17" s="28"/>
      <c r="Q17" s="28"/>
      <c r="R17" s="28"/>
    </row>
    <row r="18" spans="1:18" s="23" customFormat="1" ht="24.95" customHeight="1" x14ac:dyDescent="0.25">
      <c r="A18" s="11">
        <v>1</v>
      </c>
      <c r="B18" s="19" t="s">
        <v>26</v>
      </c>
      <c r="C18" s="20" t="s">
        <v>27</v>
      </c>
      <c r="D18" s="18" t="s">
        <v>21</v>
      </c>
      <c r="E18" s="24" t="s">
        <v>24</v>
      </c>
      <c r="F18" s="21">
        <v>60000</v>
      </c>
      <c r="G18" s="21">
        <v>3486.68</v>
      </c>
      <c r="H18" s="21">
        <v>25</v>
      </c>
      <c r="I18" s="21">
        <f>IF(F18&gt;290000,290000*2.87%,F18*2.87%)</f>
        <v>1722</v>
      </c>
      <c r="J18" s="22">
        <f>IF(F18&gt;290000,290000*7.1%,F18*7.1%)</f>
        <v>4260</v>
      </c>
      <c r="K18" s="7">
        <v>690</v>
      </c>
      <c r="L18" s="21">
        <f>IF(F18&gt;156000,156000*3.04%,F18*3.04%)</f>
        <v>1824</v>
      </c>
      <c r="M18" s="21">
        <f>IF(F18&gt;156000,156000*7.09%,F18*7.09%)</f>
        <v>4254</v>
      </c>
      <c r="N18" s="12">
        <f>I18+J18+K18+L18+M18</f>
        <v>12750</v>
      </c>
      <c r="O18" s="12">
        <v>25</v>
      </c>
      <c r="P18" s="12">
        <f>G18+I18+L18+O18</f>
        <v>7057.68</v>
      </c>
      <c r="Q18" s="12">
        <f>J18+K18+M18</f>
        <v>9204</v>
      </c>
      <c r="R18" s="12">
        <f>F18-P18</f>
        <v>52942.32</v>
      </c>
    </row>
    <row r="19" spans="1:18" s="23" customFormat="1" ht="24.95" customHeight="1" x14ac:dyDescent="0.25">
      <c r="A19" s="37">
        <v>2</v>
      </c>
      <c r="B19" s="19" t="s">
        <v>37</v>
      </c>
      <c r="C19" s="20" t="s">
        <v>27</v>
      </c>
      <c r="D19" s="18" t="s">
        <v>21</v>
      </c>
      <c r="E19" s="24" t="s">
        <v>24</v>
      </c>
      <c r="F19" s="21">
        <v>60000</v>
      </c>
      <c r="G19" s="21">
        <v>3486.68</v>
      </c>
      <c r="H19" s="21">
        <v>25</v>
      </c>
      <c r="I19" s="21">
        <f>IF(F19&gt;290000,290000*2.87%,F19*2.87%)</f>
        <v>1722</v>
      </c>
      <c r="J19" s="22">
        <f>IF(F19&gt;290000,290000*7.1%,F19*7.1%)</f>
        <v>4260</v>
      </c>
      <c r="K19" s="7">
        <v>690</v>
      </c>
      <c r="L19" s="21">
        <f>IF(F19&gt;156000,156000*3.04%,F19*3.04%)</f>
        <v>1824</v>
      </c>
      <c r="M19" s="21">
        <f>IF(F19&gt;156000,156000*7.09%,F19*7.09%)</f>
        <v>4254</v>
      </c>
      <c r="N19" s="12">
        <f>I19+J19+K19+L19+M19</f>
        <v>12750</v>
      </c>
      <c r="O19" s="12">
        <v>25</v>
      </c>
      <c r="P19" s="12">
        <f>G19+I19+L19+O19</f>
        <v>7057.68</v>
      </c>
      <c r="Q19" s="12">
        <f>J19+K19+M19</f>
        <v>9204</v>
      </c>
      <c r="R19" s="12">
        <f>F19-P19</f>
        <v>52942.32</v>
      </c>
    </row>
    <row r="20" spans="1:18" s="23" customFormat="1" ht="24.95" customHeight="1" x14ac:dyDescent="0.3">
      <c r="A20" s="13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8"/>
      <c r="O20" s="28"/>
      <c r="P20" s="28"/>
      <c r="Q20" s="28"/>
      <c r="R20" s="28"/>
    </row>
    <row r="21" spans="1:18" s="34" customFormat="1" ht="24.95" customHeight="1" x14ac:dyDescent="0.25">
      <c r="A21" s="30">
        <v>3</v>
      </c>
      <c r="B21" s="36" t="s">
        <v>31</v>
      </c>
      <c r="C21" s="31" t="s">
        <v>32</v>
      </c>
      <c r="D21" s="32" t="s">
        <v>21</v>
      </c>
      <c r="E21" s="32" t="s">
        <v>25</v>
      </c>
      <c r="F21" s="33">
        <v>55000</v>
      </c>
      <c r="G21" s="33">
        <v>2559.6799999999998</v>
      </c>
      <c r="H21" s="33">
        <v>25</v>
      </c>
      <c r="I21" s="33">
        <v>1578.5</v>
      </c>
      <c r="J21" s="33">
        <f t="shared" ref="J21" si="0">F21*7.1%</f>
        <v>3905</v>
      </c>
      <c r="K21" s="33">
        <f t="shared" ref="K21" si="1">F21*1.15%</f>
        <v>632.5</v>
      </c>
      <c r="L21" s="33">
        <v>1672</v>
      </c>
      <c r="M21" s="33">
        <f t="shared" ref="M21" si="2">F21*7.09%</f>
        <v>3899.5</v>
      </c>
      <c r="N21" s="33">
        <f>I21+J21+K21+L21+M21</f>
        <v>11687.5</v>
      </c>
      <c r="O21" s="33">
        <v>28291.759999999998</v>
      </c>
      <c r="P21" s="33">
        <f t="shared" ref="P21" si="3">G21+I21+L21+O21</f>
        <v>34101.94</v>
      </c>
      <c r="Q21" s="33">
        <f>J21+K21+M21</f>
        <v>8437</v>
      </c>
      <c r="R21" s="33">
        <f t="shared" ref="R21" si="4">F21-P21</f>
        <v>20898.060000000001</v>
      </c>
    </row>
    <row r="22" spans="1:18" s="23" customFormat="1" ht="24.95" customHeight="1" x14ac:dyDescent="0.3">
      <c r="A22" s="13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8"/>
      <c r="O22" s="28"/>
      <c r="P22" s="28"/>
      <c r="Q22" s="28"/>
      <c r="R22" s="28"/>
    </row>
    <row r="23" spans="1:18" s="35" customFormat="1" ht="24.95" customHeight="1" x14ac:dyDescent="0.25">
      <c r="A23" s="30">
        <v>4</v>
      </c>
      <c r="B23" s="36" t="s">
        <v>33</v>
      </c>
      <c r="C23" s="31" t="s">
        <v>34</v>
      </c>
      <c r="D23" s="32" t="s">
        <v>21</v>
      </c>
      <c r="E23" s="32" t="s">
        <v>25</v>
      </c>
      <c r="F23" s="33">
        <v>41038.800000000003</v>
      </c>
      <c r="G23" s="33">
        <v>589.26</v>
      </c>
      <c r="H23" s="33">
        <v>25</v>
      </c>
      <c r="I23" s="33">
        <v>1177.81</v>
      </c>
      <c r="J23" s="33">
        <f t="shared" ref="J23" si="5">F23*7.1%</f>
        <v>2913.75</v>
      </c>
      <c r="K23" s="33">
        <f t="shared" ref="K23" si="6">F23*1.15%</f>
        <v>471.95</v>
      </c>
      <c r="L23" s="33">
        <v>1247.58</v>
      </c>
      <c r="M23" s="33">
        <f t="shared" ref="M23" si="7">F23*7.09%</f>
        <v>2909.65</v>
      </c>
      <c r="N23" s="33">
        <f t="shared" ref="N23" si="8">I23+J23+K23+L23+M23</f>
        <v>8720.74</v>
      </c>
      <c r="O23" s="33">
        <v>2025</v>
      </c>
      <c r="P23" s="33">
        <f t="shared" ref="P23" si="9">G23+I23+L23+O23</f>
        <v>5039.6499999999996</v>
      </c>
      <c r="Q23" s="33">
        <f>J23+K23+M23</f>
        <v>6295.35</v>
      </c>
      <c r="R23" s="33">
        <f t="shared" ref="R23" si="10">F23-P23</f>
        <v>35999.15</v>
      </c>
    </row>
    <row r="24" spans="1:18" s="1" customFormat="1" ht="24.75" customHeight="1" x14ac:dyDescent="0.25">
      <c r="A24" s="38" t="s">
        <v>15</v>
      </c>
      <c r="B24" s="38"/>
      <c r="C24" s="38"/>
      <c r="D24" s="38"/>
      <c r="E24" s="16"/>
      <c r="F24" s="9">
        <f t="shared" ref="F24:R24" si="11">SUM(F17:F23)</f>
        <v>216038.8</v>
      </c>
      <c r="G24" s="9">
        <f t="shared" si="11"/>
        <v>10122.299999999999</v>
      </c>
      <c r="H24" s="9">
        <f t="shared" si="11"/>
        <v>100</v>
      </c>
      <c r="I24" s="9">
        <f t="shared" si="11"/>
        <v>6200.31</v>
      </c>
      <c r="J24" s="9">
        <f t="shared" si="11"/>
        <v>15338.75</v>
      </c>
      <c r="K24" s="9">
        <f t="shared" si="11"/>
        <v>2484.4499999999998</v>
      </c>
      <c r="L24" s="9">
        <f t="shared" si="11"/>
        <v>6567.58</v>
      </c>
      <c r="M24" s="9">
        <f t="shared" si="11"/>
        <v>15317.15</v>
      </c>
      <c r="N24" s="9">
        <f t="shared" si="11"/>
        <v>45908.24</v>
      </c>
      <c r="O24" s="9">
        <f t="shared" si="11"/>
        <v>30366.76</v>
      </c>
      <c r="P24" s="9">
        <f t="shared" si="11"/>
        <v>53256.95</v>
      </c>
      <c r="Q24" s="9">
        <f t="shared" si="11"/>
        <v>33140.35</v>
      </c>
      <c r="R24" s="9">
        <f t="shared" si="11"/>
        <v>162781.85</v>
      </c>
    </row>
    <row r="25" spans="1:18" ht="122.25" customHeight="1" x14ac:dyDescent="0.25">
      <c r="F25" s="8"/>
    </row>
    <row r="26" spans="1:18" ht="24.95" customHeight="1" x14ac:dyDescent="0.25">
      <c r="N26" s="6"/>
      <c r="O26" s="6"/>
      <c r="P26" s="6"/>
      <c r="Q26" s="6"/>
      <c r="R26" s="6"/>
    </row>
    <row r="27" spans="1:18" ht="24.95" customHeight="1" x14ac:dyDescent="0.25">
      <c r="N27" s="6"/>
      <c r="O27" s="6"/>
      <c r="P27" s="6"/>
      <c r="Q27" s="6"/>
      <c r="R27" s="6"/>
    </row>
    <row r="28" spans="1:18" ht="18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N32" s="6"/>
      <c r="O32" s="6"/>
      <c r="P32" s="6"/>
      <c r="Q32" s="6"/>
      <c r="R32" s="6"/>
    </row>
    <row r="33" spans="11:18" ht="24.75" hidden="1" customHeight="1" x14ac:dyDescent="0.25">
      <c r="N33" s="6"/>
      <c r="O33" s="6"/>
      <c r="P33" s="6"/>
      <c r="Q33" s="6"/>
      <c r="R33" s="6"/>
    </row>
    <row r="34" spans="11:18" ht="24.75" hidden="1" customHeight="1" x14ac:dyDescent="0.25">
      <c r="N34" s="6"/>
      <c r="O34" s="6"/>
      <c r="P34" s="6"/>
      <c r="Q34" s="6"/>
      <c r="R34" s="6"/>
    </row>
    <row r="35" spans="11:18" ht="24.75" hidden="1" customHeight="1" x14ac:dyDescent="0.25">
      <c r="N35" s="6"/>
      <c r="O35" s="6"/>
      <c r="P35" s="6"/>
      <c r="Q35" s="6"/>
      <c r="R35" s="6"/>
    </row>
    <row r="36" spans="11:18" ht="24.75" hidden="1" customHeight="1" x14ac:dyDescent="0.25">
      <c r="N36" s="6"/>
      <c r="O36" s="6"/>
      <c r="P36" s="6"/>
      <c r="Q36" s="6"/>
      <c r="R36" s="6"/>
    </row>
    <row r="37" spans="11:18" ht="24.75" hidden="1" customHeight="1" x14ac:dyDescent="0.25">
      <c r="K37" s="29"/>
      <c r="N37" s="6"/>
      <c r="O37" s="6"/>
      <c r="P37" s="6"/>
      <c r="Q37" s="6"/>
      <c r="R37" s="6"/>
    </row>
    <row r="38" spans="11:18" ht="24.75" hidden="1" customHeight="1" x14ac:dyDescent="0.25">
      <c r="N38" s="6"/>
      <c r="O38" s="6"/>
      <c r="P38" s="6"/>
      <c r="Q38" s="6"/>
      <c r="R38" s="6"/>
    </row>
    <row r="39" spans="11:18" ht="4.5" customHeight="1" x14ac:dyDescent="0.25"/>
    <row r="40" spans="11:18" ht="270.75" hidden="1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4:D24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2023-02-07T12:37:47Z</cp:lastPrinted>
  <dcterms:created xsi:type="dcterms:W3CDTF">2017-09-27T15:04:47Z</dcterms:created>
  <dcterms:modified xsi:type="dcterms:W3CDTF">2023-02-07T12:38:12Z</dcterms:modified>
</cp:coreProperties>
</file>