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abie\Desktop\"/>
    </mc:Choice>
  </mc:AlternateContent>
  <bookViews>
    <workbookView xWindow="-28800" yWindow="0" windowWidth="14400" windowHeight="15600" activeTab="2"/>
  </bookViews>
  <sheets>
    <sheet name="2022" sheetId="1" r:id="rId1"/>
    <sheet name="2023" sheetId="2" r:id="rId2"/>
    <sheet name="2024" sheetId="5" r:id="rId3"/>
  </sheets>
  <externalReferences>
    <externalReference r:id="rId4"/>
  </externalReferences>
  <definedNames>
    <definedName name="_xlnm.Print_Area" localSheetId="0">'2022'!$A$1:$J$52</definedName>
    <definedName name="_xlnm.Print_Area" localSheetId="1">'2023'!$A$1:$J$54</definedName>
    <definedName name="_xlnm.Print_Area" localSheetId="2">'2024'!$A$1:$J$54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5" i="5" l="1"/>
  <c r="B46" i="5" s="1"/>
  <c r="J33" i="5"/>
  <c r="I33" i="5"/>
  <c r="F33" i="5"/>
  <c r="J32" i="5"/>
  <c r="I32" i="5"/>
  <c r="F32" i="5"/>
  <c r="J31" i="5"/>
  <c r="I31" i="5"/>
  <c r="F31" i="5"/>
  <c r="J30" i="5"/>
  <c r="I30" i="5"/>
  <c r="F30" i="5"/>
  <c r="J29" i="5"/>
  <c r="I29" i="5"/>
  <c r="F29" i="5"/>
  <c r="E29" i="5"/>
  <c r="I25" i="5"/>
  <c r="C25" i="5" l="1"/>
  <c r="B46" i="2"/>
  <c r="C25" i="2"/>
  <c r="F29" i="2"/>
  <c r="F30" i="2"/>
  <c r="F31" i="2"/>
  <c r="F32" i="2"/>
  <c r="F33" i="2"/>
  <c r="E30" i="2"/>
  <c r="E31" i="2"/>
  <c r="E32" i="2"/>
  <c r="E33" i="2"/>
  <c r="E29" i="2"/>
  <c r="J33" i="2"/>
  <c r="I33" i="2"/>
  <c r="J32" i="2"/>
  <c r="I32" i="2"/>
  <c r="J31" i="2"/>
  <c r="I31" i="2"/>
  <c r="J30" i="2"/>
  <c r="I30" i="2"/>
  <c r="J29" i="2"/>
  <c r="I29" i="2"/>
  <c r="I25" i="2"/>
  <c r="I30" i="1" l="1"/>
  <c r="J30" i="1"/>
  <c r="I31" i="1"/>
  <c r="J31" i="1"/>
  <c r="I32" i="1"/>
  <c r="J32" i="1"/>
  <c r="I29" i="1"/>
  <c r="J29" i="1"/>
  <c r="J33" i="1" l="1"/>
  <c r="I25" i="1"/>
  <c r="C16" i="1"/>
  <c r="C15" i="1"/>
  <c r="C14" i="1"/>
  <c r="I33" i="1"/>
</calcChain>
</file>

<file path=xl/sharedStrings.xml><?xml version="1.0" encoding="utf-8"?>
<sst xmlns="http://schemas.openxmlformats.org/spreadsheetml/2006/main" count="256" uniqueCount="117">
  <si>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</si>
  <si>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</si>
  <si>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</si>
  <si>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</si>
  <si>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</si>
  <si>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</si>
  <si>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</si>
  <si>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</si>
  <si>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</si>
  <si>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</si>
  <si>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</si>
  <si>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</si>
  <si>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</si>
  <si>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</si>
  <si>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</si>
  <si>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</si>
  <si>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</si>
  <si>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</si>
  <si>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</si>
  <si>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</si>
  <si>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</si>
  <si>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</si>
  <si>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</si>
  <si>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</si>
  <si>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</si>
  <si>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</si>
  <si>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</si>
  <si>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</si>
  <si>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</si>
  <si>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</si>
  <si>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</si>
  <si>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</si>
  <si>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</si>
  <si>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</si>
  <si>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</si>
  <si>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</si>
  <si>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</si>
  <si>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</si>
  <si>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</si>
  <si>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</si>
  <si>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</si>
  <si>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</si>
  <si>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</si>
  <si>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</si>
  <si>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</si>
  <si>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</si>
  <si>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</si>
  <si>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</si>
  <si>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</si>
  <si>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</si>
  <si>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</si>
  <si>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</si>
  <si>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Programació Indicativa Anual de las Metas Físicas-Financieras</t>
  </si>
  <si>
    <t>1.1.1</t>
  </si>
  <si>
    <t xml:space="preserve">Número de actividades realizadas	</t>
  </si>
  <si>
    <t>No aplica.</t>
  </si>
  <si>
    <t xml:space="preserve">Presupuesto aprobado:  </t>
  </si>
  <si>
    <t xml:space="preserve">Presupuesto modificado: </t>
  </si>
  <si>
    <t>Total devengado:</t>
  </si>
  <si>
    <t>0206-MINISTERIO DE EDUCACION</t>
  </si>
  <si>
    <t>01-MINISTERIO DE EDUCACION</t>
  </si>
  <si>
    <t>10-INSTITUTO NACIONAL DE BIENESTAR ESTUDIANTIL</t>
  </si>
  <si>
    <t>El INABIE contribuye a disminuir la vulnerabilidad educativa de la población escolar preuniversitaria; mediante el desarrollo e implementación de programas inclusivos de apoyo a los estudiantes, sus familias y comunidades, tendentes a crear un escenario favorable para su aprendizaje y desarrollo integral.</t>
  </si>
  <si>
    <t>Una población escolar con bienestar, recibiendo una educación de Calidad.</t>
  </si>
  <si>
    <t>16 - Servicios de bienestar estudiantil</t>
  </si>
  <si>
    <t>El propósito de ofrecer servicios de apoyo a los estudiantes del sistema escolar público, especialmente a los vulnerables.</t>
  </si>
  <si>
    <t>Estudiantes en condición de vulnerabilidad</t>
  </si>
  <si>
    <t>Elevar el capital Humano y Social y las Oportunidades Económicas para la Población en condiciones de pobreza, a fin de elevar su empleabilidad, capacidad de generación de ingresos y mejoría de las condiciones de vida.</t>
  </si>
  <si>
    <t>Acciones comunes</t>
  </si>
  <si>
    <t>Estudiantes de inicial, primaria y secundaria reciben raciones alimenticias</t>
  </si>
  <si>
    <t>Estudiantes en situación de vulnerabilidad que reciben servicios sociales</t>
  </si>
  <si>
    <t>Estudiantes en situación de vulnerabilidad reciben servicios de salud preve</t>
  </si>
  <si>
    <t>Estudiantes de segundo ciclo de secundaria que reciben servicio de particip</t>
  </si>
  <si>
    <t>01-Acciones comunes</t>
  </si>
  <si>
    <t>Fortalecer la Capacidad Institucional del INABIE para Administrar los Recursos y Ofrecer Servicios Estudiantiles de Calidad con Eficiencia.</t>
  </si>
  <si>
    <t>Joanel A. George</t>
  </si>
  <si>
    <t>Noelia Cruz</t>
  </si>
  <si>
    <t>Enc. de Ejecución Presupuestaria</t>
  </si>
  <si>
    <t>Encargada Financiera</t>
  </si>
  <si>
    <t xml:space="preserve">Este informe contiene las actividades que fueron planificadas para cada trimestre en el año 2022, aun no se ha hecho el reporte de logros porque se solicita por parte de DIGEPRES a partir del primer trimestre 2022, 15 de abril aproximadamente se contara con las informaciones. </t>
  </si>
  <si>
    <t>Lineamientos para la Ejecución Presupuestaria 2022 del Gobierno General Nacional</t>
  </si>
  <si>
    <t>Lineamientos para la Ejecución Presupuestaria 2023 del Gobierno General Nacional</t>
  </si>
  <si>
    <t>Cantidad de estudiantes que reciben raciones alimenticias</t>
  </si>
  <si>
    <t>Cantidad de estudiantes atendidos en el programa de salud</t>
  </si>
  <si>
    <t>Cantidad de estudiantes beneficiarios</t>
  </si>
  <si>
    <t>n/a</t>
  </si>
  <si>
    <t>Estudiantes en situación de vulnerabilidad reciben servicios de salud preventiva</t>
  </si>
  <si>
    <t>Estudiantes de segundo ciclo de secundaria que reciben servicio de participación estudiantil en actividades extracurriculares y co-curriculares</t>
  </si>
  <si>
    <t>Programación Indicativa Anual de las Metas Físicas-Financieras</t>
  </si>
  <si>
    <r>
      <t xml:space="preserve">VI. </t>
    </r>
    <r>
      <rPr>
        <b/>
        <sz val="11"/>
        <color theme="0"/>
        <rFont val="Calibri"/>
        <family val="2"/>
        <scheme val="minor"/>
      </rPr>
      <t>Oportunidades de Mejora</t>
    </r>
  </si>
  <si>
    <r>
      <rPr>
        <b/>
        <sz val="10"/>
        <rFont val="Calibri"/>
        <family val="2"/>
        <scheme val="minor"/>
      </rPr>
      <t>Nota:</t>
    </r>
    <r>
      <rPr>
        <sz val="10"/>
        <rFont val="Calibri"/>
        <family val="2"/>
        <scheme val="minor"/>
      </rPr>
      <t xml:space="preserve"> Las secciones III, IV, V y VI deben ser repetidas, la misma cantidad de programas sustantivos (codificados desde 11 al 95) que tenga la unidad ejecutora</t>
    </r>
  </si>
  <si>
    <r>
      <t>Beneficiarios:</t>
    </r>
    <r>
      <rPr>
        <sz val="11"/>
        <color rgb="FF000000"/>
        <rFont val="Calibri"/>
        <family val="2"/>
        <scheme val="minor"/>
      </rPr>
      <t xml:space="preserve"> </t>
    </r>
  </si>
  <si>
    <t>10      -INSTITUTO NACIONAL DE BIENESTAR ESTUDIANTIL</t>
  </si>
  <si>
    <t>I -Información Institucional</t>
  </si>
  <si>
    <t>Cantidad de estudiantes en situación de vulnerabilidad reciben asistencia social</t>
  </si>
  <si>
    <t>DESARROLLO INSTITUCIONAL</t>
  </si>
  <si>
    <t>[Registrar las oportunidades de mejora identificadas, como acciones puntuales, especificando las fechas de su realización.]
Incrementar el presupuesto asignado para ampliar el alcance y cobertura de los programas implementados por la institución durante el año 2023.</t>
  </si>
  <si>
    <t>0206 -MINISTERIO DE EDUCACIÓN</t>
  </si>
  <si>
    <t>01      -MINISTERIO DE EDUCACIÓN</t>
  </si>
  <si>
    <t>Fortalecer la capacidad institucional del INABIE para administrar los recursos y ofrecer Servicios Estudiantiles de calidad con eficiencia.</t>
  </si>
  <si>
    <t>Elevar el capital humano y social y las oportunidades económicas para la población en condiciones de pobreza, a fin de elevar su empleabilidad, capacidad de generación de ingresos y mejoría de las condiciones de vida.</t>
  </si>
  <si>
    <t xml:space="preserve">Este informe contiene las actividades que fueron planificadas para cada trimestre en el año 2023, aun no se ha hecho el reporte de logros porque se solicita por parte de Direccion General de Presupuestos a partir del primer trimestre 2023, 15 de abril aproximadamente se contara con las informaciones. </t>
  </si>
  <si>
    <t>Estructurar una administración pública eficiente que actúe con honestidad, transparencia y rendición de cuentas y se oriente a la obtención de resultados en beneficio de la sociedad y del desarrollo nacional y local.</t>
  </si>
  <si>
    <t>Estudiantes en condición de vulnerabilidad.</t>
  </si>
  <si>
    <t>Administración pública transparente, eficiente y orientada.</t>
  </si>
  <si>
    <t>II</t>
  </si>
  <si>
    <t xml:space="preserve">Una sociedad con igualdad de derechos y oportunidades, en la que la población tiene garantizada la educación, salud, vivienda digna y servicios básicos de calidad, y que promueve la reducción progresiva de la pobreza y la desigualdad social territorial. /Mitigada la vulnerabilidad educativa, mejorado el bienestar general de los estudiantes. </t>
  </si>
  <si>
    <t>Educación de calidad para todos y todas. / Aumentar el alcance y la cobertura de los servicios vigentes del INABIE.</t>
  </si>
  <si>
    <t>2.2.3</t>
  </si>
  <si>
    <t>Elevar el capital humano y social y las oportunidades económicas para la población en condiciones de pobreza, a fin de elevar su empleabilidad, capacidad de generación de ingresos y mejoría de las condiciones de vida. /Incrementar el impacto de los programas y servicios del INABIE introduciendo mejoras continuas.</t>
  </si>
  <si>
    <t>Programación Indicativa Anual 2024 de las Metas Físicas-Financieras</t>
  </si>
  <si>
    <t xml:space="preserve">Cantidad de actividades realizadas	</t>
  </si>
  <si>
    <t>Estudiantes en situación de vulnerabilidad de los niveles iniciales, primarios y secundarios del sector público.</t>
  </si>
  <si>
    <t>Procurar el mejoramiento continuo de las acciones llevadas a cabo mediante nuestros programas de Alimentación, Nutrición, Salud y Servicios Sociales, con el propósito disminuir la deserción escolar en el sistema educativo público dominicano.</t>
  </si>
  <si>
    <t>Lineamientos para la Ejecución Presupuestaria 2024 del Gobierno General Nacional</t>
  </si>
  <si>
    <t xml:space="preserve">Este informe contiene las actividades que fueron planificadas para cada trimestre en el año 2024, aun no se ha hecho el reporte de logros porque se solicita por parte de Direccion General de Presupuestos a partir del primer trimestre 2024, 15 de abril aproximadamente se contara con las informaciones. </t>
  </si>
  <si>
    <t>[Registrar las oportunidades de mejora identificadas, como acciones puntuales, especificando las fechas de su realización.]
Incrementar el presupuesto asignado para ampliar el alcance y cobertura de los programas implementados por la institución durante el año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</si>
</sst>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yyyy;@"/>
    <numFmt numFmtId="166" formatCode="[$-10409]#,##0;\-#,##0"/>
    <numFmt numFmtId="167" formatCode="[$-10409]#,##0.00;\-#,##0.00"/>
    <numFmt numFmtId="168" formatCode="[$-10409]0.00%"/>
    <numFmt numFmtId="169" formatCode="&quot;RD$&quot;#,##0.00"/>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name val="Calibri"/>
      <family val="2"/>
    </font>
    <font>
      <i/>
      <sz val="11"/>
      <name val="Calibri"/>
      <family val="2"/>
      <scheme val="minor"/>
    </font>
    <font>
      <b/>
      <sz val="11"/>
      <color theme="0"/>
      <name val="Calibri"/>
      <family val="2"/>
      <scheme val="minor"/>
    </font>
    <font>
      <sz val="11"/>
      <color rgb="FF000000"/>
      <name val="Calibri"/>
      <family val="2"/>
      <scheme val="minor"/>
    </font>
    <font>
      <sz val="11"/>
      <name val="Calibri"/>
      <family val="2"/>
      <scheme val="minor"/>
    </font>
    <font>
      <b/>
      <sz val="11"/>
      <name val="Calibri"/>
      <family val="2"/>
      <scheme val="minor"/>
    </font>
    <font>
      <b/>
      <sz val="10"/>
      <color rgb="FF000000"/>
      <name val="Calibri"/>
      <family val="2"/>
      <scheme val="minor"/>
    </font>
    <font>
      <sz val="9"/>
      <name val="Calibri"/>
      <family val="2"/>
      <scheme val="minor"/>
    </font>
    <font>
      <sz val="10"/>
      <name val="Calibri"/>
      <family val="2"/>
      <scheme val="minor"/>
    </font>
    <font>
      <b/>
      <sz val="10"/>
      <name val="Calibri"/>
      <family val="2"/>
      <scheme val="minor"/>
    </font>
    <font>
      <sz val="9"/>
      <color theme="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0" tint="-4.9989318521683403E-2"/>
        <bgColor indexed="64"/>
      </patternFill>
    </fill>
  </fills>
  <borders count="65">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top style="hair">
        <color indexed="64"/>
      </top>
      <bottom/>
      <diagonal/>
    </border>
    <border>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6" fillId="0" borderId="0"/>
  </cellStyleXfs>
  <cellXfs count="19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166" fontId="16" fillId="0" borderId="28" xfId="0" applyNumberFormat="1" applyFont="1" applyBorder="1" applyAlignment="1" applyProtection="1">
      <alignment horizontal="center" vertical="center" wrapText="1" readingOrder="1"/>
      <protection locked="0"/>
    </xf>
    <xf numFmtId="167"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8"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21" fillId="0" borderId="0" xfId="0" applyFont="1" applyAlignment="1" applyProtection="1">
      <alignment horizontal="left" vertical="center" wrapText="1"/>
      <protection locked="0"/>
    </xf>
    <xf numFmtId="0" fontId="2" fillId="0" borderId="22" xfId="0" applyFont="1" applyBorder="1" applyAlignment="1">
      <alignment vertical="top"/>
    </xf>
    <xf numFmtId="167" fontId="18" fillId="0" borderId="22" xfId="0" applyNumberFormat="1" applyFont="1" applyBorder="1" applyAlignment="1" applyProtection="1">
      <alignment horizontal="center" vertical="center" wrapText="1" readingOrder="1"/>
      <protection locked="0"/>
    </xf>
    <xf numFmtId="0" fontId="23" fillId="0" borderId="24" xfId="0" applyFont="1" applyBorder="1" applyAlignment="1" applyProtection="1">
      <alignment vertical="top" wrapText="1"/>
      <protection locked="0"/>
    </xf>
    <xf numFmtId="166" fontId="23" fillId="0" borderId="28" xfId="0" applyNumberFormat="1" applyFont="1" applyBorder="1" applyAlignment="1" applyProtection="1">
      <alignment horizontal="center" vertical="center" wrapText="1" readingOrder="1"/>
      <protection locked="0"/>
    </xf>
    <xf numFmtId="167" fontId="23" fillId="0" borderId="28" xfId="0" applyNumberFormat="1" applyFont="1" applyBorder="1" applyAlignment="1" applyProtection="1">
      <alignment horizontal="center" vertical="center" wrapText="1" readingOrder="1"/>
      <protection locked="0"/>
    </xf>
    <xf numFmtId="166" fontId="23" fillId="8" borderId="28" xfId="0" applyNumberFormat="1" applyFont="1" applyFill="1" applyBorder="1" applyAlignment="1" applyProtection="1">
      <alignment horizontal="center" vertical="center" wrapText="1" readingOrder="1"/>
      <protection locked="0"/>
    </xf>
    <xf numFmtId="167" fontId="23" fillId="8" borderId="28" xfId="0" applyNumberFormat="1" applyFont="1" applyFill="1" applyBorder="1" applyAlignment="1" applyProtection="1">
      <alignment horizontal="center" vertical="center" wrapText="1" readingOrder="1"/>
      <protection locked="0"/>
    </xf>
    <xf numFmtId="166" fontId="23" fillId="0" borderId="28" xfId="0" applyNumberFormat="1" applyFont="1" applyBorder="1" applyAlignment="1" applyProtection="1">
      <alignment horizontal="center" vertical="center" wrapText="1"/>
      <protection locked="0"/>
    </xf>
    <xf numFmtId="10" fontId="23" fillId="7" borderId="28" xfId="0" applyNumberFormat="1" applyFont="1" applyFill="1" applyBorder="1" applyAlignment="1" applyProtection="1">
      <alignment horizontal="center" vertical="center" wrapText="1" readingOrder="1"/>
      <protection locked="0"/>
    </xf>
    <xf numFmtId="168" fontId="23" fillId="7" borderId="25" xfId="0" applyNumberFormat="1" applyFont="1" applyFill="1" applyBorder="1" applyAlignment="1" applyProtection="1">
      <alignment horizontal="center" vertical="center" wrapText="1" readingOrder="1"/>
      <protection locked="0"/>
    </xf>
    <xf numFmtId="0" fontId="16" fillId="0" borderId="28" xfId="0" applyFont="1" applyBorder="1" applyAlignment="1" applyProtection="1">
      <alignment vertical="top" wrapText="1"/>
      <protection locked="0"/>
    </xf>
    <xf numFmtId="0" fontId="1" fillId="0" borderId="0" xfId="0" applyFont="1"/>
    <xf numFmtId="0" fontId="1" fillId="0" borderId="10" xfId="0" applyFont="1" applyBorder="1"/>
    <xf numFmtId="0" fontId="13" fillId="0" borderId="0" xfId="0" applyFont="1" applyProtection="1">
      <protection locked="0"/>
    </xf>
    <xf numFmtId="0" fontId="27" fillId="0" borderId="0" xfId="0" applyFont="1" applyProtection="1">
      <protection locked="0"/>
    </xf>
    <xf numFmtId="0" fontId="0" fillId="0" borderId="10" xfId="0" applyBorder="1"/>
    <xf numFmtId="0" fontId="30" fillId="0" borderId="0" xfId="0" applyFont="1" applyProtection="1">
      <protection locked="0"/>
    </xf>
    <xf numFmtId="0" fontId="33" fillId="0" borderId="0" xfId="0" applyFont="1"/>
    <xf numFmtId="0" fontId="0" fillId="0" borderId="40" xfId="0" applyBorder="1" applyAlignment="1" applyProtection="1">
      <alignment horizontal="center" vertical="center" wrapText="1"/>
      <protection locked="0"/>
    </xf>
    <xf numFmtId="167" fontId="31" fillId="0" borderId="40" xfId="0" applyNumberFormat="1" applyFont="1" applyBorder="1" applyAlignment="1" applyProtection="1">
      <alignment horizontal="center" vertical="center" wrapText="1" readingOrder="1"/>
      <protection locked="0"/>
    </xf>
    <xf numFmtId="0" fontId="0" fillId="0" borderId="0" xfId="0" applyAlignment="1" applyProtection="1">
      <alignment horizontal="left" vertical="center" wrapText="1"/>
      <protection locked="0"/>
    </xf>
    <xf numFmtId="169" fontId="0" fillId="0" borderId="40" xfId="0" applyNumberFormat="1" applyBorder="1" applyAlignment="1">
      <alignment vertical="center"/>
    </xf>
    <xf numFmtId="0" fontId="29" fillId="8" borderId="40" xfId="0" applyFont="1" applyFill="1" applyBorder="1" applyAlignment="1">
      <alignment horizontal="center" vertical="center" wrapText="1" readingOrder="1"/>
    </xf>
    <xf numFmtId="0" fontId="30" fillId="0" borderId="40" xfId="0" applyFont="1" applyBorder="1" applyAlignment="1" applyProtection="1">
      <alignment horizontal="left" vertical="center" wrapText="1"/>
      <protection locked="0"/>
    </xf>
    <xf numFmtId="166" fontId="27" fillId="0" borderId="40" xfId="0" applyNumberFormat="1" applyFont="1" applyBorder="1" applyAlignment="1" applyProtection="1">
      <alignment horizontal="center" vertical="center" wrapText="1" readingOrder="1"/>
      <protection locked="0"/>
    </xf>
    <xf numFmtId="164" fontId="27" fillId="10" borderId="40" xfId="1" applyFont="1" applyFill="1" applyBorder="1" applyAlignment="1" applyProtection="1">
      <alignment horizontal="center" vertical="center" wrapText="1" readingOrder="1"/>
      <protection locked="0"/>
    </xf>
    <xf numFmtId="10" fontId="27" fillId="10" borderId="40" xfId="0" applyNumberFormat="1" applyFont="1" applyFill="1" applyBorder="1" applyAlignment="1" applyProtection="1">
      <alignment horizontal="center" vertical="center" wrapText="1" readingOrder="1"/>
      <protection locked="0"/>
    </xf>
    <xf numFmtId="10" fontId="27" fillId="10" borderId="40" xfId="2" applyNumberFormat="1" applyFont="1" applyFill="1" applyBorder="1" applyAlignment="1" applyProtection="1">
      <alignment horizontal="center" vertical="center" wrapText="1" readingOrder="1"/>
      <protection locked="0"/>
    </xf>
    <xf numFmtId="0" fontId="0" fillId="0" borderId="43" xfId="0" applyBorder="1"/>
    <xf numFmtId="0" fontId="9" fillId="0" borderId="5" xfId="0" applyFont="1" applyBorder="1" applyAlignment="1">
      <alignment vertical="center"/>
    </xf>
    <xf numFmtId="0" fontId="2" fillId="0" borderId="5" xfId="0" applyFont="1" applyBorder="1"/>
    <xf numFmtId="0" fontId="9" fillId="0" borderId="5" xfId="0" applyFont="1" applyBorder="1" applyAlignment="1">
      <alignment vertical="center" wrapText="1"/>
    </xf>
    <xf numFmtId="0" fontId="0" fillId="0" borderId="64" xfId="0" applyBorder="1"/>
    <xf numFmtId="0" fontId="29" fillId="8" borderId="55" xfId="0" applyFont="1" applyFill="1" applyBorder="1" applyAlignment="1">
      <alignment horizontal="center" vertical="center" wrapText="1" readingOrder="1"/>
    </xf>
    <xf numFmtId="0" fontId="29" fillId="8" borderId="53" xfId="0" applyFont="1" applyFill="1" applyBorder="1" applyAlignment="1">
      <alignment horizontal="center" vertical="center" wrapText="1" readingOrder="1"/>
    </xf>
    <xf numFmtId="0" fontId="30" fillId="0" borderId="55" xfId="0" applyFont="1" applyBorder="1" applyAlignment="1" applyProtection="1">
      <alignment vertical="center" wrapText="1"/>
      <protection locked="0"/>
    </xf>
    <xf numFmtId="168" fontId="27" fillId="10" borderId="53" xfId="0" applyNumberFormat="1" applyFont="1" applyFill="1" applyBorder="1" applyAlignment="1" applyProtection="1">
      <alignment horizontal="center" vertical="center" wrapText="1" readingOrder="1"/>
      <protection locked="0"/>
    </xf>
    <xf numFmtId="0" fontId="30" fillId="0" borderId="55" xfId="0" applyFont="1" applyBorder="1" applyAlignment="1" applyProtection="1">
      <alignment horizontal="left" vertical="center" wrapText="1"/>
      <protection locked="0"/>
    </xf>
    <xf numFmtId="0" fontId="9" fillId="0" borderId="5" xfId="0" applyFont="1" applyBorder="1" applyAlignment="1" applyProtection="1">
      <alignment vertical="center" wrapText="1"/>
      <protection locked="0"/>
    </xf>
    <xf numFmtId="0" fontId="0" fillId="0" borderId="6"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27" fillId="0" borderId="5" xfId="0" applyFont="1" applyBorder="1" applyProtection="1">
      <protection locked="0"/>
    </xf>
    <xf numFmtId="0" fontId="2" fillId="0" borderId="55" xfId="0" applyFont="1" applyBorder="1" applyAlignment="1">
      <alignment vertical="top"/>
    </xf>
    <xf numFmtId="0" fontId="27" fillId="0" borderId="6" xfId="0" applyFont="1" applyBorder="1" applyProtection="1">
      <protection locked="0"/>
    </xf>
    <xf numFmtId="0" fontId="0" fillId="0" borderId="6" xfId="0" applyBorder="1"/>
    <xf numFmtId="0" fontId="28" fillId="0" borderId="9" xfId="0" applyFont="1" applyBorder="1" applyProtection="1">
      <protection locked="0"/>
    </xf>
    <xf numFmtId="0" fontId="28" fillId="0" borderId="10" xfId="0" applyFont="1" applyBorder="1" applyProtection="1">
      <protection locked="0"/>
    </xf>
    <xf numFmtId="0" fontId="27" fillId="0" borderId="40" xfId="0" applyFont="1" applyBorder="1" applyAlignment="1" applyProtection="1">
      <alignment horizontal="center" vertical="center" wrapText="1"/>
      <protection locked="0"/>
    </xf>
    <xf numFmtId="0" fontId="0" fillId="0" borderId="0" xfId="0" applyAlignment="1">
      <alignment horizontal="left"/>
    </xf>
    <xf numFmtId="0" fontId="33" fillId="0" borderId="0" xfId="0" applyFont="1" applyAlignment="1">
      <alignment horizontal="left"/>
    </xf>
    <xf numFmtId="0" fontId="27" fillId="0" borderId="0" xfId="0" applyFont="1" applyAlignment="1" applyProtection="1">
      <alignment horizontal="left"/>
      <protection locked="0"/>
    </xf>
    <xf numFmtId="0" fontId="0" fillId="0" borderId="15" xfId="0" applyBorder="1" applyAlignment="1">
      <alignment horizontal="center"/>
    </xf>
    <xf numFmtId="0" fontId="13" fillId="0" borderId="0" xfId="0" applyFont="1" applyAlignment="1" applyProtection="1">
      <alignment horizontal="center"/>
      <protection locked="0"/>
    </xf>
    <xf numFmtId="0" fontId="0" fillId="0" borderId="0" xfId="0" applyAlignment="1">
      <alignment horizontal="center"/>
    </xf>
    <xf numFmtId="0" fontId="11"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0" borderId="0" xfId="0" quotePrefix="1" applyFont="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10" fillId="0" borderId="22" xfId="0" applyFont="1" applyBorder="1" applyAlignment="1">
      <alignment horizontal="center" vertical="center" wrapText="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6" xfId="0" applyBorder="1" applyAlignment="1">
      <alignment horizont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0" fillId="0" borderId="10" xfId="0" applyBorder="1" applyAlignment="1">
      <alignment horizontal="center"/>
    </xf>
    <xf numFmtId="0" fontId="0" fillId="0" borderId="6" xfId="0" applyBorder="1" applyAlignment="1">
      <alignment horizontal="center"/>
    </xf>
    <xf numFmtId="0" fontId="28" fillId="0" borderId="10" xfId="0" applyFont="1" applyBorder="1" applyAlignment="1" applyProtection="1">
      <alignment horizontal="center"/>
      <protection locked="0"/>
    </xf>
    <xf numFmtId="0" fontId="28" fillId="0" borderId="11" xfId="0" applyFont="1" applyBorder="1" applyAlignment="1" applyProtection="1">
      <alignment horizontal="center"/>
      <protection locked="0"/>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0" fillId="0" borderId="64"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27" fillId="0" borderId="0" xfId="0" applyFont="1" applyAlignment="1" applyProtection="1">
      <alignment horizontal="center"/>
      <protection locked="0"/>
    </xf>
    <xf numFmtId="0" fontId="27" fillId="0" borderId="6" xfId="0" applyFont="1" applyBorder="1" applyAlignment="1" applyProtection="1">
      <alignment horizontal="center"/>
      <protection locked="0"/>
    </xf>
    <xf numFmtId="0" fontId="28" fillId="0" borderId="0" xfId="0" applyFont="1" applyAlignment="1" applyProtection="1">
      <alignment horizontal="center"/>
      <protection locked="0"/>
    </xf>
    <xf numFmtId="0" fontId="28" fillId="0" borderId="6" xfId="0" applyFont="1" applyBorder="1" applyAlignment="1" applyProtection="1">
      <alignment horizontal="center"/>
      <protection locked="0"/>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8" fillId="5" borderId="62" xfId="0" applyFont="1" applyFill="1" applyBorder="1" applyAlignment="1">
      <alignment horizontal="left" vertical="center"/>
    </xf>
    <xf numFmtId="0" fontId="8" fillId="5" borderId="49" xfId="0" applyFont="1" applyFill="1" applyBorder="1" applyAlignment="1">
      <alignment horizontal="left" vertical="center"/>
    </xf>
    <xf numFmtId="0" fontId="8" fillId="5" borderId="63" xfId="0" applyFont="1" applyFill="1" applyBorder="1" applyAlignment="1">
      <alignment horizontal="left" vertical="center"/>
    </xf>
    <xf numFmtId="0" fontId="9" fillId="8" borderId="40" xfId="0" applyFont="1" applyFill="1" applyBorder="1" applyAlignment="1">
      <alignment horizontal="center" vertical="center" wrapText="1" readingOrder="1"/>
    </xf>
    <xf numFmtId="0" fontId="27" fillId="6" borderId="40" xfId="0" applyFont="1" applyFill="1" applyBorder="1" applyAlignment="1">
      <alignment vertical="top" wrapText="1"/>
    </xf>
    <xf numFmtId="0" fontId="27" fillId="6" borderId="53" xfId="0" applyFont="1" applyFill="1" applyBorder="1" applyAlignment="1">
      <alignment vertical="top" wrapText="1"/>
    </xf>
    <xf numFmtId="0" fontId="8" fillId="5" borderId="5" xfId="0" applyFont="1" applyFill="1" applyBorder="1" applyAlignment="1">
      <alignment horizontal="left" vertical="center"/>
    </xf>
    <xf numFmtId="0" fontId="8" fillId="5" borderId="6" xfId="0" applyFont="1" applyFill="1" applyBorder="1" applyAlignment="1">
      <alignment horizontal="left" vertical="center"/>
    </xf>
    <xf numFmtId="0" fontId="0" fillId="0" borderId="0" xfId="0" quotePrefix="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27" fillId="0" borderId="0" xfId="0" applyFont="1" applyAlignment="1" applyProtection="1">
      <alignment horizontal="left" vertical="center" wrapText="1"/>
      <protection locked="0"/>
    </xf>
    <xf numFmtId="0" fontId="27" fillId="0" borderId="6" xfId="0" applyFont="1" applyBorder="1" applyAlignment="1" applyProtection="1">
      <alignment horizontal="left" vertical="center" wrapText="1"/>
      <protection locked="0"/>
    </xf>
    <xf numFmtId="169" fontId="0" fillId="0" borderId="60" xfId="0" applyNumberFormat="1" applyBorder="1" applyAlignment="1">
      <alignment horizontal="center" vertical="center"/>
    </xf>
    <xf numFmtId="169" fontId="0" fillId="0" borderId="46" xfId="0" applyNumberFormat="1" applyBorder="1" applyAlignment="1">
      <alignment horizontal="center" vertical="center"/>
    </xf>
    <xf numFmtId="169" fontId="0" fillId="0" borderId="45" xfId="0" applyNumberFormat="1" applyBorder="1" applyAlignment="1">
      <alignment horizontal="center" vertical="center"/>
    </xf>
    <xf numFmtId="39" fontId="27" fillId="10" borderId="45" xfId="1" applyNumberFormat="1" applyFont="1" applyFill="1" applyBorder="1" applyAlignment="1" applyProtection="1">
      <alignment horizontal="center" vertical="center" wrapText="1" readingOrder="1"/>
      <protection locked="0"/>
    </xf>
    <xf numFmtId="39" fontId="27" fillId="10" borderId="46" xfId="1" applyNumberFormat="1" applyFont="1" applyFill="1" applyBorder="1" applyAlignment="1" applyProtection="1">
      <alignment horizontal="center" vertical="center" wrapText="1" readingOrder="1"/>
      <protection locked="0"/>
    </xf>
    <xf numFmtId="39" fontId="27" fillId="10" borderId="47" xfId="1" applyNumberFormat="1" applyFont="1" applyFill="1" applyBorder="1" applyAlignment="1" applyProtection="1">
      <alignment horizontal="center" vertical="center" wrapText="1" readingOrder="1"/>
      <protection locked="0"/>
    </xf>
    <xf numFmtId="10" fontId="27" fillId="10" borderId="46" xfId="2" applyNumberFormat="1" applyFont="1" applyFill="1" applyBorder="1" applyAlignment="1" applyProtection="1">
      <alignment horizontal="center" vertical="center" wrapText="1" readingOrder="1"/>
    </xf>
    <xf numFmtId="10" fontId="27" fillId="10" borderId="61" xfId="2" applyNumberFormat="1" applyFont="1" applyFill="1" applyBorder="1" applyAlignment="1" applyProtection="1">
      <alignment horizontal="center" vertical="center" wrapText="1" readingOrder="1"/>
    </xf>
    <xf numFmtId="0" fontId="0" fillId="0" borderId="40"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7" fillId="4" borderId="55" xfId="0" applyFont="1" applyFill="1" applyBorder="1" applyAlignment="1">
      <alignment horizontal="left" vertical="center"/>
    </xf>
    <xf numFmtId="0" fontId="7" fillId="4" borderId="40" xfId="0" applyFont="1" applyFill="1" applyBorder="1" applyAlignment="1">
      <alignment horizontal="left" vertical="center"/>
    </xf>
    <xf numFmtId="0" fontId="7" fillId="4" borderId="53" xfId="0" applyFont="1" applyFill="1" applyBorder="1" applyAlignment="1">
      <alignment horizontal="left" vertical="center"/>
    </xf>
    <xf numFmtId="0" fontId="8" fillId="5" borderId="56" xfId="0" applyFont="1" applyFill="1" applyBorder="1" applyAlignment="1">
      <alignment horizontal="left" vertical="center"/>
    </xf>
    <xf numFmtId="0" fontId="8" fillId="5" borderId="48" xfId="0" applyFont="1" applyFill="1" applyBorder="1" applyAlignment="1">
      <alignment horizontal="left" vertical="center"/>
    </xf>
    <xf numFmtId="0" fontId="8" fillId="5" borderId="57" xfId="0" applyFont="1" applyFill="1" applyBorder="1" applyAlignment="1">
      <alignment horizontal="left" vertical="center"/>
    </xf>
    <xf numFmtId="0" fontId="28" fillId="6" borderId="58" xfId="0" applyFont="1" applyFill="1" applyBorder="1" applyAlignment="1">
      <alignment horizontal="center" vertical="center" wrapText="1" readingOrder="1"/>
    </xf>
    <xf numFmtId="0" fontId="28" fillId="6" borderId="51" xfId="0" applyFont="1" applyFill="1" applyBorder="1" applyAlignment="1">
      <alignment horizontal="center" vertical="center" wrapText="1" readingOrder="1"/>
    </xf>
    <xf numFmtId="0" fontId="28" fillId="6" borderId="44" xfId="0" applyFont="1" applyFill="1" applyBorder="1" applyAlignment="1">
      <alignment horizontal="center" vertical="center" wrapText="1" readingOrder="1"/>
    </xf>
    <xf numFmtId="0" fontId="28" fillId="6" borderId="50" xfId="0" applyFont="1" applyFill="1" applyBorder="1" applyAlignment="1">
      <alignment horizontal="center" vertical="center" wrapText="1" readingOrder="1"/>
    </xf>
    <xf numFmtId="0" fontId="28" fillId="6" borderId="59" xfId="0" applyFont="1" applyFill="1" applyBorder="1" applyAlignment="1">
      <alignment horizontal="center" vertical="center" wrapText="1" readingOrder="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54" xfId="0" applyBorder="1" applyAlignment="1">
      <alignment horizontal="left" vertical="center" wrapText="1"/>
    </xf>
    <xf numFmtId="0" fontId="0" fillId="3" borderId="5" xfId="0" applyFill="1" applyBorder="1" applyAlignment="1">
      <alignment horizontal="center"/>
    </xf>
    <xf numFmtId="0" fontId="0" fillId="3" borderId="6" xfId="0" applyFill="1" applyBorder="1" applyAlignment="1">
      <alignment horizontal="center"/>
    </xf>
    <xf numFmtId="49" fontId="0" fillId="0" borderId="40" xfId="0" quotePrefix="1" applyNumberFormat="1" applyBorder="1" applyAlignment="1" applyProtection="1">
      <alignment horizontal="left" vertical="center" wrapText="1"/>
      <protection locked="0"/>
    </xf>
    <xf numFmtId="49" fontId="0" fillId="0" borderId="53" xfId="0" quotePrefix="1" applyNumberFormat="1" applyBorder="1" applyAlignment="1" applyProtection="1">
      <alignment horizontal="left" vertical="center" wrapText="1"/>
      <protection locked="0"/>
    </xf>
    <xf numFmtId="0" fontId="0" fillId="0" borderId="1" xfId="0" applyBorder="1" applyAlignment="1">
      <alignment horizontal="center"/>
    </xf>
    <xf numFmtId="0" fontId="0" fillId="0" borderId="52" xfId="0" applyBorder="1" applyAlignment="1">
      <alignment horizontal="center"/>
    </xf>
  </cellXfs>
  <cellStyles count="4">
    <cellStyle name="Comma" xfId="1" builtinId="3"/>
    <cellStyle name="Normal" xfId="0" builtinId="0"/>
    <cellStyle name="Normal 3" xfId="3"/>
    <cellStyle name="Percent" xfId="2" builtinId="5"/>
  </cellStyles>
  <dxfs count="45">
    <dxf>
      <font>
        <b val="0"/>
        <i val="0"/>
        <strike val="0"/>
        <condense val="0"/>
        <extend val="0"/>
        <outline val="0"/>
        <shadow val="0"/>
        <u val="none"/>
        <vertAlign val="baseline"/>
        <sz val="11"/>
        <color auto="1"/>
        <name val="Calibri"/>
        <scheme val="minor"/>
      </font>
      <numFmt numFmtId="168" formatCode="[$-10409]0.00%"/>
      <fill>
        <patternFill patternType="solid">
          <fgColor indexed="64"/>
          <bgColor theme="0" tint="-4.9989318521683403E-2"/>
        </patternFill>
      </fill>
      <alignment horizontal="center" vertical="center" textRotation="0" wrapText="1" indent="0" justifyLastLine="0" shrinkToFit="0" readingOrder="1"/>
      <border diagonalUp="0" diagonalDown="0">
        <left style="hair">
          <color indexed="64"/>
        </left>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1"/>
        <color auto="1"/>
        <name val="Calibri"/>
        <scheme val="minor"/>
      </font>
      <numFmt numFmtId="14" formatCode="0.00%"/>
      <fill>
        <patternFill patternType="solid">
          <fgColor indexed="64"/>
          <bgColor theme="0" tint="-4.9989318521683403E-2"/>
        </patternFill>
      </fill>
      <alignment horizontal="center" vertical="center" textRotation="0" wrapText="1" indent="0" justifyLastLine="0" shrinkToFit="0" readingOrder="1"/>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theme="0" tint="-4.9989318521683403E-2"/>
        </patternFill>
      </fill>
      <alignment horizontal="center" vertical="center" textRotation="0" wrapText="1" indent="0" justifyLastLine="0" shrinkToFit="0" readingOrder="1"/>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theme="0" tint="-4.9989318521683403E-2"/>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1"/>
        <color auto="1"/>
        <name val="Calibri"/>
        <scheme val="minor"/>
      </font>
      <numFmt numFmtId="169" formatCode="&quot;RD$&quot;#,##0.00"/>
      <fill>
        <patternFill patternType="none">
          <fgColor indexed="64"/>
          <bgColor auto="1"/>
        </patternFill>
      </fill>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1"/>
        <color auto="1"/>
        <name val="Calibri"/>
        <scheme val="minor"/>
      </font>
      <numFmt numFmtId="166" formatCode="[$-10409]#,##0;\-#,##0"/>
      <fill>
        <patternFill patternType="none">
          <fgColor indexed="64"/>
          <bgColor auto="1"/>
        </patternFill>
      </fill>
      <alignment horizontal="center" vertical="center" textRotation="0" wrapText="1" indent="0" justifyLastLine="0" shrinkToFit="0" readingOrder="1"/>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1"/>
        <color auto="1"/>
        <name val="Calibri"/>
        <scheme val="minor"/>
      </font>
      <numFmt numFmtId="169" formatCode="&quot;RD$&quot;#,##0.00"/>
      <fill>
        <patternFill patternType="none">
          <fgColor indexed="64"/>
          <bgColor indexed="65"/>
        </patternFill>
      </fill>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1"/>
        <color auto="1"/>
        <name val="Calibri"/>
        <scheme val="minor"/>
      </font>
      <numFmt numFmtId="166" formatCode="[$-10409]#,##0;\-#,##0"/>
      <fill>
        <patternFill patternType="none">
          <fgColor indexed="64"/>
          <bgColor auto="1"/>
        </patternFill>
      </fill>
      <alignment horizontal="center" vertical="center" textRotation="0" wrapText="1" indent="0" justifyLastLine="0" shrinkToFit="0" readingOrder="1"/>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hair">
          <color indexed="64"/>
        </right>
        <top style="hair">
          <color indexed="64"/>
        </top>
        <bottom style="hair">
          <color indexed="64"/>
        </bottom>
        <vertical style="hair">
          <color indexed="64"/>
        </vertical>
        <horizontal style="hair">
          <color indexed="64"/>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hair">
          <color indexed="64"/>
        </left>
        <right style="hair">
          <color indexed="64"/>
        </right>
        <top/>
        <bottom/>
        <vertical style="hair">
          <color indexed="64"/>
        </vertical>
        <horizontal style="hair">
          <color indexed="64"/>
        </horizontal>
      </border>
      <protection locked="1" hidden="0"/>
    </dxf>
    <dxf>
      <font>
        <b val="0"/>
        <i val="0"/>
        <strike val="0"/>
        <condense val="0"/>
        <extend val="0"/>
        <outline val="0"/>
        <shadow val="0"/>
        <u val="none"/>
        <vertAlign val="baseline"/>
        <sz val="11"/>
        <color auto="1"/>
        <name val="Calibri"/>
        <scheme val="minor"/>
      </font>
      <numFmt numFmtId="168" formatCode="[$-10409]0.00%"/>
      <fill>
        <patternFill patternType="solid">
          <fgColor indexed="64"/>
          <bgColor theme="0" tint="-4.9989318521683403E-2"/>
        </patternFill>
      </fill>
      <alignment horizontal="center" vertical="center" textRotation="0" wrapText="1" indent="0" justifyLastLine="0" shrinkToFit="0" readingOrder="1"/>
      <border diagonalUp="0" diagonalDown="0">
        <left style="hair">
          <color indexed="64"/>
        </left>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1"/>
        <color auto="1"/>
        <name val="Calibri"/>
        <scheme val="minor"/>
      </font>
      <numFmt numFmtId="14" formatCode="0.00%"/>
      <fill>
        <patternFill patternType="solid">
          <fgColor indexed="64"/>
          <bgColor theme="0" tint="-4.9989318521683403E-2"/>
        </patternFill>
      </fill>
      <alignment horizontal="center" vertical="center" textRotation="0" wrapText="1" indent="0" justifyLastLine="0" shrinkToFit="0" readingOrder="1"/>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theme="0" tint="-4.9989318521683403E-2"/>
        </patternFill>
      </fill>
      <alignment horizontal="center" vertical="center" textRotation="0" wrapText="1" indent="0" justifyLastLine="0" shrinkToFit="0" readingOrder="1"/>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theme="0" tint="-4.9989318521683403E-2"/>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1"/>
        <color auto="1"/>
        <name val="Calibri"/>
        <scheme val="minor"/>
      </font>
      <numFmt numFmtId="169" formatCode="&quot;RD$&quot;#,##0.00"/>
      <fill>
        <patternFill patternType="none">
          <fgColor indexed="64"/>
          <bgColor auto="1"/>
        </patternFill>
      </fill>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1"/>
        <color auto="1"/>
        <name val="Calibri"/>
        <scheme val="minor"/>
      </font>
      <numFmt numFmtId="166" formatCode="[$-10409]#,##0;\-#,##0"/>
      <fill>
        <patternFill patternType="none">
          <fgColor indexed="64"/>
          <bgColor auto="1"/>
        </patternFill>
      </fill>
      <alignment horizontal="center" vertical="center" textRotation="0" wrapText="1" indent="0" justifyLastLine="0" shrinkToFit="0" readingOrder="1"/>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1"/>
        <color auto="1"/>
        <name val="Calibri"/>
        <scheme val="minor"/>
      </font>
      <numFmt numFmtId="169" formatCode="&quot;RD$&quot;#,##0.00"/>
      <fill>
        <patternFill patternType="none">
          <fgColor indexed="64"/>
          <bgColor indexed="65"/>
        </patternFill>
      </fill>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1"/>
        <color auto="1"/>
        <name val="Calibri"/>
        <scheme val="minor"/>
      </font>
      <numFmt numFmtId="166" formatCode="[$-10409]#,##0;\-#,##0"/>
      <fill>
        <patternFill patternType="none">
          <fgColor indexed="64"/>
          <bgColor auto="1"/>
        </patternFill>
      </fill>
      <alignment horizontal="center" vertical="center" textRotation="0" wrapText="1" indent="0" justifyLastLine="0" shrinkToFit="0" readingOrder="1"/>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hair">
          <color indexed="64"/>
        </right>
        <top style="hair">
          <color indexed="64"/>
        </top>
        <bottom style="hair">
          <color indexed="64"/>
        </bottom>
        <vertical style="hair">
          <color indexed="64"/>
        </vertical>
        <horizontal style="hair">
          <color indexed="64"/>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minor"/>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hair">
          <color indexed="64"/>
        </left>
        <right style="hair">
          <color indexed="64"/>
        </right>
        <top/>
        <bottom/>
        <vertical style="hair">
          <color indexed="64"/>
        </vertical>
        <horizontal style="hair">
          <color indexed="64"/>
        </horizontal>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67311</xdr:colOff>
      <xdr:row>0</xdr:row>
      <xdr:rowOff>28575</xdr:rowOff>
    </xdr:from>
    <xdr:ext cx="1367789" cy="741822"/>
    <xdr:pic>
      <xdr:nvPicPr>
        <xdr:cNvPr id="2" name="Imagen 1">
          <a:extLst>
            <a:ext uri="{FF2B5EF4-FFF2-40B4-BE49-F238E27FC236}">
              <a16:creationId xmlns:a16="http://schemas.microsoft.com/office/drawing/2014/main" id="{5A0A2658-7AB8-4A9B-AFA4-481DFEC9592C}"/>
            </a:ext>
          </a:extLst>
        </xdr:cNvPr>
        <xdr:cNvPicPr>
          <a:picLocks noChangeAspect="1"/>
        </xdr:cNvPicPr>
      </xdr:nvPicPr>
      <xdr:blipFill>
        <a:blip xmlns:r="http://schemas.openxmlformats.org/officeDocument/2006/relationships" r:embed="rId1"/>
        <a:stretch>
          <a:fillRect/>
        </a:stretch>
      </xdr:blipFill>
      <xdr:spPr>
        <a:xfrm>
          <a:off x="67311" y="28575"/>
          <a:ext cx="1367789" cy="741822"/>
        </a:xfrm>
        <a:prstGeom prst="rect">
          <a:avLst/>
        </a:prstGeom>
      </xdr:spPr>
    </xdr:pic>
    <xdr:clientData/>
  </xdr:oneCellAnchor>
  <xdr:twoCellAnchor editAs="oneCell">
    <xdr:from>
      <xdr:col>3</xdr:col>
      <xdr:colOff>952499</xdr:colOff>
      <xdr:row>44</xdr:row>
      <xdr:rowOff>28610</xdr:rowOff>
    </xdr:from>
    <xdr:to>
      <xdr:col>5</xdr:col>
      <xdr:colOff>952499</xdr:colOff>
      <xdr:row>52</xdr:row>
      <xdr:rowOff>165359</xdr:rowOff>
    </xdr:to>
    <xdr:pic>
      <xdr:nvPicPr>
        <xdr:cNvPr id="3" name="Picture 2">
          <a:extLst>
            <a:ext uri="{FF2B5EF4-FFF2-40B4-BE49-F238E27FC236}">
              <a16:creationId xmlns:a16="http://schemas.microsoft.com/office/drawing/2014/main" id="{62058B70-029B-4289-96D2-19E244CDA41B}"/>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818"/>
        <a:stretch/>
      </xdr:blipFill>
      <xdr:spPr bwMode="auto">
        <a:xfrm>
          <a:off x="4752974" y="13897010"/>
          <a:ext cx="2047875" cy="1622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67311</xdr:colOff>
      <xdr:row>0</xdr:row>
      <xdr:rowOff>28575</xdr:rowOff>
    </xdr:from>
    <xdr:ext cx="1367789" cy="741822"/>
    <xdr:pic>
      <xdr:nvPicPr>
        <xdr:cNvPr id="2" name="Imagen 1">
          <a:extLst>
            <a:ext uri="{FF2B5EF4-FFF2-40B4-BE49-F238E27FC236}">
              <a16:creationId xmlns:a16="http://schemas.microsoft.com/office/drawing/2014/main" id="{0B54517C-3F0A-4EAD-86B6-840E868A722B}"/>
            </a:ext>
          </a:extLst>
        </xdr:cNvPr>
        <xdr:cNvPicPr>
          <a:picLocks noChangeAspect="1"/>
        </xdr:cNvPicPr>
      </xdr:nvPicPr>
      <xdr:blipFill>
        <a:blip xmlns:r="http://schemas.openxmlformats.org/officeDocument/2006/relationships" r:embed="rId1"/>
        <a:stretch>
          <a:fillRect/>
        </a:stretch>
      </xdr:blipFill>
      <xdr:spPr>
        <a:xfrm>
          <a:off x="67311" y="28575"/>
          <a:ext cx="1367789" cy="74182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3" totalsRowShown="0" headerRowDxfId="44" dataDxfId="42" headerRowBorderDxfId="43" tableBorderDxfId="41" totalsRowBorderDxfId="40">
  <autoFilter ref="A28:J33"/>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calculatedColumnFormula>IF(G29&gt;0,G29/C29,0)</calculatedColumnFormula>
    </tableColumn>
    <tableColumn id="8" name="Financiero _x000a_(%) _x000a_H=F/D" dataDxfId="30">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28:J33" totalsRowShown="0" headerRowDxfId="29" dataDxfId="27" headerRowBorderDxfId="28" tableBorderDxfId="26" totalsRowBorderDxfId="25">
  <autoFilter ref="A28:J33"/>
  <tableColumns count="10">
    <tableColumn id="1" name="Producto" dataDxfId="24"/>
    <tableColumn id="2" name="Indicador" dataDxfId="23"/>
    <tableColumn id="3" name="Física_x000a_(A)" dataDxfId="22"/>
    <tableColumn id="4" name="Financiera_x000a_(B)" dataDxfId="21"/>
    <tableColumn id="9" name="Física_x000a_(C)" dataDxfId="20">
      <calculatedColumnFormula>+Tabla13[[#This Row],[Física
(A)]]</calculatedColumnFormula>
    </tableColumn>
    <tableColumn id="10" name="Financiera_x000a_(D)" dataDxfId="19">
      <calculatedColumnFormula>+Tabla13[[#This Row],[Financiera
(B)]]</calculatedColumnFormula>
    </tableColumn>
    <tableColumn id="5" name="Física _x000a_(E)" dataDxfId="18"/>
    <tableColumn id="6" name="Financiera _x000a_ (F)" dataDxfId="17"/>
    <tableColumn id="7" name="Física _x000a_(%)_x000a_ G=E/C" dataDxfId="16">
      <calculatedColumnFormula>IF(G29&gt;0,G29/C29,0)</calculatedColumnFormula>
    </tableColumn>
    <tableColumn id="8" name="Financiero _x000a_(%) _x000a_H=F/D" dataDxfId="15">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5" name="Tabla136" displayName="Tabla136" ref="A28:J33" totalsRowShown="0" headerRowDxfId="14" dataDxfId="12" headerRowBorderDxfId="13" tableBorderDxfId="11" totalsRowBorderDxfId="10">
  <autoFilter ref="A28:J33"/>
  <tableColumns count="10">
    <tableColumn id="1" name="Producto" dataDxfId="9"/>
    <tableColumn id="2" name="Indicador" dataDxfId="8"/>
    <tableColumn id="3" name="Física_x000a_(A)" dataDxfId="7"/>
    <tableColumn id="4" name="Financiera_x000a_(B)" dataDxfId="6"/>
    <tableColumn id="9" name="Física_x000a_(C)" dataDxfId="5">
      <calculatedColumnFormula>+Tabla136[[#This Row],[Física
(A)]]</calculatedColumnFormula>
    </tableColumn>
    <tableColumn id="10" name="Financiera_x000a_(D)" dataDxfId="4">
      <calculatedColumnFormula>+Tabla136[[#This Row],[Financiera
(B)]]</calculatedColumnFormula>
    </tableColumn>
    <tableColumn id="5" name="Física _x000a_(E)" dataDxfId="3"/>
    <tableColumn id="6" name="Financiera _x000a_ (F)" dataDxfId="2"/>
    <tableColumn id="7" name="Física _x000a_(%)_x000a_ G=E/C" dataDxfId="1">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BreakPreview" topLeftCell="A15" zoomScaleNormal="100" zoomScaleSheetLayoutView="100" workbookViewId="0">
      <selection activeCell="B29" sqref="B29"/>
    </sheetView>
  </sheetViews>
  <sheetFormatPr defaultColWidth="11.44140625" defaultRowHeight="14.4" x14ac:dyDescent="0.3"/>
  <cols>
    <col min="1" max="1" width="23" style="8" customWidth="1"/>
    <col min="2" max="2" width="19" style="8" customWidth="1"/>
    <col min="3" max="3" width="9.5546875" style="8" bestFit="1" customWidth="1"/>
    <col min="4" max="4" width="15" style="8" customWidth="1"/>
    <col min="5" max="5" width="9.5546875" style="8" bestFit="1" customWidth="1"/>
    <col min="6" max="6" width="14.33203125" style="8" customWidth="1"/>
    <col min="7" max="7" width="12.6640625" style="8" customWidth="1"/>
    <col min="8" max="8" width="13.44140625" style="8" bestFit="1" customWidth="1"/>
    <col min="9" max="9" width="10.88671875" style="8" bestFit="1" customWidth="1"/>
    <col min="10" max="10" width="12.6640625" style="8" customWidth="1"/>
    <col min="11" max="11" width="11.44140625" style="8"/>
  </cols>
  <sheetData>
    <row r="1" spans="1:11" ht="21.6" thickBot="1" x14ac:dyDescent="0.35">
      <c r="A1" s="21"/>
      <c r="B1" s="111" t="s">
        <v>52</v>
      </c>
      <c r="C1" s="112"/>
      <c r="D1" s="112"/>
      <c r="E1" s="112"/>
      <c r="F1" s="112"/>
      <c r="G1" s="112"/>
      <c r="H1" s="112"/>
      <c r="I1" s="112"/>
      <c r="J1" s="113"/>
      <c r="K1" s="1"/>
    </row>
    <row r="2" spans="1:11" ht="21.6" thickBot="1" x14ac:dyDescent="0.35">
      <c r="A2" s="22"/>
      <c r="B2" s="114" t="s">
        <v>0</v>
      </c>
      <c r="C2" s="115"/>
      <c r="D2" s="114" t="s">
        <v>1</v>
      </c>
      <c r="E2" s="115"/>
      <c r="F2" s="115"/>
      <c r="G2" s="115"/>
      <c r="H2" s="116"/>
      <c r="I2" s="2" t="s">
        <v>2</v>
      </c>
      <c r="J2" s="3" t="s">
        <v>3</v>
      </c>
      <c r="K2" s="1"/>
    </row>
    <row r="3" spans="1:11" ht="21.6" thickBot="1" x14ac:dyDescent="0.35">
      <c r="A3" s="23"/>
      <c r="B3" s="117" t="s">
        <v>4</v>
      </c>
      <c r="C3" s="118"/>
      <c r="D3" s="117" t="s">
        <v>80</v>
      </c>
      <c r="E3" s="118"/>
      <c r="F3" s="118"/>
      <c r="G3" s="118"/>
      <c r="H3" s="119"/>
      <c r="I3" s="4">
        <v>44648</v>
      </c>
      <c r="J3" s="5">
        <v>0</v>
      </c>
      <c r="K3" s="1"/>
    </row>
    <row r="4" spans="1:11" x14ac:dyDescent="0.3">
      <c r="A4" s="120"/>
      <c r="B4" s="77"/>
      <c r="C4" s="77"/>
      <c r="D4" s="79"/>
      <c r="E4" s="79"/>
      <c r="F4" s="79"/>
      <c r="G4" s="79"/>
      <c r="H4" s="79"/>
      <c r="I4" s="77"/>
      <c r="J4" s="121"/>
      <c r="K4" s="1"/>
    </row>
    <row r="5" spans="1:11" ht="3" customHeight="1" x14ac:dyDescent="0.3">
      <c r="A5" s="108"/>
      <c r="B5" s="109"/>
      <c r="C5" s="109"/>
      <c r="D5" s="109"/>
      <c r="E5" s="109"/>
      <c r="F5" s="109"/>
      <c r="G5" s="109"/>
      <c r="H5" s="109"/>
      <c r="I5" s="109"/>
      <c r="J5" s="110"/>
      <c r="K5" s="1"/>
    </row>
    <row r="6" spans="1:11" ht="15.6" x14ac:dyDescent="0.3">
      <c r="A6" s="81" t="s">
        <v>5</v>
      </c>
      <c r="B6" s="82"/>
      <c r="C6" s="82"/>
      <c r="D6" s="82"/>
      <c r="E6" s="82"/>
      <c r="F6" s="82"/>
      <c r="G6" s="82"/>
      <c r="H6" s="82"/>
      <c r="I6" s="82"/>
      <c r="J6" s="83"/>
      <c r="K6" s="1"/>
    </row>
    <row r="7" spans="1:11" ht="15.6" x14ac:dyDescent="0.3">
      <c r="A7" s="91" t="s">
        <v>6</v>
      </c>
      <c r="B7" s="92"/>
      <c r="C7" s="92"/>
      <c r="D7" s="92"/>
      <c r="E7" s="92"/>
      <c r="F7" s="92"/>
      <c r="G7" s="92"/>
      <c r="H7" s="92"/>
      <c r="I7" s="92"/>
      <c r="J7" s="93"/>
      <c r="K7" s="1"/>
    </row>
    <row r="8" spans="1:11" x14ac:dyDescent="0.3">
      <c r="A8" s="6" t="s">
        <v>7</v>
      </c>
      <c r="B8" s="126" t="s">
        <v>59</v>
      </c>
      <c r="C8" s="127"/>
      <c r="D8" s="127"/>
      <c r="E8" s="127"/>
      <c r="F8" s="127"/>
      <c r="G8" s="127"/>
      <c r="H8" s="127"/>
      <c r="I8" s="127"/>
      <c r="J8" s="128"/>
      <c r="K8" s="1"/>
    </row>
    <row r="9" spans="1:11" ht="15" customHeight="1" x14ac:dyDescent="0.3">
      <c r="A9" s="24" t="s">
        <v>37</v>
      </c>
      <c r="B9" s="126" t="s">
        <v>60</v>
      </c>
      <c r="C9" s="127"/>
      <c r="D9" s="127"/>
      <c r="E9" s="127"/>
      <c r="F9" s="127"/>
      <c r="G9" s="127"/>
      <c r="H9" s="127"/>
      <c r="I9" s="127"/>
      <c r="J9" s="128"/>
      <c r="K9" s="1"/>
    </row>
    <row r="10" spans="1:11" x14ac:dyDescent="0.3">
      <c r="A10" s="24" t="s">
        <v>38</v>
      </c>
      <c r="B10" s="126" t="s">
        <v>61</v>
      </c>
      <c r="C10" s="127"/>
      <c r="D10" s="127"/>
      <c r="E10" s="127"/>
      <c r="F10" s="127"/>
      <c r="G10" s="127"/>
      <c r="H10" s="127"/>
      <c r="I10" s="127"/>
      <c r="J10" s="128"/>
      <c r="K10" s="1"/>
    </row>
    <row r="11" spans="1:11" ht="46.5" customHeight="1" x14ac:dyDescent="0.3">
      <c r="A11" s="6" t="s">
        <v>8</v>
      </c>
      <c r="B11" s="129" t="s">
        <v>62</v>
      </c>
      <c r="C11" s="130"/>
      <c r="D11" s="130"/>
      <c r="E11" s="130"/>
      <c r="F11" s="130"/>
      <c r="G11" s="130"/>
      <c r="H11" s="130"/>
      <c r="I11" s="130"/>
      <c r="J11" s="131"/>
    </row>
    <row r="12" spans="1:11" ht="42.75" customHeight="1" x14ac:dyDescent="0.3">
      <c r="A12" s="6" t="s">
        <v>9</v>
      </c>
      <c r="B12" s="132" t="s">
        <v>63</v>
      </c>
      <c r="C12" s="95"/>
      <c r="D12" s="95"/>
      <c r="E12" s="95"/>
      <c r="F12" s="95"/>
      <c r="G12" s="95"/>
      <c r="H12" s="95"/>
      <c r="I12" s="95"/>
      <c r="J12" s="96"/>
    </row>
    <row r="13" spans="1:11" ht="15.6" x14ac:dyDescent="0.3">
      <c r="A13" s="81" t="s">
        <v>10</v>
      </c>
      <c r="B13" s="82"/>
      <c r="C13" s="82"/>
      <c r="D13" s="82"/>
      <c r="E13" s="82"/>
      <c r="F13" s="82"/>
      <c r="G13" s="82"/>
      <c r="H13" s="82"/>
      <c r="I13" s="82"/>
      <c r="J13" s="83"/>
    </row>
    <row r="14" spans="1:11" ht="27.75" customHeight="1" x14ac:dyDescent="0.3">
      <c r="A14" s="6" t="s">
        <v>11</v>
      </c>
      <c r="B14" s="9">
        <v>1</v>
      </c>
      <c r="C14" s="99" t="str">
        <f>IFERROR(VLOOKUP(B14,'[1]Validacion datos'!A2:B5,2,FALSE),"")</f>
        <v>DESARROLLO INSTITUCIONAL</v>
      </c>
      <c r="D14" s="99"/>
      <c r="E14" s="99"/>
      <c r="F14" s="99"/>
      <c r="G14" s="99"/>
      <c r="H14" s="99"/>
      <c r="I14" s="99"/>
      <c r="J14" s="99"/>
    </row>
    <row r="15" spans="1:11" ht="26.25" customHeight="1" x14ac:dyDescent="0.3">
      <c r="A15" s="6" t="s">
        <v>12</v>
      </c>
      <c r="B15" s="9">
        <v>1.1000000000000001</v>
      </c>
      <c r="C15" s="99" t="str">
        <f>IFERROR(VLOOKUP(B15,'[1]Validacion datos'!A8:B26,2,FALSE),"")</f>
        <v>Administración pública transparente, eficiente y orientada</v>
      </c>
      <c r="D15" s="99"/>
      <c r="E15" s="99"/>
      <c r="F15" s="99"/>
      <c r="G15" s="99"/>
      <c r="H15" s="99"/>
      <c r="I15" s="99"/>
      <c r="J15" s="99"/>
    </row>
    <row r="16" spans="1:11" ht="31.5" customHeight="1" x14ac:dyDescent="0.3">
      <c r="A16" s="6" t="s">
        <v>13</v>
      </c>
      <c r="B16" s="9" t="s">
        <v>53</v>
      </c>
      <c r="C16" s="99"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99"/>
      <c r="E16" s="99"/>
      <c r="F16" s="99"/>
      <c r="G16" s="99"/>
      <c r="H16" s="99"/>
      <c r="I16" s="99"/>
      <c r="J16" s="99"/>
    </row>
    <row r="17" spans="1:11" ht="15.6" x14ac:dyDescent="0.3">
      <c r="A17" s="81" t="s">
        <v>14</v>
      </c>
      <c r="B17" s="82"/>
      <c r="C17" s="82"/>
      <c r="D17" s="82"/>
      <c r="E17" s="82"/>
      <c r="F17" s="82"/>
      <c r="G17" s="82"/>
      <c r="H17" s="82"/>
      <c r="I17" s="82"/>
      <c r="J17" s="83"/>
    </row>
    <row r="18" spans="1:11" ht="29.25" customHeight="1" x14ac:dyDescent="0.3">
      <c r="A18" s="6" t="s">
        <v>15</v>
      </c>
      <c r="B18" s="95" t="s">
        <v>64</v>
      </c>
      <c r="C18" s="95"/>
      <c r="D18" s="95"/>
      <c r="E18" s="95"/>
      <c r="F18" s="95"/>
      <c r="G18" s="95"/>
      <c r="H18" s="95"/>
      <c r="I18" s="95"/>
      <c r="J18" s="96"/>
    </row>
    <row r="19" spans="1:11" ht="33" customHeight="1" x14ac:dyDescent="0.3">
      <c r="A19" s="10" t="s">
        <v>16</v>
      </c>
      <c r="B19" s="95" t="s">
        <v>65</v>
      </c>
      <c r="C19" s="95"/>
      <c r="D19" s="95"/>
      <c r="E19" s="95"/>
      <c r="F19" s="95"/>
      <c r="G19" s="95"/>
      <c r="H19" s="95"/>
      <c r="I19" s="95"/>
      <c r="J19" s="96"/>
    </row>
    <row r="20" spans="1:11" ht="34.5" customHeight="1" x14ac:dyDescent="0.3">
      <c r="A20" s="10" t="s">
        <v>17</v>
      </c>
      <c r="B20" s="95" t="s">
        <v>66</v>
      </c>
      <c r="C20" s="95"/>
      <c r="D20" s="95"/>
      <c r="E20" s="95"/>
      <c r="F20" s="95"/>
      <c r="G20" s="95"/>
      <c r="H20" s="95"/>
      <c r="I20" s="95"/>
      <c r="J20" s="96"/>
    </row>
    <row r="21" spans="1:11" ht="35.25" customHeight="1" x14ac:dyDescent="0.3">
      <c r="A21" s="10" t="s">
        <v>39</v>
      </c>
      <c r="B21" s="95" t="s">
        <v>67</v>
      </c>
      <c r="C21" s="95"/>
      <c r="D21" s="95"/>
      <c r="E21" s="95"/>
      <c r="F21" s="95"/>
      <c r="G21" s="95"/>
      <c r="H21" s="95"/>
      <c r="I21" s="95"/>
      <c r="J21" s="96"/>
      <c r="K21" s="1"/>
    </row>
    <row r="22" spans="1:11" ht="15.6" x14ac:dyDescent="0.3">
      <c r="A22" s="81" t="s">
        <v>18</v>
      </c>
      <c r="B22" s="82"/>
      <c r="C22" s="82"/>
      <c r="D22" s="82"/>
      <c r="E22" s="82"/>
      <c r="F22" s="82"/>
      <c r="G22" s="82"/>
      <c r="H22" s="82"/>
      <c r="I22" s="82"/>
      <c r="J22" s="83"/>
    </row>
    <row r="23" spans="1:11" ht="15.6" x14ac:dyDescent="0.3">
      <c r="A23" s="91" t="s">
        <v>19</v>
      </c>
      <c r="B23" s="92"/>
      <c r="C23" s="92"/>
      <c r="D23" s="92"/>
      <c r="E23" s="92"/>
      <c r="F23" s="92"/>
      <c r="G23" s="92"/>
      <c r="H23" s="92"/>
      <c r="I23" s="92"/>
      <c r="J23" s="93"/>
      <c r="K23" s="1"/>
    </row>
    <row r="24" spans="1:11" ht="15" customHeight="1" x14ac:dyDescent="0.3">
      <c r="A24" s="103" t="s">
        <v>20</v>
      </c>
      <c r="B24" s="104"/>
      <c r="C24" s="105" t="s">
        <v>21</v>
      </c>
      <c r="D24" s="107"/>
      <c r="E24" s="107"/>
      <c r="F24" s="107" t="s">
        <v>22</v>
      </c>
      <c r="G24" s="107"/>
      <c r="H24" s="104"/>
      <c r="I24" s="105" t="s">
        <v>23</v>
      </c>
      <c r="J24" s="106"/>
    </row>
    <row r="25" spans="1:11" x14ac:dyDescent="0.3">
      <c r="A25" s="122">
        <v>28326058053</v>
      </c>
      <c r="B25" s="123"/>
      <c r="C25" s="133">
        <v>28326058053</v>
      </c>
      <c r="D25" s="134"/>
      <c r="E25" s="135"/>
      <c r="F25" s="133">
        <v>0</v>
      </c>
      <c r="G25" s="134"/>
      <c r="H25" s="135"/>
      <c r="I25" s="124">
        <f>+IF(F25&gt;0,F25/C25,0)</f>
        <v>0</v>
      </c>
      <c r="J25" s="125"/>
    </row>
    <row r="26" spans="1:11" ht="15.6" x14ac:dyDescent="0.3">
      <c r="A26" s="91" t="s">
        <v>24</v>
      </c>
      <c r="B26" s="92"/>
      <c r="C26" s="92"/>
      <c r="D26" s="92"/>
      <c r="E26" s="92"/>
      <c r="F26" s="92"/>
      <c r="G26" s="92"/>
      <c r="H26" s="92"/>
      <c r="I26" s="92"/>
      <c r="J26" s="93"/>
      <c r="K26" s="1"/>
    </row>
    <row r="27" spans="1:11" x14ac:dyDescent="0.3">
      <c r="A27" s="7"/>
      <c r="B27"/>
      <c r="C27" s="100" t="s">
        <v>25</v>
      </c>
      <c r="D27" s="101"/>
      <c r="E27" s="100" t="s">
        <v>45</v>
      </c>
      <c r="F27" s="101"/>
      <c r="G27" s="100" t="s">
        <v>40</v>
      </c>
      <c r="H27" s="100"/>
      <c r="I27" s="100" t="s">
        <v>26</v>
      </c>
      <c r="J27" s="102"/>
    </row>
    <row r="28" spans="1:11" ht="41.4" x14ac:dyDescent="0.3">
      <c r="A28" s="11" t="s">
        <v>27</v>
      </c>
      <c r="B28" s="12" t="s">
        <v>28</v>
      </c>
      <c r="C28" s="12" t="s">
        <v>41</v>
      </c>
      <c r="D28" s="12" t="s">
        <v>42</v>
      </c>
      <c r="E28" s="12" t="s">
        <v>46</v>
      </c>
      <c r="F28" s="12" t="s">
        <v>47</v>
      </c>
      <c r="G28" s="12" t="s">
        <v>48</v>
      </c>
      <c r="H28" s="12" t="s">
        <v>49</v>
      </c>
      <c r="I28" s="12" t="s">
        <v>50</v>
      </c>
      <c r="J28" s="13" t="s">
        <v>51</v>
      </c>
    </row>
    <row r="29" spans="1:11" ht="24" x14ac:dyDescent="0.3">
      <c r="A29" s="28" t="s">
        <v>68</v>
      </c>
      <c r="B29" s="36" t="s">
        <v>54</v>
      </c>
      <c r="C29" s="29">
        <v>193137.79333883899</v>
      </c>
      <c r="D29" s="30">
        <v>1139990908.4233201</v>
      </c>
      <c r="E29" s="31">
        <v>193137.79333883899</v>
      </c>
      <c r="F29" s="32">
        <v>1139990908.4233201</v>
      </c>
      <c r="G29" s="33"/>
      <c r="H29" s="30">
        <v>0</v>
      </c>
      <c r="I29" s="34">
        <f t="shared" ref="I29:J33" si="0">IF(G29&gt;0,G29/C29,0)</f>
        <v>0</v>
      </c>
      <c r="J29" s="35">
        <f t="shared" si="0"/>
        <v>0</v>
      </c>
    </row>
    <row r="30" spans="1:11" ht="36" x14ac:dyDescent="0.3">
      <c r="A30" s="28" t="s">
        <v>69</v>
      </c>
      <c r="B30" s="36" t="s">
        <v>54</v>
      </c>
      <c r="C30" s="29">
        <v>259935549.22560275</v>
      </c>
      <c r="D30" s="30">
        <v>25711181466.174999</v>
      </c>
      <c r="E30" s="31">
        <v>259935549.22560275</v>
      </c>
      <c r="F30" s="32">
        <v>25711181466.174999</v>
      </c>
      <c r="G30" s="33"/>
      <c r="H30" s="30">
        <v>0</v>
      </c>
      <c r="I30" s="34">
        <f t="shared" si="0"/>
        <v>0</v>
      </c>
      <c r="J30" s="35">
        <f t="shared" si="0"/>
        <v>0</v>
      </c>
    </row>
    <row r="31" spans="1:11" ht="36" x14ac:dyDescent="0.3">
      <c r="A31" s="28" t="s">
        <v>70</v>
      </c>
      <c r="B31" s="36" t="s">
        <v>54</v>
      </c>
      <c r="C31" s="29">
        <v>4891649.8405797109</v>
      </c>
      <c r="D31" s="30">
        <v>1164937492.6600001</v>
      </c>
      <c r="E31" s="31">
        <v>4891649.8405797109</v>
      </c>
      <c r="F31" s="32">
        <v>1164937492.6600001</v>
      </c>
      <c r="G31" s="33"/>
      <c r="H31" s="30">
        <v>0</v>
      </c>
      <c r="I31" s="34">
        <f t="shared" si="0"/>
        <v>0</v>
      </c>
      <c r="J31" s="35">
        <f t="shared" si="0"/>
        <v>0</v>
      </c>
    </row>
    <row r="32" spans="1:11" ht="36" x14ac:dyDescent="0.3">
      <c r="A32" s="28" t="s">
        <v>71</v>
      </c>
      <c r="B32" s="36" t="s">
        <v>54</v>
      </c>
      <c r="C32" s="29">
        <v>6728127.5435261847</v>
      </c>
      <c r="D32" s="30">
        <v>309000000.39909083</v>
      </c>
      <c r="E32" s="31">
        <v>6728127.5435261847</v>
      </c>
      <c r="F32" s="32">
        <v>309000000.39909083</v>
      </c>
      <c r="G32" s="33"/>
      <c r="H32" s="30">
        <v>0</v>
      </c>
      <c r="I32" s="34">
        <f t="shared" si="0"/>
        <v>0</v>
      </c>
      <c r="J32" s="35">
        <f t="shared" si="0"/>
        <v>0</v>
      </c>
    </row>
    <row r="33" spans="1:11" ht="36" x14ac:dyDescent="0.3">
      <c r="A33" s="14" t="s">
        <v>72</v>
      </c>
      <c r="B33" s="36" t="s">
        <v>54</v>
      </c>
      <c r="C33" s="15">
        <v>1235.9927826086955</v>
      </c>
      <c r="D33" s="16">
        <v>988138.34</v>
      </c>
      <c r="E33" s="15">
        <v>1235.9927826086955</v>
      </c>
      <c r="F33" s="16">
        <v>988138.34</v>
      </c>
      <c r="G33" s="17"/>
      <c r="H33" s="16">
        <v>0</v>
      </c>
      <c r="I33" s="18">
        <f t="shared" si="0"/>
        <v>0</v>
      </c>
      <c r="J33" s="19">
        <f t="shared" si="0"/>
        <v>0</v>
      </c>
    </row>
    <row r="34" spans="1:11" ht="15.6" x14ac:dyDescent="0.3">
      <c r="A34" s="81" t="s">
        <v>29</v>
      </c>
      <c r="B34" s="82"/>
      <c r="C34" s="82"/>
      <c r="D34" s="82"/>
      <c r="E34" s="82"/>
      <c r="F34" s="82"/>
      <c r="G34" s="82"/>
      <c r="H34" s="82"/>
      <c r="I34" s="82"/>
      <c r="J34" s="83"/>
    </row>
    <row r="35" spans="1:11" ht="15.6" x14ac:dyDescent="0.3">
      <c r="A35" s="91" t="s">
        <v>30</v>
      </c>
      <c r="B35" s="92"/>
      <c r="C35" s="92"/>
      <c r="D35" s="92"/>
      <c r="E35" s="92"/>
      <c r="F35" s="92"/>
      <c r="G35" s="92"/>
      <c r="H35" s="92"/>
      <c r="I35" s="92"/>
      <c r="J35" s="93"/>
      <c r="K35" s="1"/>
    </row>
    <row r="36" spans="1:11" ht="15" customHeight="1" x14ac:dyDescent="0.3">
      <c r="A36" s="20" t="s">
        <v>31</v>
      </c>
      <c r="B36" s="94" t="s">
        <v>73</v>
      </c>
      <c r="C36" s="95"/>
      <c r="D36" s="95"/>
      <c r="E36" s="95"/>
      <c r="F36" s="95"/>
      <c r="G36" s="95"/>
      <c r="H36" s="95"/>
      <c r="I36" s="95"/>
      <c r="J36" s="96"/>
    </row>
    <row r="37" spans="1:11" x14ac:dyDescent="0.3">
      <c r="A37" s="20" t="s">
        <v>32</v>
      </c>
      <c r="B37" s="95" t="s">
        <v>74</v>
      </c>
      <c r="C37" s="95"/>
      <c r="D37" s="95"/>
      <c r="E37" s="95"/>
      <c r="F37" s="95"/>
      <c r="G37" s="95"/>
      <c r="H37" s="95"/>
      <c r="I37" s="95"/>
      <c r="J37" s="96"/>
    </row>
    <row r="38" spans="1:11" ht="52.5" customHeight="1" x14ac:dyDescent="0.3">
      <c r="A38" s="20" t="s">
        <v>33</v>
      </c>
      <c r="B38" s="97" t="s">
        <v>79</v>
      </c>
      <c r="C38" s="97"/>
      <c r="D38" s="97"/>
      <c r="E38" s="97"/>
      <c r="F38" s="97"/>
      <c r="G38" s="97"/>
      <c r="H38" s="97"/>
      <c r="I38" s="97"/>
      <c r="J38" s="98"/>
    </row>
    <row r="39" spans="1:11" ht="28.8" x14ac:dyDescent="0.3">
      <c r="A39" s="20" t="s">
        <v>34</v>
      </c>
      <c r="B39" s="95" t="s">
        <v>55</v>
      </c>
      <c r="C39" s="95"/>
      <c r="D39" s="95"/>
      <c r="E39" s="95"/>
      <c r="F39" s="95"/>
      <c r="G39" s="95"/>
      <c r="H39" s="95"/>
      <c r="I39" s="95"/>
      <c r="J39" s="96"/>
    </row>
    <row r="40" spans="1:11" ht="15.6" x14ac:dyDescent="0.3">
      <c r="A40" s="81" t="s">
        <v>35</v>
      </c>
      <c r="B40" s="82"/>
      <c r="C40" s="82"/>
      <c r="D40" s="82"/>
      <c r="E40" s="82"/>
      <c r="F40" s="82"/>
      <c r="G40" s="82"/>
      <c r="H40" s="82"/>
      <c r="I40" s="82"/>
      <c r="J40" s="83"/>
    </row>
    <row r="41" spans="1:11" ht="15.6" x14ac:dyDescent="0.3">
      <c r="A41" s="84" t="s">
        <v>36</v>
      </c>
      <c r="B41" s="85"/>
      <c r="C41" s="85"/>
      <c r="D41" s="85"/>
      <c r="E41" s="85"/>
      <c r="F41" s="85"/>
      <c r="G41" s="85"/>
      <c r="H41" s="85"/>
      <c r="I41" s="85"/>
      <c r="J41" s="86"/>
      <c r="K41" s="1"/>
    </row>
    <row r="42" spans="1:11" ht="27.75" customHeight="1" x14ac:dyDescent="0.3">
      <c r="A42" s="87" t="s">
        <v>43</v>
      </c>
      <c r="B42" s="88"/>
      <c r="C42" s="88"/>
      <c r="D42" s="88"/>
      <c r="E42" s="88"/>
      <c r="F42" s="88"/>
      <c r="G42" s="88"/>
      <c r="H42" s="88"/>
      <c r="I42" s="88"/>
      <c r="J42" s="89"/>
    </row>
    <row r="43" spans="1:11" ht="12" customHeight="1" x14ac:dyDescent="0.3">
      <c r="A43" s="25"/>
      <c r="B43" s="25"/>
      <c r="C43" s="25"/>
      <c r="D43" s="25"/>
      <c r="E43" s="25"/>
      <c r="F43" s="25"/>
      <c r="G43" s="25"/>
      <c r="H43" s="25"/>
      <c r="I43" s="25"/>
      <c r="J43" s="25"/>
    </row>
    <row r="44" spans="1:11" x14ac:dyDescent="0.3">
      <c r="A44" s="90" t="s">
        <v>44</v>
      </c>
      <c r="B44" s="90"/>
      <c r="C44" s="90"/>
      <c r="D44" s="90"/>
      <c r="E44" s="90"/>
      <c r="F44" s="90"/>
      <c r="G44" s="90"/>
      <c r="H44" s="90"/>
      <c r="I44" s="90"/>
      <c r="J44" s="90"/>
    </row>
    <row r="45" spans="1:11" ht="12" customHeight="1" x14ac:dyDescent="0.3">
      <c r="G45" s="80"/>
      <c r="H45" s="80"/>
      <c r="I45" s="80"/>
      <c r="J45" s="80"/>
    </row>
    <row r="46" spans="1:11" x14ac:dyDescent="0.3">
      <c r="A46" s="26" t="s">
        <v>56</v>
      </c>
      <c r="B46" s="27">
        <v>28326058053</v>
      </c>
      <c r="G46" s="78"/>
      <c r="H46" s="78"/>
      <c r="I46" s="78"/>
      <c r="J46" s="78"/>
    </row>
    <row r="47" spans="1:11" x14ac:dyDescent="0.3">
      <c r="A47" s="26" t="s">
        <v>57</v>
      </c>
      <c r="B47" s="27">
        <v>0</v>
      </c>
      <c r="G47" s="78"/>
      <c r="H47" s="78"/>
      <c r="I47" s="78"/>
      <c r="J47" s="78"/>
    </row>
    <row r="48" spans="1:11" x14ac:dyDescent="0.3">
      <c r="A48" s="26" t="s">
        <v>58</v>
      </c>
      <c r="B48" s="27">
        <v>0</v>
      </c>
    </row>
    <row r="50" spans="1:10" ht="15" thickBot="1" x14ac:dyDescent="0.35">
      <c r="B50" s="37"/>
      <c r="C50" s="37"/>
      <c r="D50" s="37"/>
      <c r="E50" s="38"/>
      <c r="F50" s="38"/>
      <c r="G50" s="37"/>
      <c r="H50" s="37"/>
      <c r="I50" s="38"/>
      <c r="J50" s="38"/>
    </row>
    <row r="51" spans="1:10" x14ac:dyDescent="0.3">
      <c r="B51"/>
      <c r="C51"/>
      <c r="D51" s="37"/>
      <c r="E51" s="79" t="s">
        <v>75</v>
      </c>
      <c r="F51" s="79"/>
      <c r="G51"/>
      <c r="H51"/>
      <c r="I51" s="77" t="s">
        <v>76</v>
      </c>
      <c r="J51" s="77"/>
    </row>
    <row r="52" spans="1:10" x14ac:dyDescent="0.3">
      <c r="A52" s="39"/>
      <c r="B52" s="39"/>
      <c r="C52" s="39"/>
      <c r="D52" s="78" t="s">
        <v>77</v>
      </c>
      <c r="E52" s="78"/>
      <c r="F52" s="78"/>
      <c r="G52" s="78"/>
      <c r="H52" s="39"/>
      <c r="I52" s="78" t="s">
        <v>78</v>
      </c>
      <c r="J52" s="78"/>
    </row>
  </sheetData>
  <mergeCells count="55">
    <mergeCell ref="A25:B25"/>
    <mergeCell ref="I25:J25"/>
    <mergeCell ref="B8:J8"/>
    <mergeCell ref="B11:J11"/>
    <mergeCell ref="B12:J12"/>
    <mergeCell ref="A13:J13"/>
    <mergeCell ref="C14:J14"/>
    <mergeCell ref="B9:J9"/>
    <mergeCell ref="C25:E25"/>
    <mergeCell ref="F25:H25"/>
    <mergeCell ref="B10:J10"/>
    <mergeCell ref="B21:J21"/>
    <mergeCell ref="C15:J15"/>
    <mergeCell ref="F24:H24"/>
    <mergeCell ref="A5:J5"/>
    <mergeCell ref="A6:J6"/>
    <mergeCell ref="A7:J7"/>
    <mergeCell ref="B1:J1"/>
    <mergeCell ref="B2:C2"/>
    <mergeCell ref="D2:H2"/>
    <mergeCell ref="B3:C3"/>
    <mergeCell ref="D3:H3"/>
    <mergeCell ref="A4:J4"/>
    <mergeCell ref="A34:J34"/>
    <mergeCell ref="C16:J16"/>
    <mergeCell ref="A17:J17"/>
    <mergeCell ref="B18:J18"/>
    <mergeCell ref="B19:J19"/>
    <mergeCell ref="B20:J20"/>
    <mergeCell ref="A26:J26"/>
    <mergeCell ref="C27:D27"/>
    <mergeCell ref="G27:H27"/>
    <mergeCell ref="I27:J27"/>
    <mergeCell ref="E27:F27"/>
    <mergeCell ref="A22:J22"/>
    <mergeCell ref="A23:J23"/>
    <mergeCell ref="A24:B24"/>
    <mergeCell ref="I24:J24"/>
    <mergeCell ref="C24:E24"/>
    <mergeCell ref="A40:J40"/>
    <mergeCell ref="A41:J41"/>
    <mergeCell ref="A42:J42"/>
    <mergeCell ref="A44:J44"/>
    <mergeCell ref="A35:J35"/>
    <mergeCell ref="B36:J36"/>
    <mergeCell ref="B37:J37"/>
    <mergeCell ref="B38:J38"/>
    <mergeCell ref="B39:J39"/>
    <mergeCell ref="I51:J51"/>
    <mergeCell ref="I52:J52"/>
    <mergeCell ref="E51:F51"/>
    <mergeCell ref="D52:G52"/>
    <mergeCell ref="G45:J45"/>
    <mergeCell ref="G46:J46"/>
    <mergeCell ref="G47:J47"/>
  </mergeCells>
  <phoneticPr fontId="22" type="noConversion"/>
  <dataValidations xWindow="1239" yWindow="450" count="16">
    <dataValidation allowBlank="1" showInputMessage="1" showErrorMessage="1" prompt="Monto ejecutado en el trimestre" sqref="H28:H33"/>
    <dataValidation allowBlank="1" showInputMessage="1" showErrorMessage="1" prompt="Meta alcanzada en el trimestre" sqref="G28:G33"/>
    <dataValidation allowBlank="1" showInputMessage="1" showErrorMessage="1" prompt="Monto presupuestado para el producto" sqref="D28:D33 F28:F33 B46:B47"/>
    <dataValidation allowBlank="1" showInputMessage="1" showErrorMessage="1" prompt="Meta anual del indicador" sqref="C28:C33 E28:E33"/>
    <dataValidation allowBlank="1" showInputMessage="1" showErrorMessage="1" prompt="Nombre del indicador" sqref="B28:B33"/>
    <dataValidation allowBlank="1" showInputMessage="1" showErrorMessage="1" prompt="Nombre de cada producto" sqref="A28:A33"/>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2:J43"/>
    <dataValidation allowBlank="1" showInputMessage="1" showErrorMessage="1" prompt="De existir desvío, explicar razones." sqref="B39:J39"/>
    <dataValidation allowBlank="1" showInputMessage="1" showErrorMessage="1" prompt="1. Describir lo plasmado en el presupuesto_x000a_2. Describir lo alcanzado en términos financieros y de producción " sqref="B38:J38"/>
    <dataValidation allowBlank="1" showInputMessage="1" showErrorMessage="1" prompt="¿En qué consiste el producto? su objetivo" sqref="B37:J37"/>
    <dataValidation allowBlank="1" showInputMessage="1" showErrorMessage="1" prompt="Nombre del producto" sqref="B36:J36"/>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56" orientation="portrait" r:id="rId1"/>
  <ignoredErrors>
    <ignoredError sqref="I33:J33" unlocked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topLeftCell="A24" zoomScaleNormal="100" zoomScaleSheetLayoutView="100" workbookViewId="0">
      <selection activeCell="A35" sqref="A35:J35"/>
    </sheetView>
  </sheetViews>
  <sheetFormatPr defaultColWidth="11.44140625" defaultRowHeight="14.4" x14ac:dyDescent="0.3"/>
  <cols>
    <col min="1" max="1" width="25.6640625" style="40" customWidth="1"/>
    <col min="2" max="2" width="20.6640625" style="40" customWidth="1"/>
    <col min="3" max="3" width="10.5546875" style="40" customWidth="1"/>
    <col min="4" max="4" width="20.109375" style="40" customWidth="1"/>
    <col min="5" max="5" width="10.5546875" style="40" customWidth="1"/>
    <col min="6" max="6" width="20.109375" style="40" customWidth="1"/>
    <col min="7" max="10" width="12.6640625" style="40" customWidth="1"/>
    <col min="11" max="11" width="11.44140625" style="40"/>
    <col min="13" max="13" width="11.44140625" style="74"/>
  </cols>
  <sheetData>
    <row r="1" spans="1:11" ht="21.6" thickBot="1" x14ac:dyDescent="0.35">
      <c r="A1" s="21"/>
      <c r="B1" s="111" t="s">
        <v>88</v>
      </c>
      <c r="C1" s="112"/>
      <c r="D1" s="112"/>
      <c r="E1" s="112"/>
      <c r="F1" s="112"/>
      <c r="G1" s="112"/>
      <c r="H1" s="112"/>
      <c r="I1" s="112"/>
      <c r="J1" s="113"/>
      <c r="K1" s="1"/>
    </row>
    <row r="2" spans="1:11" ht="21.6" thickBot="1" x14ac:dyDescent="0.35">
      <c r="A2" s="22"/>
      <c r="B2" s="114" t="s">
        <v>0</v>
      </c>
      <c r="C2" s="115"/>
      <c r="D2" s="114" t="s">
        <v>1</v>
      </c>
      <c r="E2" s="115"/>
      <c r="F2" s="115"/>
      <c r="G2" s="115"/>
      <c r="H2" s="116"/>
      <c r="I2" s="2" t="s">
        <v>2</v>
      </c>
      <c r="J2" s="3" t="s">
        <v>3</v>
      </c>
      <c r="K2" s="1"/>
    </row>
    <row r="3" spans="1:11" ht="21.6" thickBot="1" x14ac:dyDescent="0.35">
      <c r="A3" s="23"/>
      <c r="B3" s="117" t="s">
        <v>4</v>
      </c>
      <c r="C3" s="118"/>
      <c r="D3" s="117" t="s">
        <v>81</v>
      </c>
      <c r="E3" s="118"/>
      <c r="F3" s="118"/>
      <c r="G3" s="118"/>
      <c r="H3" s="119"/>
      <c r="I3" s="4">
        <v>44648</v>
      </c>
      <c r="J3" s="5">
        <v>0</v>
      </c>
      <c r="K3" s="1"/>
    </row>
    <row r="4" spans="1:11" ht="9.75" customHeight="1" x14ac:dyDescent="0.3">
      <c r="A4" s="195"/>
      <c r="B4" s="77"/>
      <c r="C4" s="77"/>
      <c r="D4" s="79"/>
      <c r="E4" s="79"/>
      <c r="F4" s="79"/>
      <c r="G4" s="79"/>
      <c r="H4" s="79"/>
      <c r="I4" s="77"/>
      <c r="J4" s="196"/>
      <c r="K4" s="1"/>
    </row>
    <row r="5" spans="1:11" ht="3" customHeight="1" x14ac:dyDescent="0.3">
      <c r="A5" s="191"/>
      <c r="B5" s="109"/>
      <c r="C5" s="109"/>
      <c r="D5" s="109"/>
      <c r="E5" s="109"/>
      <c r="F5" s="109"/>
      <c r="G5" s="109"/>
      <c r="H5" s="109"/>
      <c r="I5" s="109"/>
      <c r="J5" s="192"/>
      <c r="K5" s="1"/>
    </row>
    <row r="6" spans="1:11" ht="15.6" x14ac:dyDescent="0.3">
      <c r="A6" s="152" t="s">
        <v>93</v>
      </c>
      <c r="B6" s="82"/>
      <c r="C6" s="82"/>
      <c r="D6" s="82"/>
      <c r="E6" s="82"/>
      <c r="F6" s="82"/>
      <c r="G6" s="82"/>
      <c r="H6" s="82"/>
      <c r="I6" s="82"/>
      <c r="J6" s="153"/>
      <c r="K6" s="1"/>
    </row>
    <row r="7" spans="1:11" ht="15.6" x14ac:dyDescent="0.3">
      <c r="A7" s="160" t="s">
        <v>6</v>
      </c>
      <c r="B7" s="92"/>
      <c r="C7" s="92"/>
      <c r="D7" s="92"/>
      <c r="E7" s="92"/>
      <c r="F7" s="92"/>
      <c r="G7" s="92"/>
      <c r="H7" s="92"/>
      <c r="I7" s="92"/>
      <c r="J7" s="161"/>
      <c r="K7" s="1"/>
    </row>
    <row r="8" spans="1:11" x14ac:dyDescent="0.3">
      <c r="A8" s="55" t="s">
        <v>7</v>
      </c>
      <c r="B8" s="193" t="s">
        <v>97</v>
      </c>
      <c r="C8" s="193"/>
      <c r="D8" s="193"/>
      <c r="E8" s="193"/>
      <c r="F8" s="193"/>
      <c r="G8" s="193"/>
      <c r="H8" s="193"/>
      <c r="I8" s="193"/>
      <c r="J8" s="194"/>
      <c r="K8" s="1"/>
    </row>
    <row r="9" spans="1:11" ht="15" customHeight="1" x14ac:dyDescent="0.3">
      <c r="A9" s="56" t="s">
        <v>37</v>
      </c>
      <c r="B9" s="193" t="s">
        <v>98</v>
      </c>
      <c r="C9" s="193"/>
      <c r="D9" s="193"/>
      <c r="E9" s="193"/>
      <c r="F9" s="193"/>
      <c r="G9" s="193"/>
      <c r="H9" s="193"/>
      <c r="I9" s="193"/>
      <c r="J9" s="194"/>
      <c r="K9" s="1"/>
    </row>
    <row r="10" spans="1:11" x14ac:dyDescent="0.3">
      <c r="A10" s="56" t="s">
        <v>38</v>
      </c>
      <c r="B10" s="193" t="s">
        <v>92</v>
      </c>
      <c r="C10" s="193"/>
      <c r="D10" s="193"/>
      <c r="E10" s="193"/>
      <c r="F10" s="193"/>
      <c r="G10" s="193"/>
      <c r="H10" s="193"/>
      <c r="I10" s="193"/>
      <c r="J10" s="194"/>
      <c r="K10" s="1"/>
    </row>
    <row r="11" spans="1:11" ht="46.5" customHeight="1" x14ac:dyDescent="0.3">
      <c r="A11" s="55" t="s">
        <v>8</v>
      </c>
      <c r="B11" s="175" t="s">
        <v>62</v>
      </c>
      <c r="C11" s="175"/>
      <c r="D11" s="175"/>
      <c r="E11" s="175"/>
      <c r="F11" s="175"/>
      <c r="G11" s="175"/>
      <c r="H11" s="175"/>
      <c r="I11" s="175"/>
      <c r="J11" s="176"/>
    </row>
    <row r="12" spans="1:11" ht="26.25" customHeight="1" x14ac:dyDescent="0.3">
      <c r="A12" s="55" t="s">
        <v>9</v>
      </c>
      <c r="B12" s="175" t="s">
        <v>63</v>
      </c>
      <c r="C12" s="175"/>
      <c r="D12" s="175"/>
      <c r="E12" s="175"/>
      <c r="F12" s="175"/>
      <c r="G12" s="175"/>
      <c r="H12" s="175"/>
      <c r="I12" s="175"/>
      <c r="J12" s="176"/>
    </row>
    <row r="13" spans="1:11" ht="15.6" x14ac:dyDescent="0.3">
      <c r="A13" s="152" t="s">
        <v>10</v>
      </c>
      <c r="B13" s="82"/>
      <c r="C13" s="82"/>
      <c r="D13" s="82"/>
      <c r="E13" s="82"/>
      <c r="F13" s="82"/>
      <c r="G13" s="82"/>
      <c r="H13" s="82"/>
      <c r="I13" s="82"/>
      <c r="J13" s="153"/>
    </row>
    <row r="14" spans="1:11" ht="24.75" customHeight="1" x14ac:dyDescent="0.3">
      <c r="A14" s="55" t="s">
        <v>11</v>
      </c>
      <c r="B14" s="44">
        <v>1</v>
      </c>
      <c r="C14" s="188" t="s">
        <v>95</v>
      </c>
      <c r="D14" s="189"/>
      <c r="E14" s="189"/>
      <c r="F14" s="189"/>
      <c r="G14" s="189"/>
      <c r="H14" s="189"/>
      <c r="I14" s="189"/>
      <c r="J14" s="190"/>
    </row>
    <row r="15" spans="1:11" ht="24.75" customHeight="1" x14ac:dyDescent="0.3">
      <c r="A15" s="55" t="s">
        <v>12</v>
      </c>
      <c r="B15" s="44">
        <v>1.1000000000000001</v>
      </c>
      <c r="C15" s="188" t="s">
        <v>104</v>
      </c>
      <c r="D15" s="189"/>
      <c r="E15" s="189"/>
      <c r="F15" s="189"/>
      <c r="G15" s="189"/>
      <c r="H15" s="189"/>
      <c r="I15" s="189"/>
      <c r="J15" s="190"/>
    </row>
    <row r="16" spans="1:11" ht="31.5" customHeight="1" x14ac:dyDescent="0.3">
      <c r="A16" s="55" t="s">
        <v>13</v>
      </c>
      <c r="B16" s="44" t="s">
        <v>53</v>
      </c>
      <c r="C16" s="188" t="s">
        <v>102</v>
      </c>
      <c r="D16" s="189"/>
      <c r="E16" s="189"/>
      <c r="F16" s="189"/>
      <c r="G16" s="189"/>
      <c r="H16" s="189"/>
      <c r="I16" s="189"/>
      <c r="J16" s="190"/>
    </row>
    <row r="17" spans="1:11" ht="15.6" x14ac:dyDescent="0.3">
      <c r="A17" s="152" t="s">
        <v>14</v>
      </c>
      <c r="B17" s="82"/>
      <c r="C17" s="82"/>
      <c r="D17" s="82"/>
      <c r="E17" s="82"/>
      <c r="F17" s="82"/>
      <c r="G17" s="82"/>
      <c r="H17" s="82"/>
      <c r="I17" s="82"/>
      <c r="J17" s="153"/>
    </row>
    <row r="18" spans="1:11" ht="27" customHeight="1" x14ac:dyDescent="0.3">
      <c r="A18" s="55" t="s">
        <v>15</v>
      </c>
      <c r="B18" s="175" t="s">
        <v>64</v>
      </c>
      <c r="C18" s="175"/>
      <c r="D18" s="175"/>
      <c r="E18" s="175"/>
      <c r="F18" s="175"/>
      <c r="G18" s="175"/>
      <c r="H18" s="175"/>
      <c r="I18" s="175"/>
      <c r="J18" s="176"/>
    </row>
    <row r="19" spans="1:11" ht="27" customHeight="1" x14ac:dyDescent="0.3">
      <c r="A19" s="57" t="s">
        <v>16</v>
      </c>
      <c r="B19" s="175" t="s">
        <v>65</v>
      </c>
      <c r="C19" s="175"/>
      <c r="D19" s="175"/>
      <c r="E19" s="175"/>
      <c r="F19" s="175"/>
      <c r="G19" s="175"/>
      <c r="H19" s="175"/>
      <c r="I19" s="175"/>
      <c r="J19" s="176"/>
    </row>
    <row r="20" spans="1:11" ht="27" customHeight="1" x14ac:dyDescent="0.3">
      <c r="A20" s="57" t="s">
        <v>91</v>
      </c>
      <c r="B20" s="175" t="s">
        <v>103</v>
      </c>
      <c r="C20" s="175"/>
      <c r="D20" s="175"/>
      <c r="E20" s="175"/>
      <c r="F20" s="175"/>
      <c r="G20" s="175"/>
      <c r="H20" s="175"/>
      <c r="I20" s="175"/>
      <c r="J20" s="176"/>
    </row>
    <row r="21" spans="1:11" ht="32.25" customHeight="1" x14ac:dyDescent="0.3">
      <c r="A21" s="57" t="s">
        <v>39</v>
      </c>
      <c r="B21" s="175" t="s">
        <v>100</v>
      </c>
      <c r="C21" s="175"/>
      <c r="D21" s="175"/>
      <c r="E21" s="175"/>
      <c r="F21" s="175"/>
      <c r="G21" s="175"/>
      <c r="H21" s="175"/>
      <c r="I21" s="175"/>
      <c r="J21" s="176"/>
      <c r="K21" s="1"/>
    </row>
    <row r="22" spans="1:11" ht="15.6" x14ac:dyDescent="0.3">
      <c r="A22" s="177" t="s">
        <v>18</v>
      </c>
      <c r="B22" s="178"/>
      <c r="C22" s="178"/>
      <c r="D22" s="178"/>
      <c r="E22" s="178"/>
      <c r="F22" s="178"/>
      <c r="G22" s="178"/>
      <c r="H22" s="178"/>
      <c r="I22" s="178"/>
      <c r="J22" s="179"/>
    </row>
    <row r="23" spans="1:11" ht="15.6" x14ac:dyDescent="0.3">
      <c r="A23" s="180" t="s">
        <v>19</v>
      </c>
      <c r="B23" s="181"/>
      <c r="C23" s="181"/>
      <c r="D23" s="181"/>
      <c r="E23" s="181"/>
      <c r="F23" s="181"/>
      <c r="G23" s="181"/>
      <c r="H23" s="181"/>
      <c r="I23" s="181"/>
      <c r="J23" s="182"/>
      <c r="K23" s="1"/>
    </row>
    <row r="24" spans="1:11" ht="15" customHeight="1" x14ac:dyDescent="0.3">
      <c r="A24" s="183" t="s">
        <v>20</v>
      </c>
      <c r="B24" s="184"/>
      <c r="C24" s="185" t="s">
        <v>21</v>
      </c>
      <c r="D24" s="184"/>
      <c r="E24" s="184"/>
      <c r="F24" s="185" t="s">
        <v>22</v>
      </c>
      <c r="G24" s="184"/>
      <c r="H24" s="186"/>
      <c r="I24" s="184" t="s">
        <v>23</v>
      </c>
      <c r="J24" s="187"/>
    </row>
    <row r="25" spans="1:11" s="37" customFormat="1" ht="18.75" customHeight="1" x14ac:dyDescent="0.3">
      <c r="A25" s="167">
        <v>26180316554</v>
      </c>
      <c r="B25" s="168"/>
      <c r="C25" s="169">
        <f>+A25</f>
        <v>26180316554</v>
      </c>
      <c r="D25" s="168"/>
      <c r="E25" s="168"/>
      <c r="F25" s="170">
        <v>0</v>
      </c>
      <c r="G25" s="171"/>
      <c r="H25" s="172"/>
      <c r="I25" s="173">
        <f>+IF(F25&gt;0,F25/C25,0)</f>
        <v>0</v>
      </c>
      <c r="J25" s="174"/>
      <c r="K25" s="40"/>
    </row>
    <row r="26" spans="1:11" ht="15.6" x14ac:dyDescent="0.3">
      <c r="A26" s="154" t="s">
        <v>24</v>
      </c>
      <c r="B26" s="155"/>
      <c r="C26" s="155"/>
      <c r="D26" s="155"/>
      <c r="E26" s="155"/>
      <c r="F26" s="155"/>
      <c r="G26" s="155"/>
      <c r="H26" s="155"/>
      <c r="I26" s="155"/>
      <c r="J26" s="156"/>
      <c r="K26" s="1"/>
    </row>
    <row r="27" spans="1:11" x14ac:dyDescent="0.3">
      <c r="A27" s="58"/>
      <c r="B27" s="54"/>
      <c r="C27" s="157" t="s">
        <v>25</v>
      </c>
      <c r="D27" s="158"/>
      <c r="E27" s="157" t="s">
        <v>45</v>
      </c>
      <c r="F27" s="158"/>
      <c r="G27" s="157" t="s">
        <v>40</v>
      </c>
      <c r="H27" s="157"/>
      <c r="I27" s="157" t="s">
        <v>26</v>
      </c>
      <c r="J27" s="159"/>
    </row>
    <row r="28" spans="1:11" ht="41.4" x14ac:dyDescent="0.3">
      <c r="A28" s="59" t="s">
        <v>27</v>
      </c>
      <c r="B28" s="48" t="s">
        <v>28</v>
      </c>
      <c r="C28" s="48" t="s">
        <v>41</v>
      </c>
      <c r="D28" s="48" t="s">
        <v>42</v>
      </c>
      <c r="E28" s="48" t="s">
        <v>46</v>
      </c>
      <c r="F28" s="48" t="s">
        <v>47</v>
      </c>
      <c r="G28" s="48" t="s">
        <v>48</v>
      </c>
      <c r="H28" s="48" t="s">
        <v>49</v>
      </c>
      <c r="I28" s="48" t="s">
        <v>50</v>
      </c>
      <c r="J28" s="60" t="s">
        <v>51</v>
      </c>
    </row>
    <row r="29" spans="1:11" s="43" customFormat="1" ht="32.25" customHeight="1" x14ac:dyDescent="0.25">
      <c r="A29" s="61" t="s">
        <v>68</v>
      </c>
      <c r="B29" s="73" t="s">
        <v>85</v>
      </c>
      <c r="C29" s="50" t="s">
        <v>85</v>
      </c>
      <c r="D29" s="47">
        <v>1544655588.0203099</v>
      </c>
      <c r="E29" s="50" t="str">
        <f>+Tabla13[[#This Row],[Física
(A)]]</f>
        <v>n/a</v>
      </c>
      <c r="F29" s="47">
        <f>+Tabla13[[#This Row],[Financiera
(B)]]</f>
        <v>1544655588.0203099</v>
      </c>
      <c r="G29" s="51">
        <v>0</v>
      </c>
      <c r="H29" s="51">
        <v>0</v>
      </c>
      <c r="I29" s="52">
        <f t="shared" ref="I29:J33" si="0">IF(G29&gt;0,G29/C29,0)</f>
        <v>0</v>
      </c>
      <c r="J29" s="62">
        <f t="shared" si="0"/>
        <v>0</v>
      </c>
      <c r="K29" s="42"/>
    </row>
    <row r="30" spans="1:11" s="43" customFormat="1" ht="42.75" customHeight="1" x14ac:dyDescent="0.25">
      <c r="A30" s="63" t="s">
        <v>69</v>
      </c>
      <c r="B30" s="49" t="s">
        <v>82</v>
      </c>
      <c r="C30" s="50">
        <v>1673357</v>
      </c>
      <c r="D30" s="47">
        <v>22993165319.641846</v>
      </c>
      <c r="E30" s="50">
        <f>+Tabla13[[#This Row],[Física
(A)]]</f>
        <v>1673357</v>
      </c>
      <c r="F30" s="47">
        <f>+Tabla13[[#This Row],[Financiera
(B)]]</f>
        <v>22993165319.641846</v>
      </c>
      <c r="G30" s="51">
        <v>0</v>
      </c>
      <c r="H30" s="51">
        <v>0</v>
      </c>
      <c r="I30" s="52">
        <f t="shared" si="0"/>
        <v>0</v>
      </c>
      <c r="J30" s="62">
        <f t="shared" si="0"/>
        <v>0</v>
      </c>
      <c r="K30" s="42"/>
    </row>
    <row r="31" spans="1:11" s="43" customFormat="1" ht="36" x14ac:dyDescent="0.25">
      <c r="A31" s="63" t="s">
        <v>70</v>
      </c>
      <c r="B31" s="49" t="s">
        <v>94</v>
      </c>
      <c r="C31" s="50">
        <v>600000</v>
      </c>
      <c r="D31" s="47">
        <v>1352988876.0080037</v>
      </c>
      <c r="E31" s="50">
        <f>+Tabla13[[#This Row],[Física
(A)]]</f>
        <v>600000</v>
      </c>
      <c r="F31" s="47">
        <f>+Tabla13[[#This Row],[Financiera
(B)]]</f>
        <v>1352988876.0080037</v>
      </c>
      <c r="G31" s="51">
        <v>0</v>
      </c>
      <c r="H31" s="51">
        <v>0</v>
      </c>
      <c r="I31" s="52">
        <f t="shared" si="0"/>
        <v>0</v>
      </c>
      <c r="J31" s="62">
        <f t="shared" si="0"/>
        <v>0</v>
      </c>
      <c r="K31" s="42"/>
    </row>
    <row r="32" spans="1:11" s="43" customFormat="1" ht="44.25" customHeight="1" x14ac:dyDescent="0.25">
      <c r="A32" s="63" t="s">
        <v>86</v>
      </c>
      <c r="B32" s="49" t="s">
        <v>83</v>
      </c>
      <c r="C32" s="50">
        <v>1600000</v>
      </c>
      <c r="D32" s="47">
        <v>282322315.94104379</v>
      </c>
      <c r="E32" s="50">
        <f>+Tabla13[[#This Row],[Física
(A)]]</f>
        <v>1600000</v>
      </c>
      <c r="F32" s="47">
        <f>+Tabla13[[#This Row],[Financiera
(B)]]</f>
        <v>282322315.94104379</v>
      </c>
      <c r="G32" s="51">
        <v>0</v>
      </c>
      <c r="H32" s="51">
        <v>0</v>
      </c>
      <c r="I32" s="52">
        <f t="shared" si="0"/>
        <v>0</v>
      </c>
      <c r="J32" s="62">
        <f t="shared" si="0"/>
        <v>0</v>
      </c>
      <c r="K32" s="42"/>
    </row>
    <row r="33" spans="1:13" s="43" customFormat="1" ht="76.5" customHeight="1" x14ac:dyDescent="0.25">
      <c r="A33" s="63" t="s">
        <v>87</v>
      </c>
      <c r="B33" s="49" t="s">
        <v>84</v>
      </c>
      <c r="C33" s="50">
        <v>84648</v>
      </c>
      <c r="D33" s="47">
        <v>7184454.3888000008</v>
      </c>
      <c r="E33" s="50">
        <f>+Tabla13[[#This Row],[Física
(A)]]</f>
        <v>84648</v>
      </c>
      <c r="F33" s="47">
        <f>+Tabla13[[#This Row],[Financiera
(B)]]</f>
        <v>7184454.3888000008</v>
      </c>
      <c r="G33" s="51">
        <v>0</v>
      </c>
      <c r="H33" s="51">
        <v>0</v>
      </c>
      <c r="I33" s="53">
        <f t="shared" si="0"/>
        <v>0</v>
      </c>
      <c r="J33" s="62">
        <f t="shared" si="0"/>
        <v>0</v>
      </c>
      <c r="K33" s="42"/>
      <c r="M33" s="75"/>
    </row>
    <row r="34" spans="1:13" ht="15.6" x14ac:dyDescent="0.3">
      <c r="A34" s="152" t="s">
        <v>29</v>
      </c>
      <c r="B34" s="82"/>
      <c r="C34" s="82"/>
      <c r="D34" s="82"/>
      <c r="E34" s="82"/>
      <c r="F34" s="82"/>
      <c r="G34" s="82"/>
      <c r="H34" s="82"/>
      <c r="I34" s="82"/>
      <c r="J34" s="153"/>
    </row>
    <row r="35" spans="1:13" ht="15.6" x14ac:dyDescent="0.3">
      <c r="A35" s="160" t="s">
        <v>30</v>
      </c>
      <c r="B35" s="92"/>
      <c r="C35" s="92"/>
      <c r="D35" s="92"/>
      <c r="E35" s="92"/>
      <c r="F35" s="92"/>
      <c r="G35" s="92"/>
      <c r="H35" s="92"/>
      <c r="I35" s="92"/>
      <c r="J35" s="161"/>
      <c r="K35" s="1"/>
    </row>
    <row r="36" spans="1:13" ht="15" customHeight="1" x14ac:dyDescent="0.3">
      <c r="A36" s="64" t="s">
        <v>31</v>
      </c>
      <c r="B36" s="162" t="s">
        <v>73</v>
      </c>
      <c r="C36" s="163"/>
      <c r="D36" s="163"/>
      <c r="E36" s="163"/>
      <c r="F36" s="163"/>
      <c r="G36" s="163"/>
      <c r="H36" s="163"/>
      <c r="I36" s="163"/>
      <c r="J36" s="164"/>
    </row>
    <row r="37" spans="1:13" x14ac:dyDescent="0.3">
      <c r="A37" s="64" t="s">
        <v>32</v>
      </c>
      <c r="B37" s="163" t="s">
        <v>99</v>
      </c>
      <c r="C37" s="163"/>
      <c r="D37" s="163"/>
      <c r="E37" s="163"/>
      <c r="F37" s="163"/>
      <c r="G37" s="163"/>
      <c r="H37" s="163"/>
      <c r="I37" s="163"/>
      <c r="J37" s="164"/>
    </row>
    <row r="38" spans="1:13" ht="45" customHeight="1" x14ac:dyDescent="0.3">
      <c r="A38" s="64" t="s">
        <v>33</v>
      </c>
      <c r="B38" s="165" t="s">
        <v>101</v>
      </c>
      <c r="C38" s="165"/>
      <c r="D38" s="165"/>
      <c r="E38" s="165"/>
      <c r="F38" s="165"/>
      <c r="G38" s="165"/>
      <c r="H38" s="165"/>
      <c r="I38" s="165"/>
      <c r="J38" s="166"/>
    </row>
    <row r="39" spans="1:13" ht="39" customHeight="1" x14ac:dyDescent="0.3">
      <c r="A39" s="64" t="s">
        <v>34</v>
      </c>
      <c r="B39" s="163" t="s">
        <v>55</v>
      </c>
      <c r="C39" s="163"/>
      <c r="D39" s="163"/>
      <c r="E39" s="163"/>
      <c r="F39" s="163"/>
      <c r="G39" s="163"/>
      <c r="H39" s="163"/>
      <c r="I39" s="163"/>
      <c r="J39" s="164"/>
    </row>
    <row r="40" spans="1:13" ht="15.6" x14ac:dyDescent="0.3">
      <c r="A40" s="152" t="s">
        <v>89</v>
      </c>
      <c r="B40" s="82"/>
      <c r="C40" s="82"/>
      <c r="D40" s="82"/>
      <c r="E40" s="82"/>
      <c r="F40" s="82"/>
      <c r="G40" s="82"/>
      <c r="H40" s="82"/>
      <c r="I40" s="82"/>
      <c r="J40" s="153"/>
    </row>
    <row r="41" spans="1:13" ht="15.6" x14ac:dyDescent="0.3">
      <c r="A41" s="140" t="s">
        <v>36</v>
      </c>
      <c r="B41" s="85"/>
      <c r="C41" s="85"/>
      <c r="D41" s="85"/>
      <c r="E41" s="85"/>
      <c r="F41" s="85"/>
      <c r="G41" s="85"/>
      <c r="H41" s="85"/>
      <c r="I41" s="85"/>
      <c r="J41" s="141"/>
      <c r="K41" s="1"/>
    </row>
    <row r="42" spans="1:13" ht="39.75" customHeight="1" x14ac:dyDescent="0.3">
      <c r="A42" s="142" t="s">
        <v>96</v>
      </c>
      <c r="B42" s="143"/>
      <c r="C42" s="143"/>
      <c r="D42" s="143"/>
      <c r="E42" s="143"/>
      <c r="F42" s="143"/>
      <c r="G42" s="143"/>
      <c r="H42" s="143"/>
      <c r="I42" s="143"/>
      <c r="J42" s="144"/>
    </row>
    <row r="43" spans="1:13" ht="12" customHeight="1" x14ac:dyDescent="0.3">
      <c r="A43" s="66"/>
      <c r="B43" s="46"/>
      <c r="C43" s="46"/>
      <c r="D43" s="46"/>
      <c r="E43" s="46"/>
      <c r="F43" s="46"/>
      <c r="G43" s="46"/>
      <c r="H43" s="46"/>
      <c r="I43" s="46"/>
      <c r="J43" s="65"/>
    </row>
    <row r="44" spans="1:13" x14ac:dyDescent="0.3">
      <c r="A44" s="145" t="s">
        <v>90</v>
      </c>
      <c r="B44" s="146"/>
      <c r="C44" s="146"/>
      <c r="D44" s="146"/>
      <c r="E44" s="146"/>
      <c r="F44" s="146"/>
      <c r="G44" s="146"/>
      <c r="H44" s="146"/>
      <c r="I44" s="146"/>
      <c r="J44" s="147"/>
    </row>
    <row r="45" spans="1:13" ht="12" customHeight="1" x14ac:dyDescent="0.3">
      <c r="A45" s="67"/>
      <c r="G45" s="148"/>
      <c r="H45" s="148"/>
      <c r="I45" s="148"/>
      <c r="J45" s="149"/>
    </row>
    <row r="46" spans="1:13" x14ac:dyDescent="0.3">
      <c r="A46" s="68" t="s">
        <v>56</v>
      </c>
      <c r="B46" s="47">
        <f>+A25</f>
        <v>26180316554</v>
      </c>
      <c r="G46" s="150"/>
      <c r="H46" s="150"/>
      <c r="I46" s="150"/>
      <c r="J46" s="151"/>
    </row>
    <row r="47" spans="1:13" x14ac:dyDescent="0.3">
      <c r="A47" s="68" t="s">
        <v>57</v>
      </c>
      <c r="B47" s="45">
        <v>0</v>
      </c>
      <c r="G47" s="150"/>
      <c r="H47" s="150"/>
      <c r="I47" s="150"/>
      <c r="J47" s="151"/>
    </row>
    <row r="48" spans="1:13" x14ac:dyDescent="0.3">
      <c r="A48" s="68" t="s">
        <v>58</v>
      </c>
      <c r="B48" s="45">
        <v>0</v>
      </c>
      <c r="J48" s="69"/>
    </row>
    <row r="49" spans="1:13" x14ac:dyDescent="0.3">
      <c r="A49" s="67"/>
      <c r="J49" s="69"/>
    </row>
    <row r="50" spans="1:13" x14ac:dyDescent="0.3">
      <c r="A50" s="67"/>
      <c r="J50" s="69"/>
    </row>
    <row r="51" spans="1:13" x14ac:dyDescent="0.3">
      <c r="A51" s="67"/>
      <c r="J51" s="69"/>
    </row>
    <row r="52" spans="1:13" s="40" customFormat="1" x14ac:dyDescent="0.3">
      <c r="A52" s="67"/>
      <c r="B52"/>
      <c r="C52"/>
      <c r="H52"/>
      <c r="I52"/>
      <c r="J52" s="70"/>
      <c r="M52" s="76"/>
    </row>
    <row r="53" spans="1:13" s="40" customFormat="1" ht="15" thickBot="1" x14ac:dyDescent="0.35">
      <c r="A53" s="67"/>
      <c r="B53"/>
      <c r="C53"/>
      <c r="D53" s="41"/>
      <c r="E53" s="136"/>
      <c r="F53" s="136"/>
      <c r="G53" s="41"/>
      <c r="H53"/>
      <c r="I53" s="79"/>
      <c r="J53" s="137"/>
      <c r="M53" s="76"/>
    </row>
    <row r="54" spans="1:13" s="40" customFormat="1" ht="15" thickBot="1" x14ac:dyDescent="0.35">
      <c r="A54" s="71"/>
      <c r="B54" s="72"/>
      <c r="C54" s="72"/>
      <c r="D54" s="138"/>
      <c r="E54" s="138"/>
      <c r="F54" s="138"/>
      <c r="G54" s="138"/>
      <c r="H54" s="72"/>
      <c r="I54" s="138"/>
      <c r="J54" s="139"/>
      <c r="M54" s="76"/>
    </row>
  </sheetData>
  <mergeCells count="55">
    <mergeCell ref="A4:J4"/>
    <mergeCell ref="B1:J1"/>
    <mergeCell ref="B2:C2"/>
    <mergeCell ref="D2:H2"/>
    <mergeCell ref="B3:C3"/>
    <mergeCell ref="D3:H3"/>
    <mergeCell ref="C16:J16"/>
    <mergeCell ref="A5:J5"/>
    <mergeCell ref="A6:J6"/>
    <mergeCell ref="A7:J7"/>
    <mergeCell ref="B8:J8"/>
    <mergeCell ref="B9:J9"/>
    <mergeCell ref="B10:J10"/>
    <mergeCell ref="B11:J11"/>
    <mergeCell ref="B12:J12"/>
    <mergeCell ref="A13:J13"/>
    <mergeCell ref="C14:J14"/>
    <mergeCell ref="C15:J15"/>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A40:J40"/>
    <mergeCell ref="A26:J26"/>
    <mergeCell ref="C27:D27"/>
    <mergeCell ref="E27:F27"/>
    <mergeCell ref="G27:H27"/>
    <mergeCell ref="I27:J27"/>
    <mergeCell ref="A34:J34"/>
    <mergeCell ref="A35:J35"/>
    <mergeCell ref="B36:J36"/>
    <mergeCell ref="B37:J37"/>
    <mergeCell ref="B38:J38"/>
    <mergeCell ref="B39:J39"/>
    <mergeCell ref="E53:F53"/>
    <mergeCell ref="I53:J53"/>
    <mergeCell ref="D54:G54"/>
    <mergeCell ref="I54:J54"/>
    <mergeCell ref="A41:J41"/>
    <mergeCell ref="A42:J42"/>
    <mergeCell ref="A44:J44"/>
    <mergeCell ref="G45:J45"/>
    <mergeCell ref="G46:J46"/>
    <mergeCell ref="G47:J47"/>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6:J36"/>
    <dataValidation allowBlank="1" showInputMessage="1" showErrorMessage="1" prompt="¿En qué consiste el producto? su objetivo" sqref="B37:J37"/>
    <dataValidation allowBlank="1" showInputMessage="1" showErrorMessage="1" prompt="1. Describir lo plasmado en el presupuesto_x000a_2. Describir lo alcanzado en términos financieros y de producción " sqref="B38:J38"/>
    <dataValidation allowBlank="1" showInputMessage="1" showErrorMessage="1" prompt="De existir desvío, explicar razones." sqref="B39:J39"/>
    <dataValidation allowBlank="1" showInputMessage="1" showErrorMessage="1" prompt="Oportunidades de mejora identificadas" sqref="A42:J43"/>
    <dataValidation allowBlank="1" showInputMessage="1" showErrorMessage="1" prompt="Presupuesto del programa" sqref="F25 A25 C25"/>
    <dataValidation allowBlank="1" showInputMessage="1" showErrorMessage="1" prompt="¿En qué consiste el programa?" sqref="B19:J19"/>
    <dataValidation allowBlank="1" showInputMessage="1" showErrorMessage="1" prompt="Nombre de cada producto" sqref="A28:A33"/>
    <dataValidation allowBlank="1" showInputMessage="1" showErrorMessage="1" prompt="Nombre del indicador" sqref="B28:B33"/>
    <dataValidation allowBlank="1" showInputMessage="1" showErrorMessage="1" prompt="Meta anual del indicador" sqref="C28:C33 E28:E33"/>
    <dataValidation allowBlank="1" showInputMessage="1" showErrorMessage="1" prompt="Monto presupuestado para el producto" sqref="D28:D33 F28:F33 B46:B47"/>
    <dataValidation allowBlank="1" showInputMessage="1" showErrorMessage="1" prompt="Meta alcanzada en el trimestre" sqref="G28"/>
    <dataValidation allowBlank="1" showInputMessage="1" showErrorMessage="1" prompt="Monto ejecutado en el trimestre" sqref="H28:H33 G29:G33"/>
  </dataValidations>
  <printOptions horizontalCentered="1" verticalCentered="1"/>
  <pageMargins left="0.70866141732283472" right="0.70866141732283472" top="0.74803149606299213" bottom="0.74803149606299213" header="0.31496062992125984" footer="0.31496062992125984"/>
  <pageSetup scale="56" orientation="portrait" r:id="rId1"/>
  <ignoredErrors>
    <ignoredError sqref="E30:F33 E29:F29 H29:J29 H30:J33 C25 B46" unlockedFormula="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tabSelected="1" topLeftCell="A40" zoomScaleNormal="100" zoomScaleSheetLayoutView="100" workbookViewId="0">
      <selection activeCell="B19" sqref="B19:J19"/>
    </sheetView>
  </sheetViews>
  <sheetFormatPr defaultColWidth="11.44140625" defaultRowHeight="14.4" x14ac:dyDescent="0.3"/>
  <cols>
    <col min="1" max="1" width="25.6640625" style="40" customWidth="1"/>
    <col min="2" max="2" width="20.6640625" style="40" customWidth="1"/>
    <col min="3" max="3" width="10.5546875" style="40" customWidth="1"/>
    <col min="4" max="4" width="20.109375" style="40" customWidth="1"/>
    <col min="5" max="5" width="10.5546875" style="40" customWidth="1"/>
    <col min="6" max="6" width="20.109375" style="40" customWidth="1"/>
    <col min="7" max="10" width="12.6640625" style="40" customWidth="1"/>
    <col min="11" max="11" width="11.44140625" style="40"/>
    <col min="13" max="13" width="11.44140625" style="74"/>
  </cols>
  <sheetData>
    <row r="1" spans="1:11" ht="21.6" thickBot="1" x14ac:dyDescent="0.35">
      <c r="A1" s="21"/>
      <c r="B1" s="111" t="s">
        <v>110</v>
      </c>
      <c r="C1" s="112"/>
      <c r="D1" s="112"/>
      <c r="E1" s="112"/>
      <c r="F1" s="112"/>
      <c r="G1" s="112"/>
      <c r="H1" s="112"/>
      <c r="I1" s="112"/>
      <c r="J1" s="113"/>
      <c r="K1" s="1"/>
    </row>
    <row r="2" spans="1:11" ht="21.6" thickBot="1" x14ac:dyDescent="0.35">
      <c r="A2" s="22"/>
      <c r="B2" s="114" t="s">
        <v>0</v>
      </c>
      <c r="C2" s="115"/>
      <c r="D2" s="114" t="s">
        <v>1</v>
      </c>
      <c r="E2" s="115"/>
      <c r="F2" s="115"/>
      <c r="G2" s="115"/>
      <c r="H2" s="116"/>
      <c r="I2" s="2" t="s">
        <v>2</v>
      </c>
      <c r="J2" s="3" t="s">
        <v>3</v>
      </c>
      <c r="K2" s="1"/>
    </row>
    <row r="3" spans="1:11" ht="21.6" thickBot="1" x14ac:dyDescent="0.35">
      <c r="A3" s="23"/>
      <c r="B3" s="117" t="s">
        <v>4</v>
      </c>
      <c r="C3" s="118"/>
      <c r="D3" s="117" t="s">
        <v>114</v>
      </c>
      <c r="E3" s="118"/>
      <c r="F3" s="118"/>
      <c r="G3" s="118"/>
      <c r="H3" s="119"/>
      <c r="I3" s="4">
        <v>44648</v>
      </c>
      <c r="J3" s="5">
        <v>0</v>
      </c>
      <c r="K3" s="1"/>
    </row>
    <row r="4" spans="1:11" ht="9.75" customHeight="1" x14ac:dyDescent="0.3">
      <c r="A4" s="195"/>
      <c r="B4" s="77"/>
      <c r="C4" s="77"/>
      <c r="D4" s="79"/>
      <c r="E4" s="79"/>
      <c r="F4" s="79"/>
      <c r="G4" s="79"/>
      <c r="H4" s="79"/>
      <c r="I4" s="77"/>
      <c r="J4" s="196"/>
      <c r="K4" s="1"/>
    </row>
    <row r="5" spans="1:11" ht="3" customHeight="1" x14ac:dyDescent="0.3">
      <c r="A5" s="191"/>
      <c r="B5" s="109"/>
      <c r="C5" s="109"/>
      <c r="D5" s="109"/>
      <c r="E5" s="109"/>
      <c r="F5" s="109"/>
      <c r="G5" s="109"/>
      <c r="H5" s="109"/>
      <c r="I5" s="109"/>
      <c r="J5" s="192"/>
      <c r="K5" s="1"/>
    </row>
    <row r="6" spans="1:11" ht="15.6" x14ac:dyDescent="0.3">
      <c r="A6" s="152" t="s">
        <v>93</v>
      </c>
      <c r="B6" s="82"/>
      <c r="C6" s="82"/>
      <c r="D6" s="82"/>
      <c r="E6" s="82"/>
      <c r="F6" s="82"/>
      <c r="G6" s="82"/>
      <c r="H6" s="82"/>
      <c r="I6" s="82"/>
      <c r="J6" s="153"/>
      <c r="K6" s="1"/>
    </row>
    <row r="7" spans="1:11" ht="15.6" x14ac:dyDescent="0.3">
      <c r="A7" s="160" t="s">
        <v>6</v>
      </c>
      <c r="B7" s="92"/>
      <c r="C7" s="92"/>
      <c r="D7" s="92"/>
      <c r="E7" s="92"/>
      <c r="F7" s="92"/>
      <c r="G7" s="92"/>
      <c r="H7" s="92"/>
      <c r="I7" s="92"/>
      <c r="J7" s="161"/>
      <c r="K7" s="1"/>
    </row>
    <row r="8" spans="1:11" x14ac:dyDescent="0.3">
      <c r="A8" s="55" t="s">
        <v>7</v>
      </c>
      <c r="B8" s="193" t="s">
        <v>97</v>
      </c>
      <c r="C8" s="193"/>
      <c r="D8" s="193"/>
      <c r="E8" s="193"/>
      <c r="F8" s="193"/>
      <c r="G8" s="193"/>
      <c r="H8" s="193"/>
      <c r="I8" s="193"/>
      <c r="J8" s="194"/>
      <c r="K8" s="1"/>
    </row>
    <row r="9" spans="1:11" ht="15" customHeight="1" x14ac:dyDescent="0.3">
      <c r="A9" s="56" t="s">
        <v>37</v>
      </c>
      <c r="B9" s="193" t="s">
        <v>98</v>
      </c>
      <c r="C9" s="193"/>
      <c r="D9" s="193"/>
      <c r="E9" s="193"/>
      <c r="F9" s="193"/>
      <c r="G9" s="193"/>
      <c r="H9" s="193"/>
      <c r="I9" s="193"/>
      <c r="J9" s="194"/>
      <c r="K9" s="1"/>
    </row>
    <row r="10" spans="1:11" x14ac:dyDescent="0.3">
      <c r="A10" s="56" t="s">
        <v>38</v>
      </c>
      <c r="B10" s="193" t="s">
        <v>92</v>
      </c>
      <c r="C10" s="193"/>
      <c r="D10" s="193"/>
      <c r="E10" s="193"/>
      <c r="F10" s="193"/>
      <c r="G10" s="193"/>
      <c r="H10" s="193"/>
      <c r="I10" s="193"/>
      <c r="J10" s="194"/>
      <c r="K10" s="1"/>
    </row>
    <row r="11" spans="1:11" ht="44.25" customHeight="1" x14ac:dyDescent="0.3">
      <c r="A11" s="55" t="s">
        <v>8</v>
      </c>
      <c r="B11" s="175" t="s">
        <v>62</v>
      </c>
      <c r="C11" s="175"/>
      <c r="D11" s="175"/>
      <c r="E11" s="175"/>
      <c r="F11" s="175"/>
      <c r="G11" s="175"/>
      <c r="H11" s="175"/>
      <c r="I11" s="175"/>
      <c r="J11" s="176"/>
    </row>
    <row r="12" spans="1:11" ht="30.75" customHeight="1" x14ac:dyDescent="0.3">
      <c r="A12" s="55" t="s">
        <v>9</v>
      </c>
      <c r="B12" s="175" t="s">
        <v>113</v>
      </c>
      <c r="C12" s="175"/>
      <c r="D12" s="175"/>
      <c r="E12" s="175"/>
      <c r="F12" s="175"/>
      <c r="G12" s="175"/>
      <c r="H12" s="175"/>
      <c r="I12" s="175"/>
      <c r="J12" s="176"/>
    </row>
    <row r="13" spans="1:11" ht="15.6" x14ac:dyDescent="0.3">
      <c r="A13" s="152" t="s">
        <v>10</v>
      </c>
      <c r="B13" s="82"/>
      <c r="C13" s="82"/>
      <c r="D13" s="82"/>
      <c r="E13" s="82"/>
      <c r="F13" s="82"/>
      <c r="G13" s="82"/>
      <c r="H13" s="82"/>
      <c r="I13" s="82"/>
      <c r="J13" s="153"/>
    </row>
    <row r="14" spans="1:11" ht="44.25" customHeight="1" x14ac:dyDescent="0.3">
      <c r="A14" s="55" t="s">
        <v>11</v>
      </c>
      <c r="B14" s="44" t="s">
        <v>105</v>
      </c>
      <c r="C14" s="188" t="s">
        <v>106</v>
      </c>
      <c r="D14" s="189"/>
      <c r="E14" s="189"/>
      <c r="F14" s="189"/>
      <c r="G14" s="189"/>
      <c r="H14" s="189"/>
      <c r="I14" s="189"/>
      <c r="J14" s="190"/>
    </row>
    <row r="15" spans="1:11" ht="18" customHeight="1" x14ac:dyDescent="0.3">
      <c r="A15" s="55" t="s">
        <v>12</v>
      </c>
      <c r="B15" s="44">
        <v>2.1</v>
      </c>
      <c r="C15" s="188" t="s">
        <v>107</v>
      </c>
      <c r="D15" s="189"/>
      <c r="E15" s="189"/>
      <c r="F15" s="189"/>
      <c r="G15" s="189"/>
      <c r="H15" s="189"/>
      <c r="I15" s="189"/>
      <c r="J15" s="190"/>
    </row>
    <row r="16" spans="1:11" ht="44.25" customHeight="1" x14ac:dyDescent="0.3">
      <c r="A16" s="55" t="s">
        <v>13</v>
      </c>
      <c r="B16" s="44" t="s">
        <v>108</v>
      </c>
      <c r="C16" s="188" t="s">
        <v>109</v>
      </c>
      <c r="D16" s="189"/>
      <c r="E16" s="189"/>
      <c r="F16" s="189"/>
      <c r="G16" s="189"/>
      <c r="H16" s="189"/>
      <c r="I16" s="189"/>
      <c r="J16" s="190"/>
    </row>
    <row r="17" spans="1:11" ht="15.6" x14ac:dyDescent="0.3">
      <c r="A17" s="152" t="s">
        <v>14</v>
      </c>
      <c r="B17" s="82"/>
      <c r="C17" s="82"/>
      <c r="D17" s="82"/>
      <c r="E17" s="82"/>
      <c r="F17" s="82"/>
      <c r="G17" s="82"/>
      <c r="H17" s="82"/>
      <c r="I17" s="82"/>
      <c r="J17" s="153"/>
    </row>
    <row r="18" spans="1:11" ht="22.5" customHeight="1" x14ac:dyDescent="0.3">
      <c r="A18" s="55" t="s">
        <v>15</v>
      </c>
      <c r="B18" s="175" t="s">
        <v>64</v>
      </c>
      <c r="C18" s="175"/>
      <c r="D18" s="175"/>
      <c r="E18" s="175"/>
      <c r="F18" s="175"/>
      <c r="G18" s="175"/>
      <c r="H18" s="175"/>
      <c r="I18" s="175"/>
      <c r="J18" s="176"/>
    </row>
    <row r="19" spans="1:11" ht="22.5" customHeight="1" x14ac:dyDescent="0.3">
      <c r="A19" s="57" t="s">
        <v>16</v>
      </c>
      <c r="B19" s="175" t="s">
        <v>65</v>
      </c>
      <c r="C19" s="175"/>
      <c r="D19" s="175"/>
      <c r="E19" s="175"/>
      <c r="F19" s="175"/>
      <c r="G19" s="175"/>
      <c r="H19" s="175"/>
      <c r="I19" s="175"/>
      <c r="J19" s="176"/>
    </row>
    <row r="20" spans="1:11" ht="22.5" customHeight="1" x14ac:dyDescent="0.3">
      <c r="A20" s="57" t="s">
        <v>91</v>
      </c>
      <c r="B20" s="175" t="s">
        <v>112</v>
      </c>
      <c r="C20" s="175"/>
      <c r="D20" s="175"/>
      <c r="E20" s="175"/>
      <c r="F20" s="175"/>
      <c r="G20" s="175"/>
      <c r="H20" s="175"/>
      <c r="I20" s="175"/>
      <c r="J20" s="176"/>
    </row>
    <row r="21" spans="1:11" ht="28.5" customHeight="1" x14ac:dyDescent="0.3">
      <c r="A21" s="57" t="s">
        <v>39</v>
      </c>
      <c r="B21" s="175" t="s">
        <v>100</v>
      </c>
      <c r="C21" s="175"/>
      <c r="D21" s="175"/>
      <c r="E21" s="175"/>
      <c r="F21" s="175"/>
      <c r="G21" s="175"/>
      <c r="H21" s="175"/>
      <c r="I21" s="175"/>
      <c r="J21" s="176"/>
      <c r="K21" s="1"/>
    </row>
    <row r="22" spans="1:11" ht="15.6" x14ac:dyDescent="0.3">
      <c r="A22" s="177" t="s">
        <v>18</v>
      </c>
      <c r="B22" s="178"/>
      <c r="C22" s="178"/>
      <c r="D22" s="178"/>
      <c r="E22" s="178"/>
      <c r="F22" s="178"/>
      <c r="G22" s="178"/>
      <c r="H22" s="178"/>
      <c r="I22" s="178"/>
      <c r="J22" s="179"/>
    </row>
    <row r="23" spans="1:11" ht="15.6" x14ac:dyDescent="0.3">
      <c r="A23" s="180" t="s">
        <v>19</v>
      </c>
      <c r="B23" s="181"/>
      <c r="C23" s="181"/>
      <c r="D23" s="181"/>
      <c r="E23" s="181"/>
      <c r="F23" s="181"/>
      <c r="G23" s="181"/>
      <c r="H23" s="181"/>
      <c r="I23" s="181"/>
      <c r="J23" s="182"/>
      <c r="K23" s="1"/>
    </row>
    <row r="24" spans="1:11" ht="15" customHeight="1" x14ac:dyDescent="0.3">
      <c r="A24" s="183" t="s">
        <v>20</v>
      </c>
      <c r="B24" s="184"/>
      <c r="C24" s="185" t="s">
        <v>21</v>
      </c>
      <c r="D24" s="184"/>
      <c r="E24" s="184"/>
      <c r="F24" s="185" t="s">
        <v>22</v>
      </c>
      <c r="G24" s="184"/>
      <c r="H24" s="186"/>
      <c r="I24" s="184" t="s">
        <v>23</v>
      </c>
      <c r="J24" s="187"/>
    </row>
    <row r="25" spans="1:11" s="37" customFormat="1" ht="18.75" customHeight="1" x14ac:dyDescent="0.3">
      <c r="A25" s="167">
        <f>SUM(Tabla136[Financiera
(B)])</f>
        <v>35000000000.002113</v>
      </c>
      <c r="B25" s="168"/>
      <c r="C25" s="169">
        <f>+A25</f>
        <v>35000000000.002113</v>
      </c>
      <c r="D25" s="168"/>
      <c r="E25" s="168"/>
      <c r="F25" s="170">
        <v>0</v>
      </c>
      <c r="G25" s="171"/>
      <c r="H25" s="172"/>
      <c r="I25" s="173">
        <f>+IF(F25&gt;0,F25/C25,0)</f>
        <v>0</v>
      </c>
      <c r="J25" s="174"/>
      <c r="K25" s="40"/>
    </row>
    <row r="26" spans="1:11" ht="15.6" x14ac:dyDescent="0.3">
      <c r="A26" s="154" t="s">
        <v>24</v>
      </c>
      <c r="B26" s="155"/>
      <c r="C26" s="155"/>
      <c r="D26" s="155"/>
      <c r="E26" s="155"/>
      <c r="F26" s="155"/>
      <c r="G26" s="155"/>
      <c r="H26" s="155"/>
      <c r="I26" s="155"/>
      <c r="J26" s="156"/>
      <c r="K26" s="1"/>
    </row>
    <row r="27" spans="1:11" x14ac:dyDescent="0.3">
      <c r="A27" s="58"/>
      <c r="B27" s="54"/>
      <c r="C27" s="157" t="s">
        <v>25</v>
      </c>
      <c r="D27" s="158"/>
      <c r="E27" s="157" t="s">
        <v>45</v>
      </c>
      <c r="F27" s="158"/>
      <c r="G27" s="157" t="s">
        <v>40</v>
      </c>
      <c r="H27" s="157"/>
      <c r="I27" s="157" t="s">
        <v>26</v>
      </c>
      <c r="J27" s="159"/>
    </row>
    <row r="28" spans="1:11" ht="41.4" x14ac:dyDescent="0.3">
      <c r="A28" s="59" t="s">
        <v>27</v>
      </c>
      <c r="B28" s="48" t="s">
        <v>28</v>
      </c>
      <c r="C28" s="48" t="s">
        <v>41</v>
      </c>
      <c r="D28" s="48" t="s">
        <v>42</v>
      </c>
      <c r="E28" s="48" t="s">
        <v>46</v>
      </c>
      <c r="F28" s="48" t="s">
        <v>47</v>
      </c>
      <c r="G28" s="48" t="s">
        <v>48</v>
      </c>
      <c r="H28" s="48" t="s">
        <v>49</v>
      </c>
      <c r="I28" s="48" t="s">
        <v>50</v>
      </c>
      <c r="J28" s="60" t="s">
        <v>51</v>
      </c>
    </row>
    <row r="29" spans="1:11" s="43" customFormat="1" ht="32.25" customHeight="1" x14ac:dyDescent="0.25">
      <c r="A29" s="61" t="s">
        <v>68</v>
      </c>
      <c r="B29" s="49" t="s">
        <v>111</v>
      </c>
      <c r="C29" s="50" t="s">
        <v>85</v>
      </c>
      <c r="D29" s="47">
        <v>2096246453.9161608</v>
      </c>
      <c r="E29" s="50" t="str">
        <f>+Tabla136[[#This Row],[Física
(A)]]</f>
        <v>n/a</v>
      </c>
      <c r="F29" s="47">
        <f>+Tabla136[[#This Row],[Financiera
(B)]]</f>
        <v>2096246453.9161608</v>
      </c>
      <c r="G29" s="51">
        <v>0</v>
      </c>
      <c r="H29" s="51">
        <v>0</v>
      </c>
      <c r="I29" s="52">
        <f t="shared" ref="I29:J33" si="0">IF(G29&gt;0,G29/C29,0)</f>
        <v>0</v>
      </c>
      <c r="J29" s="62">
        <f t="shared" si="0"/>
        <v>0</v>
      </c>
      <c r="K29" s="42"/>
    </row>
    <row r="30" spans="1:11" s="43" customFormat="1" ht="42.75" customHeight="1" x14ac:dyDescent="0.25">
      <c r="A30" s="63" t="s">
        <v>69</v>
      </c>
      <c r="B30" s="49" t="s">
        <v>82</v>
      </c>
      <c r="C30" s="50">
        <v>1720168</v>
      </c>
      <c r="D30" s="47">
        <v>28113178675.669064</v>
      </c>
      <c r="E30" s="50">
        <v>1720168</v>
      </c>
      <c r="F30" s="47">
        <f>+Tabla136[[#This Row],[Financiera
(B)]]</f>
        <v>28113178675.669064</v>
      </c>
      <c r="G30" s="51">
        <v>0</v>
      </c>
      <c r="H30" s="51">
        <v>0</v>
      </c>
      <c r="I30" s="52">
        <f t="shared" si="0"/>
        <v>0</v>
      </c>
      <c r="J30" s="62">
        <f t="shared" si="0"/>
        <v>0</v>
      </c>
      <c r="K30" s="42"/>
    </row>
    <row r="31" spans="1:11" s="43" customFormat="1" ht="36" x14ac:dyDescent="0.25">
      <c r="A31" s="63" t="s">
        <v>70</v>
      </c>
      <c r="B31" s="49" t="s">
        <v>94</v>
      </c>
      <c r="C31" s="50">
        <v>1850000</v>
      </c>
      <c r="D31" s="47">
        <v>4463016311.0186663</v>
      </c>
      <c r="E31" s="50">
        <v>1850000</v>
      </c>
      <c r="F31" s="47">
        <f>+Tabla136[[#This Row],[Financiera
(B)]]</f>
        <v>4463016311.0186663</v>
      </c>
      <c r="G31" s="51">
        <v>0</v>
      </c>
      <c r="H31" s="51">
        <v>0</v>
      </c>
      <c r="I31" s="52">
        <f t="shared" si="0"/>
        <v>0</v>
      </c>
      <c r="J31" s="62">
        <f t="shared" si="0"/>
        <v>0</v>
      </c>
      <c r="K31" s="42"/>
    </row>
    <row r="32" spans="1:11" s="43" customFormat="1" ht="44.25" customHeight="1" x14ac:dyDescent="0.25">
      <c r="A32" s="63" t="s">
        <v>86</v>
      </c>
      <c r="B32" s="49" t="s">
        <v>83</v>
      </c>
      <c r="C32" s="50">
        <v>1676610</v>
      </c>
      <c r="D32" s="47">
        <v>286206819.18555552</v>
      </c>
      <c r="E32" s="50">
        <v>1676610</v>
      </c>
      <c r="F32" s="47">
        <f>+Tabla136[[#This Row],[Financiera
(B)]]</f>
        <v>286206819.18555552</v>
      </c>
      <c r="G32" s="51">
        <v>0</v>
      </c>
      <c r="H32" s="51">
        <v>0</v>
      </c>
      <c r="I32" s="52">
        <f t="shared" si="0"/>
        <v>0</v>
      </c>
      <c r="J32" s="62">
        <f t="shared" si="0"/>
        <v>0</v>
      </c>
      <c r="K32" s="42"/>
    </row>
    <row r="33" spans="1:13" s="43" customFormat="1" ht="76.5" customHeight="1" x14ac:dyDescent="0.25">
      <c r="A33" s="63" t="s">
        <v>87</v>
      </c>
      <c r="B33" s="49" t="s">
        <v>84</v>
      </c>
      <c r="C33" s="50">
        <v>134705</v>
      </c>
      <c r="D33" s="47">
        <v>41351740.212666668</v>
      </c>
      <c r="E33" s="50">
        <v>134705</v>
      </c>
      <c r="F33" s="47">
        <f>+Tabla136[[#This Row],[Financiera
(B)]]</f>
        <v>41351740.212666668</v>
      </c>
      <c r="G33" s="51">
        <v>0</v>
      </c>
      <c r="H33" s="51">
        <v>0</v>
      </c>
      <c r="I33" s="53">
        <f t="shared" si="0"/>
        <v>0</v>
      </c>
      <c r="J33" s="62">
        <f t="shared" si="0"/>
        <v>0</v>
      </c>
      <c r="K33" s="42"/>
      <c r="M33" s="75"/>
    </row>
    <row r="34" spans="1:13" ht="15.6" x14ac:dyDescent="0.3">
      <c r="A34" s="152" t="s">
        <v>29</v>
      </c>
      <c r="B34" s="82"/>
      <c r="C34" s="82"/>
      <c r="D34" s="82"/>
      <c r="E34" s="82"/>
      <c r="F34" s="82"/>
      <c r="G34" s="82"/>
      <c r="H34" s="82"/>
      <c r="I34" s="82"/>
      <c r="J34" s="153"/>
    </row>
    <row r="35" spans="1:13" ht="15.6" x14ac:dyDescent="0.3">
      <c r="A35" s="160" t="s">
        <v>30</v>
      </c>
      <c r="B35" s="92"/>
      <c r="C35" s="92"/>
      <c r="D35" s="92"/>
      <c r="E35" s="92"/>
      <c r="F35" s="92"/>
      <c r="G35" s="92"/>
      <c r="H35" s="92"/>
      <c r="I35" s="92"/>
      <c r="J35" s="161"/>
      <c r="K35" s="1"/>
    </row>
    <row r="36" spans="1:13" ht="15" customHeight="1" x14ac:dyDescent="0.3">
      <c r="A36" s="64" t="s">
        <v>31</v>
      </c>
      <c r="B36" s="162" t="s">
        <v>73</v>
      </c>
      <c r="C36" s="163"/>
      <c r="D36" s="163"/>
      <c r="E36" s="163"/>
      <c r="F36" s="163"/>
      <c r="G36" s="163"/>
      <c r="H36" s="163"/>
      <c r="I36" s="163"/>
      <c r="J36" s="164"/>
    </row>
    <row r="37" spans="1:13" x14ac:dyDescent="0.3">
      <c r="A37" s="64" t="s">
        <v>32</v>
      </c>
      <c r="B37" s="163" t="s">
        <v>99</v>
      </c>
      <c r="C37" s="163"/>
      <c r="D37" s="163"/>
      <c r="E37" s="163"/>
      <c r="F37" s="163"/>
      <c r="G37" s="163"/>
      <c r="H37" s="163"/>
      <c r="I37" s="163"/>
      <c r="J37" s="164"/>
    </row>
    <row r="38" spans="1:13" ht="45" customHeight="1" x14ac:dyDescent="0.3">
      <c r="A38" s="64" t="s">
        <v>33</v>
      </c>
      <c r="B38" s="165" t="s">
        <v>115</v>
      </c>
      <c r="C38" s="165"/>
      <c r="D38" s="165"/>
      <c r="E38" s="165"/>
      <c r="F38" s="165"/>
      <c r="G38" s="165"/>
      <c r="H38" s="165"/>
      <c r="I38" s="165"/>
      <c r="J38" s="166"/>
    </row>
    <row r="39" spans="1:13" ht="39" customHeight="1" x14ac:dyDescent="0.3">
      <c r="A39" s="64" t="s">
        <v>34</v>
      </c>
      <c r="B39" s="163" t="s">
        <v>55</v>
      </c>
      <c r="C39" s="163"/>
      <c r="D39" s="163"/>
      <c r="E39" s="163"/>
      <c r="F39" s="163"/>
      <c r="G39" s="163"/>
      <c r="H39" s="163"/>
      <c r="I39" s="163"/>
      <c r="J39" s="164"/>
    </row>
    <row r="40" spans="1:13" ht="15.6" x14ac:dyDescent="0.3">
      <c r="A40" s="152" t="s">
        <v>89</v>
      </c>
      <c r="B40" s="82"/>
      <c r="C40" s="82"/>
      <c r="D40" s="82"/>
      <c r="E40" s="82"/>
      <c r="F40" s="82"/>
      <c r="G40" s="82"/>
      <c r="H40" s="82"/>
      <c r="I40" s="82"/>
      <c r="J40" s="153"/>
    </row>
    <row r="41" spans="1:13" ht="15.6" x14ac:dyDescent="0.3">
      <c r="A41" s="140" t="s">
        <v>36</v>
      </c>
      <c r="B41" s="85"/>
      <c r="C41" s="85"/>
      <c r="D41" s="85"/>
      <c r="E41" s="85"/>
      <c r="F41" s="85"/>
      <c r="G41" s="85"/>
      <c r="H41" s="85"/>
      <c r="I41" s="85"/>
      <c r="J41" s="141"/>
      <c r="K41" s="1"/>
    </row>
    <row r="42" spans="1:13" ht="39.75" customHeight="1" x14ac:dyDescent="0.3">
      <c r="A42" s="142" t="s">
        <v>116</v>
      </c>
      <c r="B42" s="143"/>
      <c r="C42" s="143"/>
      <c r="D42" s="143"/>
      <c r="E42" s="143"/>
      <c r="F42" s="143"/>
      <c r="G42" s="143"/>
      <c r="H42" s="143"/>
      <c r="I42" s="143"/>
      <c r="J42" s="144"/>
    </row>
    <row r="43" spans="1:13" ht="12" customHeight="1" x14ac:dyDescent="0.3">
      <c r="A43" s="66"/>
      <c r="B43" s="46"/>
      <c r="C43" s="46"/>
      <c r="D43" s="46"/>
      <c r="E43" s="46"/>
      <c r="F43" s="46"/>
      <c r="G43" s="46"/>
      <c r="H43" s="46"/>
      <c r="I43" s="46"/>
      <c r="J43" s="65"/>
    </row>
    <row r="44" spans="1:13" x14ac:dyDescent="0.3">
      <c r="A44" s="145" t="s">
        <v>90</v>
      </c>
      <c r="B44" s="146"/>
      <c r="C44" s="146"/>
      <c r="D44" s="146"/>
      <c r="E44" s="146"/>
      <c r="F44" s="146"/>
      <c r="G44" s="146"/>
      <c r="H44" s="146"/>
      <c r="I44" s="146"/>
      <c r="J44" s="147"/>
    </row>
    <row r="45" spans="1:13" ht="12" customHeight="1" x14ac:dyDescent="0.3">
      <c r="A45" s="67"/>
      <c r="G45" s="148"/>
      <c r="H45" s="148"/>
      <c r="I45" s="148"/>
      <c r="J45" s="149"/>
    </row>
    <row r="46" spans="1:13" x14ac:dyDescent="0.3">
      <c r="A46" s="68" t="s">
        <v>56</v>
      </c>
      <c r="B46" s="47">
        <f>+A25</f>
        <v>35000000000.002113</v>
      </c>
      <c r="G46" s="150"/>
      <c r="H46" s="150"/>
      <c r="I46" s="150"/>
      <c r="J46" s="151"/>
    </row>
    <row r="47" spans="1:13" x14ac:dyDescent="0.3">
      <c r="A47" s="68" t="s">
        <v>57</v>
      </c>
      <c r="B47" s="45">
        <v>0</v>
      </c>
      <c r="G47" s="150"/>
      <c r="H47" s="150"/>
      <c r="I47" s="150"/>
      <c r="J47" s="151"/>
    </row>
    <row r="48" spans="1:13" x14ac:dyDescent="0.3">
      <c r="A48" s="68" t="s">
        <v>58</v>
      </c>
      <c r="B48" s="45">
        <v>0</v>
      </c>
      <c r="J48" s="69"/>
    </row>
    <row r="49" spans="1:13" x14ac:dyDescent="0.3">
      <c r="A49" s="67"/>
      <c r="J49" s="69"/>
    </row>
    <row r="50" spans="1:13" x14ac:dyDescent="0.3">
      <c r="A50" s="67"/>
      <c r="J50" s="69"/>
    </row>
    <row r="51" spans="1:13" x14ac:dyDescent="0.3">
      <c r="A51" s="67"/>
      <c r="J51" s="69"/>
    </row>
    <row r="52" spans="1:13" s="40" customFormat="1" x14ac:dyDescent="0.3">
      <c r="A52" s="67"/>
      <c r="B52"/>
      <c r="C52"/>
      <c r="H52"/>
      <c r="I52"/>
      <c r="J52" s="70"/>
      <c r="M52" s="76"/>
    </row>
    <row r="53" spans="1:13" s="40" customFormat="1" ht="15" thickBot="1" x14ac:dyDescent="0.35">
      <c r="A53" s="67"/>
      <c r="B53"/>
      <c r="C53"/>
      <c r="D53" s="41"/>
      <c r="E53" s="136"/>
      <c r="F53" s="136"/>
      <c r="G53" s="41"/>
      <c r="H53"/>
      <c r="I53" s="79"/>
      <c r="J53" s="137"/>
      <c r="M53" s="76"/>
    </row>
    <row r="54" spans="1:13" s="40" customFormat="1" ht="15" thickBot="1" x14ac:dyDescent="0.35">
      <c r="A54" s="71"/>
      <c r="B54" s="72"/>
      <c r="C54" s="72"/>
      <c r="D54" s="138"/>
      <c r="E54" s="138"/>
      <c r="F54" s="138"/>
      <c r="G54" s="138"/>
      <c r="H54" s="72"/>
      <c r="I54" s="138"/>
      <c r="J54" s="139"/>
      <c r="M54" s="76"/>
    </row>
  </sheetData>
  <mergeCells count="55">
    <mergeCell ref="E53:F53"/>
    <mergeCell ref="I53:J53"/>
    <mergeCell ref="D54:G54"/>
    <mergeCell ref="I54:J54"/>
    <mergeCell ref="A41:J41"/>
    <mergeCell ref="A42:J42"/>
    <mergeCell ref="A44:J44"/>
    <mergeCell ref="G45:J45"/>
    <mergeCell ref="G46:J46"/>
    <mergeCell ref="G47:J47"/>
    <mergeCell ref="A40:J40"/>
    <mergeCell ref="A26:J26"/>
    <mergeCell ref="C27:D27"/>
    <mergeCell ref="E27:F27"/>
    <mergeCell ref="G27:H27"/>
    <mergeCell ref="I27:J27"/>
    <mergeCell ref="A34:J34"/>
    <mergeCell ref="A35:J35"/>
    <mergeCell ref="B36:J36"/>
    <mergeCell ref="B37:J37"/>
    <mergeCell ref="B38:J38"/>
    <mergeCell ref="B39:J39"/>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C16:J16"/>
    <mergeCell ref="A5:J5"/>
    <mergeCell ref="A6:J6"/>
    <mergeCell ref="A7:J7"/>
    <mergeCell ref="B8:J8"/>
    <mergeCell ref="B9:J9"/>
    <mergeCell ref="B10:J10"/>
    <mergeCell ref="B11:J11"/>
    <mergeCell ref="B12:J12"/>
    <mergeCell ref="A13:J13"/>
    <mergeCell ref="C14:J14"/>
    <mergeCell ref="C15:J15"/>
    <mergeCell ref="A4:J4"/>
    <mergeCell ref="B1:J1"/>
    <mergeCell ref="B2:C2"/>
    <mergeCell ref="D2:H2"/>
    <mergeCell ref="B3:C3"/>
    <mergeCell ref="D3:H3"/>
  </mergeCells>
  <dataValidations count="16">
    <dataValidation allowBlank="1" showInputMessage="1" showErrorMessage="1" prompt="Monto ejecutado en el trimestre" sqref="H28:H33 G29:G33"/>
    <dataValidation allowBlank="1" showInputMessage="1" showErrorMessage="1" prompt="Meta alcanzada en el trimestre" sqref="G28"/>
    <dataValidation allowBlank="1" showInputMessage="1" showErrorMessage="1" prompt="Monto presupuestado para el producto" sqref="D28:D33 F28:F33 B46:B47"/>
    <dataValidation allowBlank="1" showInputMessage="1" showErrorMessage="1" prompt="Meta anual del indicador" sqref="C28:C33 E28:E33"/>
    <dataValidation allowBlank="1" showInputMessage="1" showErrorMessage="1" prompt="Nombre del indicador" sqref="B28:B33"/>
    <dataValidation allowBlank="1" showInputMessage="1" showErrorMessage="1" prompt="Nombre de cada producto" sqref="A28:A33"/>
    <dataValidation allowBlank="1" showInputMessage="1" showErrorMessage="1" prompt="¿En qué consiste el programa?" sqref="B19:J19"/>
    <dataValidation allowBlank="1" showInputMessage="1" showErrorMessage="1" prompt="Presupuesto del programa" sqref="F25 A25 C25"/>
    <dataValidation allowBlank="1" showInputMessage="1" showErrorMessage="1" prompt="Oportunidades de mejora identificadas" sqref="A42:J43"/>
    <dataValidation allowBlank="1" showInputMessage="1" showErrorMessage="1" prompt="De existir desvío, explicar razones." sqref="B39:J39"/>
    <dataValidation allowBlank="1" showInputMessage="1" showErrorMessage="1" prompt="1. Describir lo plasmado en el presupuesto_x000a_2. Describir lo alcanzado en términos financieros y de producción " sqref="B38:J38"/>
    <dataValidation allowBlank="1" showInputMessage="1" showErrorMessage="1" prompt="¿En qué consiste el producto? su objetivo" sqref="B37:J37"/>
    <dataValidation allowBlank="1" showInputMessage="1" showErrorMessage="1" prompt="Nombre del producto" sqref="B36:J36"/>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rintOptions horizontalCentered="1" verticalCentered="1"/>
  <pageMargins left="0.70866141732283472" right="0.70866141732283472" top="0.74803149606299213" bottom="0.74803149606299213" header="0.31496062992125984" footer="0.31496062992125984"/>
  <pageSetup scale="56"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vt:lpstr>
      <vt:lpstr>2023</vt:lpstr>
      <vt:lpstr>2024</vt:lpstr>
      <vt:lpstr>'2022'!Print_Area</vt:lpstr>
      <vt:lpstr>'2023'!Print_Area</vt:lpstr>
      <vt:lpstr>'2024'!Print_Area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SONIA MARIBELYS DONE</cp:lastModifiedBy>
  <cp:lastPrinted>2023-04-17T20:10:54Z</cp:lastPrinted>
  <dcterms:created xsi:type="dcterms:W3CDTF">2021-03-22T15:50:10Z</dcterms:created>
  <dcterms:modified xsi:type="dcterms:W3CDTF">2024-01-16T18:21:33Z</dcterms:modified>
</cp:coreProperties>
</file>