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bie\Desktop\"/>
    </mc:Choice>
  </mc:AlternateContent>
  <bookViews>
    <workbookView xWindow="-120" yWindow="-120" windowWidth="28116" windowHeight="16440" tabRatio="779"/>
  </bookViews>
  <sheets>
    <sheet name="Plantilla Presupuesto" sheetId="2" r:id="rId1"/>
    <sheet name="Plantilla Presupuesto año 2020" sheetId="9" state="hidden" r:id="rId2"/>
    <sheet name="Sheet3" sheetId="6" r:id="rId3"/>
  </sheets>
  <definedNames>
    <definedName name="_xlnm.Print_Area" localSheetId="0">'Plantilla Presupuesto'!$A$1:$E$102</definedName>
    <definedName name="_xlnm.Print_Area" localSheetId="1">'Plantilla Presupuesto año 2020'!$A$1:$E$95</definedName>
    <definedName name="_xlnm.Print_Titles" localSheetId="0">'Plantilla Presupuesto'!$12:$12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2" l="1"/>
  <c r="E15" i="2"/>
  <c r="E16" i="2"/>
  <c r="E17" i="2"/>
  <c r="E18" i="2"/>
  <c r="E19" i="2"/>
  <c r="E21" i="2"/>
  <c r="E22" i="2"/>
  <c r="E23" i="2"/>
  <c r="E24" i="2"/>
  <c r="E25" i="2"/>
  <c r="E26" i="2"/>
  <c r="E27" i="2"/>
  <c r="E28" i="2"/>
  <c r="E29" i="2"/>
  <c r="E31" i="2"/>
  <c r="E32" i="2"/>
  <c r="E33" i="2"/>
  <c r="E34" i="2"/>
  <c r="E35" i="2"/>
  <c r="E36" i="2"/>
  <c r="E37" i="2"/>
  <c r="E38" i="2"/>
  <c r="E39" i="2"/>
  <c r="E41" i="2"/>
  <c r="E42" i="2"/>
  <c r="E43" i="2"/>
  <c r="E44" i="2"/>
  <c r="E45" i="2"/>
  <c r="E46" i="2"/>
  <c r="E47" i="2"/>
  <c r="E49" i="2"/>
  <c r="E50" i="2"/>
  <c r="E51" i="2"/>
  <c r="E52" i="2"/>
  <c r="E53" i="2"/>
  <c r="E54" i="2"/>
  <c r="E55" i="2"/>
  <c r="E57" i="2"/>
  <c r="E58" i="2"/>
  <c r="E59" i="2"/>
  <c r="E60" i="2"/>
  <c r="E61" i="2"/>
  <c r="E62" i="2"/>
  <c r="E63" i="2"/>
  <c r="E64" i="2"/>
  <c r="E65" i="2"/>
  <c r="E67" i="2"/>
  <c r="E68" i="2"/>
  <c r="E72" i="2"/>
  <c r="E73" i="2"/>
  <c r="E75" i="2"/>
  <c r="E76" i="2"/>
  <c r="E77" i="2"/>
  <c r="E79" i="2"/>
  <c r="E80" i="2"/>
  <c r="E81" i="2"/>
  <c r="E82" i="2"/>
  <c r="E83" i="2"/>
  <c r="E84" i="2"/>
  <c r="E85" i="2"/>
  <c r="E86" i="2"/>
  <c r="E87" i="2"/>
  <c r="E88" i="2"/>
  <c r="E78" i="2" l="1"/>
  <c r="E71" i="2"/>
  <c r="E20" i="2"/>
  <c r="E40" i="2"/>
  <c r="E66" i="2"/>
  <c r="E48" i="2"/>
  <c r="E30" i="2"/>
  <c r="E56" i="2"/>
  <c r="E74" i="2"/>
  <c r="E14" i="2"/>
  <c r="E13" i="2" s="1"/>
  <c r="D83" i="9" l="1"/>
  <c r="D82" i="9"/>
  <c r="D81" i="9"/>
  <c r="D80" i="9"/>
  <c r="D79" i="9"/>
  <c r="D78" i="9"/>
  <c r="D77" i="9"/>
  <c r="D76" i="9"/>
  <c r="D75" i="9"/>
  <c r="D74" i="9"/>
  <c r="D72" i="9"/>
  <c r="D71" i="9"/>
  <c r="D70" i="9"/>
  <c r="D68" i="9"/>
  <c r="D67" i="9"/>
  <c r="D63" i="9"/>
  <c r="D62" i="9"/>
  <c r="D60" i="9"/>
  <c r="D59" i="9"/>
  <c r="D58" i="9"/>
  <c r="D57" i="9"/>
  <c r="D56" i="9"/>
  <c r="D55" i="9"/>
  <c r="D54" i="9"/>
  <c r="D53" i="9"/>
  <c r="D52" i="9"/>
  <c r="D50" i="9"/>
  <c r="D49" i="9"/>
  <c r="D48" i="9"/>
  <c r="D47" i="9"/>
  <c r="D46" i="9"/>
  <c r="D45" i="9"/>
  <c r="D44" i="9"/>
  <c r="D42" i="9"/>
  <c r="D41" i="9"/>
  <c r="D40" i="9"/>
  <c r="D39" i="9"/>
  <c r="D38" i="9"/>
  <c r="D37" i="9"/>
  <c r="D36" i="9"/>
  <c r="D34" i="9"/>
  <c r="D33" i="9"/>
  <c r="D32" i="9"/>
  <c r="D31" i="9"/>
  <c r="D30" i="9"/>
  <c r="D29" i="9"/>
  <c r="D28" i="9"/>
  <c r="D27" i="9"/>
  <c r="D26" i="9"/>
  <c r="D24" i="9"/>
  <c r="D23" i="9"/>
  <c r="D22" i="9"/>
  <c r="D21" i="9"/>
  <c r="D20" i="9"/>
  <c r="D19" i="9"/>
  <c r="D18" i="9"/>
  <c r="D17" i="9"/>
  <c r="D16" i="9"/>
  <c r="D14" i="9"/>
  <c r="D13" i="9"/>
  <c r="D12" i="9"/>
  <c r="D11" i="9"/>
  <c r="D10" i="9"/>
  <c r="D51" i="9" l="1"/>
  <c r="D35" i="9"/>
  <c r="D9" i="9"/>
  <c r="D66" i="9"/>
  <c r="D69" i="9"/>
  <c r="D15" i="9"/>
  <c r="D73" i="9"/>
  <c r="D25" i="9"/>
  <c r="D43" i="9"/>
  <c r="D61" i="9"/>
  <c r="D8" i="9" l="1"/>
  <c r="C36" i="6" l="1"/>
  <c r="C38" i="6" s="1"/>
  <c r="B36" i="6"/>
  <c r="B38" i="6" s="1"/>
  <c r="D38" i="2" l="1"/>
  <c r="D88" i="2" l="1"/>
  <c r="D87" i="2"/>
  <c r="D86" i="2"/>
  <c r="D85" i="2"/>
  <c r="D84" i="2"/>
  <c r="D83" i="2"/>
  <c r="D82" i="2"/>
  <c r="D81" i="2"/>
  <c r="D80" i="2"/>
  <c r="D79" i="2"/>
  <c r="D77" i="2"/>
  <c r="D76" i="2"/>
  <c r="D75" i="2"/>
  <c r="D73" i="2"/>
  <c r="D72" i="2"/>
  <c r="D68" i="2"/>
  <c r="D67" i="2"/>
  <c r="D65" i="2"/>
  <c r="D64" i="2"/>
  <c r="D63" i="2"/>
  <c r="D62" i="2"/>
  <c r="D61" i="2"/>
  <c r="D60" i="2"/>
  <c r="D59" i="2"/>
  <c r="D58" i="2"/>
  <c r="D57" i="2"/>
  <c r="D55" i="2"/>
  <c r="D54" i="2"/>
  <c r="D53" i="2"/>
  <c r="D52" i="2"/>
  <c r="D51" i="2"/>
  <c r="D50" i="2"/>
  <c r="D49" i="2"/>
  <c r="D47" i="2"/>
  <c r="D46" i="2"/>
  <c r="D45" i="2"/>
  <c r="D44" i="2"/>
  <c r="D43" i="2"/>
  <c r="D42" i="2"/>
  <c r="D41" i="2"/>
  <c r="D39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78" i="2" l="1"/>
  <c r="D74" i="2"/>
  <c r="D71" i="2"/>
  <c r="D48" i="2"/>
  <c r="D15" i="2" l="1"/>
  <c r="D20" i="2" l="1"/>
  <c r="D14" i="2"/>
  <c r="D40" i="2"/>
  <c r="D56" i="2" l="1"/>
  <c r="D30" i="2"/>
  <c r="D13" i="2" l="1"/>
</calcChain>
</file>

<file path=xl/sharedStrings.xml><?xml version="1.0" encoding="utf-8"?>
<sst xmlns="http://schemas.openxmlformats.org/spreadsheetml/2006/main" count="328" uniqueCount="169">
  <si>
    <t>Detalle</t>
  </si>
  <si>
    <t>2 - GASTOS</t>
  </si>
  <si>
    <t>En RD$</t>
  </si>
  <si>
    <t>Presupuesto Aprobado</t>
  </si>
  <si>
    <t>Presupuesto Modificado</t>
  </si>
  <si>
    <t xml:space="preserve">Definición de conceptos: 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</si>
  <si>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</si>
  <si>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</si>
  <si>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</si>
  <si>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</si>
  <si>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</si>
  <si>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</si>
  <si>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</si>
  <si>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MINISTERIO DE EDUCACIÓN</t>
  </si>
  <si>
    <t xml:space="preserve">INSTITUTO NACIONAL DE BIENESTAR ESTUDIANTIL </t>
  </si>
  <si>
    <t>ELABORADO POR:</t>
  </si>
  <si>
    <t>APROBADO POR:</t>
  </si>
  <si>
    <t>2.1.1</t>
  </si>
  <si>
    <t>2.1.2</t>
  </si>
  <si>
    <t>2.1.3</t>
  </si>
  <si>
    <t>2.1.4</t>
  </si>
  <si>
    <t>2.1.5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</si>
  <si>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</si>
  <si>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</si>
  <si>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</si>
  <si>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</si>
  <si>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</si>
  <si>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</si>
  <si>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</si>
  <si>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</si>
  <si>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2.3.1</t>
  </si>
  <si>
    <t>2.3.2</t>
  </si>
  <si>
    <t>2.3.3</t>
  </si>
  <si>
    <t>2.3.4</t>
  </si>
  <si>
    <t>2.3.5</t>
  </si>
  <si>
    <t>2.3.6</t>
  </si>
  <si>
    <t>2.3.7</t>
  </si>
  <si>
    <t>2.3.9</t>
  </si>
  <si>
    <t>2.4.1</t>
  </si>
  <si>
    <t>2.4.9</t>
  </si>
  <si>
    <t>2.6.1</t>
  </si>
  <si>
    <t>2.6.3</t>
  </si>
  <si>
    <t>2.6.4</t>
  </si>
  <si>
    <t>2.6.5</t>
  </si>
  <si>
    <t>2.6.8</t>
  </si>
  <si>
    <t>2.7.1</t>
  </si>
  <si>
    <t>REMUNERACIONES</t>
  </si>
  <si>
    <t>SOBRESUELDOS</t>
  </si>
  <si>
    <t>DIETAS Y GASTOS DE REPRESENTACIÓN</t>
  </si>
  <si>
    <t>GRATIFICACIONES Y BONIFICACIONES</t>
  </si>
  <si>
    <t>CONTRIBUCIONES A LA SEGURIDAD SOCIAL</t>
  </si>
  <si>
    <t>SERVICIOS BÁSICOS</t>
  </si>
  <si>
    <t>PUBLICIDAD, IMPRESIÓN Y ENCUADERNACIÓN</t>
  </si>
  <si>
    <t>VIÁTICOS</t>
  </si>
  <si>
    <t>TRANSPORTE Y ALMACENAJE</t>
  </si>
  <si>
    <t>ALQUILERES Y RENTAS</t>
  </si>
  <si>
    <t>SEGUROS</t>
  </si>
  <si>
    <t>SERVICIOS DE CONSERVACIÓN, REPARACIONES MENORES E INSTALACIONES TEMPORALES</t>
  </si>
  <si>
    <t>OTROS SERVICIOS NO INCLUIDOS EN CONCEPTOS ANTERIORES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</si>
  <si>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</si>
  <si>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</si>
  <si>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</si>
  <si>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</si>
  <si>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</si>
  <si>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</si>
  <si>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</si>
  <si>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PRODUCTOS Y ÚTILES VARIOS</t>
  </si>
  <si>
    <t>TRANSFERENCIAS CORRIENTES AL SECTOR PRIVADO</t>
  </si>
  <si>
    <t>TRANSFERENCIAS CORRIENTES A OTRAS INSTITUCIONES PÚBLICAS</t>
  </si>
  <si>
    <t>MOBILIARIO Y EQUIPO</t>
  </si>
  <si>
    <t>EQUIPO E INSTRUMENTAL, CIENTÍFICO Y LABORATORIO</t>
  </si>
  <si>
    <t>VEHÍCULOS Y EQUIPO DE TRANSPORTE, TRACCIÓN Y ELEVACIÓN</t>
  </si>
  <si>
    <t>MAQUINARIA, OTROS EQUIPOS Y HERRAMIENTAS</t>
  </si>
  <si>
    <t>BIENES INTANGIBLES</t>
  </si>
  <si>
    <t>OBRAS EN EDIFICACIONES</t>
  </si>
  <si>
    <t>REMUNERACIONES Y CONTRIBUCIONES</t>
  </si>
  <si>
    <t>CONTRATACIÓN DE SERVICIOS</t>
  </si>
  <si>
    <t>MATERIALES Y SUMINISTROS</t>
  </si>
  <si>
    <t>TRANSFERENCIAS CORRIENTES</t>
  </si>
  <si>
    <t>BIENES MUEBLES, INMUEBLES E INTANGIBLES</t>
  </si>
  <si>
    <t>OBRAS</t>
  </si>
  <si>
    <t>Joanel George</t>
  </si>
  <si>
    <t>Elena Ovalle</t>
  </si>
  <si>
    <t>Directora Financiero</t>
  </si>
  <si>
    <t>Isabel Morel</t>
  </si>
  <si>
    <t>Directora Administrativa y Financiera</t>
  </si>
  <si>
    <t>Enc. Ejecución Presup.</t>
  </si>
  <si>
    <t>2.6.2</t>
  </si>
  <si>
    <t>2.6.6</t>
  </si>
  <si>
    <t>MOBILIARIO Y EQUIPO EDUCACIONAL Y RECREATIVO</t>
  </si>
  <si>
    <t>EQUIPOS DE DEFENSA Y SEGURIDAD</t>
  </si>
  <si>
    <t>2.2.9</t>
  </si>
  <si>
    <t>2.7.2</t>
  </si>
  <si>
    <t>OTRAS CONTRATACIONES DE SERVICIOS</t>
  </si>
  <si>
    <t>INFRAESTRUCTURA</t>
  </si>
  <si>
    <t>TRANSFERENCIAS CORRIENTES AL  GOBIERNO GENERAL NACIONAL</t>
  </si>
  <si>
    <t>2.4.2</t>
  </si>
  <si>
    <t>2.4.3</t>
  </si>
  <si>
    <t>TRANSFERENCIAS CORRIENTES A GOBIERNOS GENERALES LOCALES</t>
  </si>
  <si>
    <t>2.4.4</t>
  </si>
  <si>
    <t>TRANSFERENCIAS CORRIENTES A EMPRESAS PÚBLICAS NO FINANCIERAS</t>
  </si>
  <si>
    <t>2.4.5</t>
  </si>
  <si>
    <t>TRANSFERENCIAS CORRIENTES A INSTITUCIONES PÚBLICAS FINANCIERAS</t>
  </si>
  <si>
    <t>2.4.7</t>
  </si>
  <si>
    <t>TRANSFERENCIAS CORRIENTES AL SECTOR EXTERNO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</si>
  <si>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</si>
  <si>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</si>
  <si>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</si>
  <si>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</si>
  <si>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</si>
  <si>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</si>
  <si>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</si>
  <si>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</si>
  <si>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2.6.7</t>
  </si>
  <si>
    <t>ACTIVOS BIÓLOGICOS CULTIVABLES</t>
  </si>
  <si>
    <t>2.6.9</t>
  </si>
  <si>
    <t>EDIFICIOS, ESTRUCTURAS, TIERRAS, TERRENOS Y OBJETOS DE VALOR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</si>
  <si>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</si>
  <si>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</si>
  <si>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</si>
  <si>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</si>
  <si>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</si>
  <si>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</si>
  <si>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</si>
  <si>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</si>
  <si>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</si>
  <si>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</si>
  <si>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</si>
  <si>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</si>
  <si>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</si>
  <si>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</si>
  <si>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</si>
  <si>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</si>
  <si>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DE GASTOS</t>
  </si>
  <si>
    <t>2.3.8</t>
  </si>
  <si>
    <t>2.7.3</t>
  </si>
  <si>
    <t>CONSTRUCCIONES EN BIENES CONCESIONADOS</t>
  </si>
  <si>
    <t>2.7.4</t>
  </si>
  <si>
    <t>GASTOS QUE SE ASIGNARÁN DURANTE EJERCICIO P/INVERSIÓN (ART. 32 Y 33 LEY 423-06)</t>
  </si>
  <si>
    <t>2.5.2</t>
  </si>
  <si>
    <t>2.5.3</t>
  </si>
  <si>
    <t>2.5.4</t>
  </si>
  <si>
    <t>2.5.5</t>
  </si>
  <si>
    <t>2.5.6</t>
  </si>
  <si>
    <t>2.5.9</t>
  </si>
  <si>
    <t>GASTOS QUE SE ASIGNARÁN DURANTE EL EJERCICIO (ART. 32 Y 33 LEY 423-06)</t>
  </si>
  <si>
    <t>AÑO 2020</t>
  </si>
  <si>
    <t>2.5.1</t>
  </si>
  <si>
    <t>TRANSFERENCIAS DE CAPITAL AL SECTOR PRIVADO</t>
  </si>
  <si>
    <t>TRANSFERENCIAS DE CAPITAL AL GOBIERNO GENERAL  NACIONAL</t>
  </si>
  <si>
    <t>TRANSFERENCIAS DE CAPITAL A GOBIERNOS GENERALES LOCALES</t>
  </si>
  <si>
    <t>TRANSFERENCIAS DE CAPITAL  A EMPRESAS PÚBLICAS NO FINANCIERAS</t>
  </si>
  <si>
    <t>TRANSFERENCIAS DE CAPITAL A INSTITUCIONES PÚBLICAS FINANCIERAS</t>
  </si>
  <si>
    <t>TRANSFERENCIAS DE CAPITAL AL SECTOR EXTERNO</t>
  </si>
  <si>
    <t>TRANSFERENCIAS DE CAPITAL A OTRAS INSTITUCIONES PÚBLICAS</t>
  </si>
  <si>
    <t>REVISADO POR:</t>
  </si>
  <si>
    <r>
      <rPr>
        <b/>
        <sz val="10"/>
        <color theme="1"/>
        <rFont val="Calibri"/>
        <family val="2"/>
        <scheme val="minor"/>
      </rPr>
      <t>Presupuesto aprobado</t>
    </r>
    <r>
      <rPr>
        <sz val="10"/>
        <color theme="1"/>
        <rFont val="Calibri"/>
        <family val="2"/>
        <scheme val="minor"/>
      </rPr>
      <t>: Se refiere al presupuesto aprobado en la Ley de Presupuesto General del Estado.</t>
    </r>
  </si>
  <si>
    <r>
      <rPr>
        <b/>
        <sz val="10"/>
        <color theme="1"/>
        <rFont val="Calibri"/>
        <family val="2"/>
        <scheme val="minor"/>
      </rPr>
      <t>Presupuesto modificado: </t>
    </r>
    <r>
      <rPr>
        <sz val="10"/>
        <color theme="1"/>
        <rFont val="Calibri"/>
        <family val="2"/>
        <scheme val="minor"/>
      </rPr>
      <t xml:space="preserve"> Se refiere al presupuesto aprobado en caso de que el Congreso Nacional apruebe un presupuesto complementario. </t>
    </r>
  </si>
  <si>
    <t>Lic. Joanel George</t>
  </si>
  <si>
    <t>Analista Financiero</t>
  </si>
  <si>
    <t>Licda. Noelia Minerva Cruz Matías</t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</si>
  <si>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</si>
  <si>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2023</t>
  </si>
  <si>
    <t xml:space="preserve">Fuente: 0100 </t>
  </si>
  <si>
    <t>Fecha de registro: hasta el 31 de Enero del 2023</t>
  </si>
  <si>
    <t>Fecha de imputación: hasta el 31 de Enero del 2023</t>
  </si>
  <si>
    <t>Lic. Jesús David Alejo Reinoso</t>
  </si>
  <si>
    <t>Técnico Administrativo</t>
  </si>
  <si>
    <t>Enc. Departamento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</si>
</sst>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19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164" fontId="0" fillId="0" borderId="0" xfId="1" applyFont="1"/>
    <xf numFmtId="0" fontId="1" fillId="0" borderId="0" xfId="0" applyFont="1" applyBorder="1" applyAlignment="1">
      <alignment horizontal="left" vertical="center" wrapText="1"/>
    </xf>
    <xf numFmtId="164" fontId="1" fillId="0" borderId="0" xfId="1" applyFont="1" applyBorder="1" applyAlignment="1">
      <alignment horizontal="left" vertical="center" wrapText="1"/>
    </xf>
    <xf numFmtId="164" fontId="1" fillId="2" borderId="1" xfId="1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left" vertical="center" wrapText="1"/>
    </xf>
    <xf numFmtId="164" fontId="1" fillId="0" borderId="2" xfId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/>
    </xf>
    <xf numFmtId="164" fontId="1" fillId="0" borderId="2" xfId="1" applyFont="1" applyBorder="1"/>
    <xf numFmtId="0" fontId="1" fillId="0" borderId="0" xfId="0" applyFont="1"/>
    <xf numFmtId="165" fontId="0" fillId="0" borderId="0" xfId="0" applyNumberFormat="1"/>
    <xf numFmtId="0" fontId="6" fillId="0" borderId="0" xfId="0" applyFont="1"/>
    <xf numFmtId="0" fontId="2" fillId="2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9" xfId="0" applyNumberFormat="1" applyBorder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164" fontId="1" fillId="2" borderId="1" xfId="1" applyFont="1" applyFill="1" applyBorder="1" applyAlignment="1">
      <alignment horizontal="left" vertical="center"/>
    </xf>
    <xf numFmtId="0" fontId="0" fillId="0" borderId="10" xfId="0" applyBorder="1"/>
    <xf numFmtId="4" fontId="0" fillId="0" borderId="3" xfId="1" applyNumberFormat="1" applyFont="1" applyBorder="1"/>
    <xf numFmtId="0" fontId="0" fillId="0" borderId="0" xfId="1" applyNumberFormat="1" applyFont="1" applyBorder="1"/>
    <xf numFmtId="4" fontId="0" fillId="0" borderId="0" xfId="1" applyNumberFormat="1" applyFont="1" applyBorder="1"/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164" fontId="6" fillId="0" borderId="14" xfId="1" applyFont="1" applyBorder="1" applyAlignment="1">
      <alignment horizontal="left"/>
    </xf>
    <xf numFmtId="164" fontId="6" fillId="0" borderId="15" xfId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5" fontId="6" fillId="0" borderId="0" xfId="0" applyNumberFormat="1" applyFont="1" applyBorder="1" applyAlignment="1">
      <alignment horizontal="left"/>
    </xf>
    <xf numFmtId="165" fontId="6" fillId="0" borderId="16" xfId="0" applyNumberFormat="1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164" fontId="0" fillId="0" borderId="0" xfId="1" applyFont="1" applyBorder="1"/>
    <xf numFmtId="164" fontId="0" fillId="0" borderId="8" xfId="1" applyFont="1" applyBorder="1"/>
    <xf numFmtId="0" fontId="6" fillId="0" borderId="13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17" fontId="3" fillId="0" borderId="0" xfId="0" quotePrefix="1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1710020</xdr:colOff>
      <xdr:row>0</xdr:row>
      <xdr:rowOff>0</xdr:rowOff>
    </xdr:from>
    <xdr:to>
      <xdr:col>3</xdr:col>
      <xdr:colOff>509868</xdr:colOff>
      <xdr:row>6</xdr:row>
      <xdr:rowOff>29959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849" r="-1379" b="22763"/>
        <a:stretch/>
      </xdr:blipFill>
      <xdr:spPr>
        <a:xfrm>
          <a:off x="2057402" y="0"/>
          <a:ext cx="3102907" cy="121778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98</xdr:row>
      <xdr:rowOff>174625</xdr:rowOff>
    </xdr:from>
    <xdr:to>
      <xdr:col>1</xdr:col>
      <xdr:colOff>1778000</xdr:colOff>
      <xdr:row>98</xdr:row>
      <xdr:rowOff>174625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0" y="17573625"/>
          <a:ext cx="17780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53975</xdr:colOff>
      <xdr:row>98</xdr:row>
      <xdr:rowOff>200025</xdr:rowOff>
    </xdr:from>
    <xdr:to>
      <xdr:col>4</xdr:col>
      <xdr:colOff>57150</xdr:colOff>
      <xdr:row>98</xdr:row>
      <xdr:rowOff>200025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5848350" y="10931525"/>
          <a:ext cx="16383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53975</xdr:colOff>
      <xdr:row>98</xdr:row>
      <xdr:rowOff>200025</xdr:rowOff>
    </xdr:from>
    <xdr:to>
      <xdr:col>2</xdr:col>
      <xdr:colOff>1920875</xdr:colOff>
      <xdr:row>99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2631328" y="20449054"/>
          <a:ext cx="1866900" cy="168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63500</xdr:rowOff>
    </xdr:from>
    <xdr:to>
      <xdr:col>1</xdr:col>
      <xdr:colOff>1285875</xdr:colOff>
      <xdr:row>2</xdr:row>
      <xdr:rowOff>142039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63500"/>
          <a:ext cx="1311275" cy="554789"/>
        </a:xfrm>
        <a:prstGeom prst="rect">
          <a:avLst/>
        </a:prstGeom>
      </xdr:spPr>
    </xdr:pic>
    <xdr:clientData/>
  </xdr:twoCellAnchor>
  <xdr:twoCellAnchor editAs="oneCell">
    <xdr:from>
      <xdr:col>3</xdr:col>
      <xdr:colOff>1460500</xdr:colOff>
      <xdr:row>0</xdr:row>
      <xdr:rowOff>31750</xdr:rowOff>
    </xdr:from>
    <xdr:to>
      <xdr:col>4</xdr:col>
      <xdr:colOff>1557869</xdr:colOff>
      <xdr:row>3</xdr:row>
      <xdr:rowOff>31750</xdr:rowOff>
    </xdr:to>
    <xdr:pic>
      <xdr:nvPicPr>
        <xdr:cNvPr id="3" name="Picture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444" b="20833"/>
        <a:stretch/>
      </xdr:blipFill>
      <xdr:spPr bwMode="auto">
        <a:xfrm>
          <a:off x="6108700" y="31750"/>
          <a:ext cx="1668994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90</xdr:row>
      <xdr:rowOff>174625</xdr:rowOff>
    </xdr:from>
    <xdr:to>
      <xdr:col>1</xdr:col>
      <xdr:colOff>1778000</xdr:colOff>
      <xdr:row>90</xdr:row>
      <xdr:rowOff>174625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342900" y="18386425"/>
          <a:ext cx="17780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53975</xdr:colOff>
      <xdr:row>90</xdr:row>
      <xdr:rowOff>200025</xdr:rowOff>
    </xdr:from>
    <xdr:to>
      <xdr:col>4</xdr:col>
      <xdr:colOff>57150</xdr:colOff>
      <xdr:row>90</xdr:row>
      <xdr:rowOff>200025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702175" y="18411825"/>
          <a:ext cx="15748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53975</xdr:colOff>
      <xdr:row>90</xdr:row>
      <xdr:rowOff>200025</xdr:rowOff>
    </xdr:from>
    <xdr:to>
      <xdr:col>2</xdr:col>
      <xdr:colOff>1920875</xdr:colOff>
      <xdr:row>91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2540000" y="18411825"/>
          <a:ext cx="18669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169"/>
  <sheetViews>
    <sheetView showGridLines="0" tabSelected="1" topLeftCell="A94" zoomScale="85" zoomScaleNormal="85" workbookViewId="0">
      <selection activeCell="G98" sqref="G98"/>
    </sheetView>
  </sheetViews>
  <sheetFormatPr defaultColWidth="9.109375" defaultRowHeight="14.4" x14ac:dyDescent="0.3"/>
  <cols>
    <col min="1" max="1" width="5.109375" style="4" bestFit="1" customWidth="1"/>
    <col min="2" max="2" width="32.109375" customWidth="1"/>
    <col min="3" max="3" width="32.44140625" customWidth="1"/>
    <col min="4" max="4" width="18.6640625" customWidth="1"/>
    <col min="5" max="5" width="17.44140625" customWidth="1"/>
    <col min="6" max="6" width="20.6640625" customWidth="1"/>
    <col min="8" max="8" width="11.5546875" bestFit="1" customWidth="1"/>
  </cols>
  <sheetData>
    <row r="6" spans="1:9" ht="18.75" customHeight="1" x14ac:dyDescent="0.35">
      <c r="A6" s="50"/>
      <c r="B6" s="50"/>
      <c r="C6" s="50"/>
      <c r="D6" s="50"/>
      <c r="E6" s="50"/>
      <c r="G6" s="1" t="s">
        <v>5</v>
      </c>
    </row>
    <row r="7" spans="1:9" x14ac:dyDescent="0.3">
      <c r="G7" s="4" t="s">
        <v>10</v>
      </c>
    </row>
    <row r="8" spans="1:9" ht="18.75" customHeight="1" x14ac:dyDescent="0.3">
      <c r="A8" s="51" t="s">
        <v>12</v>
      </c>
      <c r="B8" s="51"/>
      <c r="C8" s="51"/>
      <c r="D8" s="51"/>
      <c r="E8" s="51"/>
      <c r="G8" s="4" t="s">
        <v>11</v>
      </c>
    </row>
    <row r="9" spans="1:9" ht="18.75" customHeight="1" x14ac:dyDescent="0.35">
      <c r="A9" s="53" t="s">
        <v>162</v>
      </c>
      <c r="B9" s="53"/>
      <c r="C9" s="53"/>
      <c r="D9" s="53"/>
      <c r="E9" s="53"/>
      <c r="G9" s="1" t="s">
        <v>7</v>
      </c>
    </row>
    <row r="10" spans="1:9" x14ac:dyDescent="0.3">
      <c r="A10" s="52" t="s">
        <v>2</v>
      </c>
      <c r="B10" s="52"/>
      <c r="C10" s="52"/>
      <c r="D10" s="52"/>
      <c r="E10" s="52"/>
      <c r="G10" s="4" t="s">
        <v>8</v>
      </c>
    </row>
    <row r="11" spans="1:9" x14ac:dyDescent="0.3">
      <c r="D11" s="5"/>
      <c r="G11" s="4" t="s">
        <v>9</v>
      </c>
    </row>
    <row r="12" spans="1:9" ht="31.2" x14ac:dyDescent="0.3">
      <c r="B12" s="3" t="s">
        <v>0</v>
      </c>
      <c r="C12" s="3"/>
      <c r="D12" s="17" t="s">
        <v>3</v>
      </c>
      <c r="E12" s="17" t="s">
        <v>4</v>
      </c>
    </row>
    <row r="13" spans="1:9" ht="15" thickBot="1" x14ac:dyDescent="0.35">
      <c r="B13" s="6" t="s">
        <v>1</v>
      </c>
      <c r="C13" s="6"/>
      <c r="D13" s="7">
        <f>+D14+D20+D30+D40+D56+D66</f>
        <v>26180316554.000004</v>
      </c>
      <c r="E13" s="7">
        <f>+E14+E20+E30+E40+E56+E66</f>
        <v>0</v>
      </c>
      <c r="F13" s="5"/>
    </row>
    <row r="14" spans="1:9" ht="15" thickBot="1" x14ac:dyDescent="0.35">
      <c r="A14" s="10">
        <v>2.1</v>
      </c>
      <c r="B14" s="18" t="s">
        <v>75</v>
      </c>
      <c r="C14" s="10"/>
      <c r="D14" s="11">
        <f>SUM(D15:D19)</f>
        <v>880154733</v>
      </c>
      <c r="E14" s="11">
        <f>SUM(E15:E19)</f>
        <v>0</v>
      </c>
      <c r="F14" s="15"/>
    </row>
    <row r="15" spans="1:9" ht="15.75" customHeight="1" x14ac:dyDescent="0.3">
      <c r="A15" s="4" t="s">
        <v>17</v>
      </c>
      <c r="B15" t="s">
        <v>46</v>
      </c>
      <c r="D15" s="5">
        <f>IFERROR(VLOOKUP($A15,Sheet3!$A:$C,2,0),0)</f>
        <v>696577199</v>
      </c>
      <c r="E15" s="5">
        <f>IFERROR(VLOOKUP($A15,Sheet3!$A:$C,3,0),0)</f>
        <v>0</v>
      </c>
      <c r="I15" s="14"/>
    </row>
    <row r="16" spans="1:9" ht="15.75" customHeight="1" x14ac:dyDescent="0.3">
      <c r="A16" s="4" t="s">
        <v>18</v>
      </c>
      <c r="B16" t="s">
        <v>47</v>
      </c>
      <c r="D16" s="5">
        <f>IFERROR(VLOOKUP($A16,Sheet3!$A:$C,2,0),0)</f>
        <v>84800000</v>
      </c>
      <c r="E16" s="5">
        <f>IFERROR(VLOOKUP($A16,Sheet3!$A:$C,3,0),0)</f>
        <v>0</v>
      </c>
    </row>
    <row r="17" spans="1:8" ht="15.75" customHeight="1" x14ac:dyDescent="0.3">
      <c r="A17" s="4" t="s">
        <v>19</v>
      </c>
      <c r="B17" t="s">
        <v>48</v>
      </c>
      <c r="D17" s="5">
        <f>IFERROR(VLOOKUP($A17,Sheet3!$A:$C,2,0),0)</f>
        <v>1200000</v>
      </c>
      <c r="E17" s="5">
        <f>IFERROR(VLOOKUP($A17,Sheet3!$A:$C,3,0),0)</f>
        <v>0</v>
      </c>
    </row>
    <row r="18" spans="1:8" ht="15.75" customHeight="1" x14ac:dyDescent="0.3">
      <c r="A18" s="4" t="s">
        <v>20</v>
      </c>
      <c r="B18" t="s">
        <v>49</v>
      </c>
      <c r="D18" s="5">
        <f>IFERROR(VLOOKUP($A18,Sheet3!$A:$C,2,0),0)</f>
        <v>400000</v>
      </c>
      <c r="E18" s="5">
        <f>IFERROR(VLOOKUP($A18,Sheet3!$A:$C,3,0),0)</f>
        <v>0</v>
      </c>
    </row>
    <row r="19" spans="1:8" ht="15.75" customHeight="1" thickBot="1" x14ac:dyDescent="0.35">
      <c r="A19" s="4" t="s">
        <v>21</v>
      </c>
      <c r="B19" t="s">
        <v>50</v>
      </c>
      <c r="D19" s="5">
        <f>IFERROR(VLOOKUP($A19,Sheet3!$A:$C,2,0),0)</f>
        <v>97177534</v>
      </c>
      <c r="E19" s="5">
        <f>IFERROR(VLOOKUP($A19,Sheet3!$A:$C,3,0),0)</f>
        <v>0</v>
      </c>
    </row>
    <row r="20" spans="1:8" ht="15.75" customHeight="1" thickBot="1" x14ac:dyDescent="0.35">
      <c r="A20" s="12">
        <v>2.2000000000000002</v>
      </c>
      <c r="B20" s="12" t="s">
        <v>76</v>
      </c>
      <c r="C20" s="12"/>
      <c r="D20" s="13">
        <f>SUM(D21:D29)</f>
        <v>22863835997.690002</v>
      </c>
      <c r="E20" s="13">
        <f>SUM(E21:E29)</f>
        <v>0</v>
      </c>
    </row>
    <row r="21" spans="1:8" ht="15.75" customHeight="1" x14ac:dyDescent="0.3">
      <c r="A21" s="4" t="s">
        <v>22</v>
      </c>
      <c r="B21" t="s">
        <v>51</v>
      </c>
      <c r="D21" s="5">
        <f>IFERROR(VLOOKUP($A21,Sheet3!$A:$C,2,0),0)</f>
        <v>54282235</v>
      </c>
      <c r="E21" s="5">
        <f>IFERROR(VLOOKUP($A21,Sheet3!$A:$C,3,0),0)</f>
        <v>0</v>
      </c>
    </row>
    <row r="22" spans="1:8" ht="15.75" customHeight="1" x14ac:dyDescent="0.3">
      <c r="A22" s="4" t="s">
        <v>23</v>
      </c>
      <c r="B22" t="s">
        <v>52</v>
      </c>
      <c r="D22" s="5">
        <f>IFERROR(VLOOKUP($A22,Sheet3!$A:$C,2,0),0)</f>
        <v>48415622.25</v>
      </c>
      <c r="E22" s="5">
        <f>IFERROR(VLOOKUP($A22,Sheet3!$A:$C,3,0),0)</f>
        <v>0</v>
      </c>
    </row>
    <row r="23" spans="1:8" ht="15.75" customHeight="1" x14ac:dyDescent="0.3">
      <c r="A23" s="4" t="s">
        <v>24</v>
      </c>
      <c r="B23" t="s">
        <v>53</v>
      </c>
      <c r="D23" s="5">
        <f>IFERROR(VLOOKUP($A23,Sheet3!$A:$C,2,0),0)</f>
        <v>91652708</v>
      </c>
      <c r="E23" s="5">
        <f>IFERROR(VLOOKUP($A23,Sheet3!$A:$C,3,0),0)</f>
        <v>0</v>
      </c>
    </row>
    <row r="24" spans="1:8" ht="15.75" customHeight="1" x14ac:dyDescent="0.3">
      <c r="A24" s="4" t="s">
        <v>25</v>
      </c>
      <c r="B24" t="s">
        <v>54</v>
      </c>
      <c r="D24" s="5">
        <f>IFERROR(VLOOKUP($A24,Sheet3!$A:$C,2,0),0)</f>
        <v>24076319</v>
      </c>
      <c r="E24" s="5">
        <f>IFERROR(VLOOKUP($A24,Sheet3!$A:$C,3,0),0)</f>
        <v>0</v>
      </c>
    </row>
    <row r="25" spans="1:8" ht="15.75" customHeight="1" x14ac:dyDescent="0.3">
      <c r="A25" s="4" t="s">
        <v>26</v>
      </c>
      <c r="B25" t="s">
        <v>55</v>
      </c>
      <c r="D25" s="5">
        <f>IFERROR(VLOOKUP($A25,Sheet3!$A:$C,2,0),0)</f>
        <v>86105126.340000004</v>
      </c>
      <c r="E25" s="5">
        <f>IFERROR(VLOOKUP($A25,Sheet3!$A:$C,3,0),0)</f>
        <v>0</v>
      </c>
    </row>
    <row r="26" spans="1:8" ht="15.75" customHeight="1" x14ac:dyDescent="0.3">
      <c r="A26" s="4" t="s">
        <v>27</v>
      </c>
      <c r="B26" t="s">
        <v>56</v>
      </c>
      <c r="D26" s="5">
        <f>IFERROR(VLOOKUP($A26,Sheet3!$A:$C,2,0),0)</f>
        <v>25968000</v>
      </c>
      <c r="E26" s="5">
        <f>IFERROR(VLOOKUP($A26,Sheet3!$A:$C,3,0),0)</f>
        <v>0</v>
      </c>
      <c r="H26" s="5"/>
    </row>
    <row r="27" spans="1:8" ht="15.75" customHeight="1" x14ac:dyDescent="0.3">
      <c r="A27" s="4" t="s">
        <v>28</v>
      </c>
      <c r="B27" t="s">
        <v>57</v>
      </c>
      <c r="D27" s="5">
        <f>IFERROR(VLOOKUP($A27,Sheet3!$A:$C,2,0),0)</f>
        <v>57931778.590000004</v>
      </c>
      <c r="E27" s="5">
        <f>IFERROR(VLOOKUP($A27,Sheet3!$A:$C,3,0),0)</f>
        <v>0</v>
      </c>
    </row>
    <row r="28" spans="1:8" ht="15.75" customHeight="1" x14ac:dyDescent="0.3">
      <c r="A28" s="4" t="s">
        <v>29</v>
      </c>
      <c r="B28" t="s">
        <v>58</v>
      </c>
      <c r="D28" s="5">
        <f>IFERROR(VLOOKUP($A28,Sheet3!$A:$C,2,0),0)</f>
        <v>81047010.950000003</v>
      </c>
      <c r="E28" s="5">
        <f>IFERROR(VLOOKUP($A28,Sheet3!$A:$C,3,0),0)</f>
        <v>0</v>
      </c>
    </row>
    <row r="29" spans="1:8" ht="15.75" customHeight="1" thickBot="1" x14ac:dyDescent="0.35">
      <c r="A29" s="4" t="s">
        <v>91</v>
      </c>
      <c r="B29" t="s">
        <v>93</v>
      </c>
      <c r="D29" s="5">
        <f>IFERROR(VLOOKUP($A29,Sheet3!$A:$C,2,0),0)</f>
        <v>22394357197.560001</v>
      </c>
      <c r="E29" s="5">
        <f>IFERROR(VLOOKUP($A29,Sheet3!$A:$C,3,0),0)</f>
        <v>0</v>
      </c>
    </row>
    <row r="30" spans="1:8" ht="15.75" customHeight="1" thickBot="1" x14ac:dyDescent="0.35">
      <c r="A30" s="12">
        <v>2.2999999999999998</v>
      </c>
      <c r="B30" s="9" t="s">
        <v>77</v>
      </c>
      <c r="C30" s="9"/>
      <c r="D30" s="13">
        <f>SUM(D31:D39)</f>
        <v>1634224772.5799999</v>
      </c>
      <c r="E30" s="13">
        <f>SUM(E31:E39)</f>
        <v>0</v>
      </c>
    </row>
    <row r="31" spans="1:8" ht="15.75" customHeight="1" x14ac:dyDescent="0.3">
      <c r="A31" s="4" t="s">
        <v>30</v>
      </c>
      <c r="B31" t="s">
        <v>59</v>
      </c>
      <c r="D31" s="5">
        <f>IFERROR(VLOOKUP($A31,Sheet3!$A:$C,2,0),0)</f>
        <v>11273300</v>
      </c>
      <c r="E31" s="5">
        <f>IFERROR(VLOOKUP($A31,Sheet3!$A:$C,3,0),0)</f>
        <v>0</v>
      </c>
    </row>
    <row r="32" spans="1:8" ht="15.75" customHeight="1" x14ac:dyDescent="0.3">
      <c r="A32" s="4" t="s">
        <v>31</v>
      </c>
      <c r="B32" t="s">
        <v>60</v>
      </c>
      <c r="D32" s="5">
        <f>IFERROR(VLOOKUP($A32,Sheet3!$A:$C,2,0),0)</f>
        <v>731074629.71000004</v>
      </c>
      <c r="E32" s="5">
        <f>IFERROR(VLOOKUP($A32,Sheet3!$A:$C,3,0),0)</f>
        <v>0</v>
      </c>
    </row>
    <row r="33" spans="1:5" ht="15.75" customHeight="1" x14ac:dyDescent="0.3">
      <c r="A33" s="4" t="s">
        <v>32</v>
      </c>
      <c r="B33" t="s">
        <v>61</v>
      </c>
      <c r="D33" s="5">
        <f>IFERROR(VLOOKUP($A33,Sheet3!$A:$C,2,0),0)</f>
        <v>290927594</v>
      </c>
      <c r="E33" s="5">
        <f>IFERROR(VLOOKUP($A33,Sheet3!$A:$C,3,0),0)</f>
        <v>0</v>
      </c>
    </row>
    <row r="34" spans="1:5" ht="15.75" customHeight="1" x14ac:dyDescent="0.3">
      <c r="A34" s="4" t="s">
        <v>33</v>
      </c>
      <c r="B34" t="s">
        <v>62</v>
      </c>
      <c r="D34" s="5">
        <f>IFERROR(VLOOKUP($A34,Sheet3!$A:$C,2,0),0)</f>
        <v>67445073.879999995</v>
      </c>
      <c r="E34" s="5">
        <f>IFERROR(VLOOKUP($A34,Sheet3!$A:$C,3,0),0)</f>
        <v>0</v>
      </c>
    </row>
    <row r="35" spans="1:5" ht="15.75" customHeight="1" x14ac:dyDescent="0.3">
      <c r="A35" s="4" t="s">
        <v>34</v>
      </c>
      <c r="B35" t="s">
        <v>63</v>
      </c>
      <c r="D35" s="5">
        <f>IFERROR(VLOOKUP($A35,Sheet3!$A:$C,2,0),0)</f>
        <v>1836797.59</v>
      </c>
      <c r="E35" s="5">
        <f>IFERROR(VLOOKUP($A35,Sheet3!$A:$C,3,0),0)</f>
        <v>0</v>
      </c>
    </row>
    <row r="36" spans="1:5" ht="15.75" customHeight="1" x14ac:dyDescent="0.3">
      <c r="A36" s="4" t="s">
        <v>35</v>
      </c>
      <c r="B36" t="s">
        <v>64</v>
      </c>
      <c r="D36" s="5">
        <f>IFERROR(VLOOKUP($A36,Sheet3!$A:$C,2,0),0)</f>
        <v>5414660</v>
      </c>
      <c r="E36" s="5">
        <f>IFERROR(VLOOKUP($A36,Sheet3!$A:$C,3,0),0)</f>
        <v>0</v>
      </c>
    </row>
    <row r="37" spans="1:5" ht="15.75" customHeight="1" x14ac:dyDescent="0.3">
      <c r="A37" s="4" t="s">
        <v>36</v>
      </c>
      <c r="B37" t="s">
        <v>65</v>
      </c>
      <c r="D37" s="5">
        <f>IFERROR(VLOOKUP($A37,Sheet3!$A:$C,2,0),0)</f>
        <v>19088432.870000001</v>
      </c>
      <c r="E37" s="5">
        <f>IFERROR(VLOOKUP($A37,Sheet3!$A:$C,3,0),0)</f>
        <v>0</v>
      </c>
    </row>
    <row r="38" spans="1:5" ht="15.75" customHeight="1" x14ac:dyDescent="0.3">
      <c r="A38" s="4" t="s">
        <v>134</v>
      </c>
      <c r="B38" t="s">
        <v>145</v>
      </c>
      <c r="D38" s="5">
        <f>IFERROR(VLOOKUP($A38,Sheet3!$A:$C,2,0),0)</f>
        <v>0</v>
      </c>
      <c r="E38" s="5">
        <f>IFERROR(VLOOKUP($A38,Sheet3!$A:$C,3,0),0)</f>
        <v>0</v>
      </c>
    </row>
    <row r="39" spans="1:5" ht="15.75" customHeight="1" thickBot="1" x14ac:dyDescent="0.35">
      <c r="A39" s="4" t="s">
        <v>37</v>
      </c>
      <c r="B39" t="s">
        <v>66</v>
      </c>
      <c r="D39" s="5">
        <f>IFERROR(VLOOKUP($A39,Sheet3!$A:$C,2,0),0)</f>
        <v>507164284.52999997</v>
      </c>
      <c r="E39" s="5">
        <f>IFERROR(VLOOKUP($A39,Sheet3!$A:$C,3,0),0)</f>
        <v>0</v>
      </c>
    </row>
    <row r="40" spans="1:5" ht="15.75" customHeight="1" thickBot="1" x14ac:dyDescent="0.35">
      <c r="A40" s="12">
        <v>2.4</v>
      </c>
      <c r="B40" s="9" t="s">
        <v>78</v>
      </c>
      <c r="C40" s="9"/>
      <c r="D40" s="13">
        <f>SUM(D41:D47)</f>
        <v>459748801</v>
      </c>
      <c r="E40" s="13">
        <f>SUM(E41:E47)</f>
        <v>0</v>
      </c>
    </row>
    <row r="41" spans="1:5" ht="15.75" customHeight="1" x14ac:dyDescent="0.3">
      <c r="A41" s="4" t="s">
        <v>38</v>
      </c>
      <c r="B41" t="s">
        <v>67</v>
      </c>
      <c r="D41" s="5">
        <f>IFERROR(VLOOKUP($A41,Sheet3!$A:$C,2,0),0)</f>
        <v>9375000</v>
      </c>
      <c r="E41" s="5">
        <f>IFERROR(VLOOKUP($A41,Sheet3!$A:$C,3,0),0)</f>
        <v>0</v>
      </c>
    </row>
    <row r="42" spans="1:5" ht="15.75" customHeight="1" x14ac:dyDescent="0.3">
      <c r="A42" s="4" t="s">
        <v>96</v>
      </c>
      <c r="B42" t="s">
        <v>95</v>
      </c>
      <c r="D42" s="5">
        <f>IFERROR(VLOOKUP($A42,Sheet3!$A:$C,2,0),0)</f>
        <v>0</v>
      </c>
      <c r="E42" s="5">
        <f>IFERROR(VLOOKUP($A42,Sheet3!$A:$C,3,0),0)</f>
        <v>0</v>
      </c>
    </row>
    <row r="43" spans="1:5" ht="15.75" customHeight="1" x14ac:dyDescent="0.3">
      <c r="A43" s="4" t="s">
        <v>97</v>
      </c>
      <c r="B43" t="s">
        <v>98</v>
      </c>
      <c r="D43" s="5">
        <f>IFERROR(VLOOKUP($A43,Sheet3!$A:$C,2,0),0)</f>
        <v>0</v>
      </c>
      <c r="E43" s="5">
        <f>IFERROR(VLOOKUP($A43,Sheet3!$A:$C,3,0),0)</f>
        <v>0</v>
      </c>
    </row>
    <row r="44" spans="1:5" ht="15.75" customHeight="1" x14ac:dyDescent="0.3">
      <c r="A44" s="4" t="s">
        <v>99</v>
      </c>
      <c r="B44" t="s">
        <v>100</v>
      </c>
      <c r="D44" s="5">
        <f>IFERROR(VLOOKUP($A44,Sheet3!$A:$C,2,0),0)</f>
        <v>0</v>
      </c>
      <c r="E44" s="5">
        <f>IFERROR(VLOOKUP($A44,Sheet3!$A:$C,3,0),0)</f>
        <v>0</v>
      </c>
    </row>
    <row r="45" spans="1:5" ht="15.75" customHeight="1" x14ac:dyDescent="0.3">
      <c r="A45" s="4" t="s">
        <v>101</v>
      </c>
      <c r="B45" t="s">
        <v>102</v>
      </c>
      <c r="D45" s="5">
        <f>IFERROR(VLOOKUP($A45,Sheet3!$A:$C,2,0),0)</f>
        <v>0</v>
      </c>
      <c r="E45" s="5">
        <f>IFERROR(VLOOKUP($A45,Sheet3!$A:$C,3,0),0)</f>
        <v>0</v>
      </c>
    </row>
    <row r="46" spans="1:5" ht="15.75" customHeight="1" x14ac:dyDescent="0.3">
      <c r="A46" s="4" t="s">
        <v>103</v>
      </c>
      <c r="B46" t="s">
        <v>104</v>
      </c>
      <c r="D46" s="5">
        <f>IFERROR(VLOOKUP($A46,Sheet3!$A:$C,2,0),0)</f>
        <v>0</v>
      </c>
      <c r="E46" s="5">
        <f>IFERROR(VLOOKUP($A46,Sheet3!$A:$C,3,0),0)</f>
        <v>0</v>
      </c>
    </row>
    <row r="47" spans="1:5" ht="15.75" customHeight="1" thickBot="1" x14ac:dyDescent="0.35">
      <c r="A47" s="4" t="s">
        <v>39</v>
      </c>
      <c r="B47" t="s">
        <v>68</v>
      </c>
      <c r="D47" s="5">
        <f>IFERROR(VLOOKUP($A47,Sheet3!$A:$C,2,0),0)</f>
        <v>450373801</v>
      </c>
      <c r="E47" s="5">
        <f>IFERROR(VLOOKUP($A47,Sheet3!$A:$C,3,0),0)</f>
        <v>0</v>
      </c>
    </row>
    <row r="48" spans="1:5" ht="15.75" customHeight="1" thickBot="1" x14ac:dyDescent="0.35">
      <c r="A48" s="12" t="s">
        <v>105</v>
      </c>
      <c r="B48" s="9"/>
      <c r="C48" s="9"/>
      <c r="D48" s="13">
        <f>SUM(D49:D55)</f>
        <v>0</v>
      </c>
      <c r="E48" s="13">
        <f>SUM(E49:E55)</f>
        <v>0</v>
      </c>
    </row>
    <row r="49" spans="1:5" ht="15.75" customHeight="1" x14ac:dyDescent="0.3">
      <c r="A49" s="4" t="s">
        <v>147</v>
      </c>
      <c r="B49" t="s">
        <v>148</v>
      </c>
      <c r="D49" s="5">
        <f>IFERROR(VLOOKUP($A49,Sheet3!$A:$C,2,0),0)</f>
        <v>0</v>
      </c>
      <c r="E49" s="5">
        <f>IFERROR(VLOOKUP($A49,Sheet3!$A:$C,3,0),0)</f>
        <v>0</v>
      </c>
    </row>
    <row r="50" spans="1:5" ht="15.75" customHeight="1" x14ac:dyDescent="0.3">
      <c r="A50" s="4" t="s">
        <v>139</v>
      </c>
      <c r="B50" t="s">
        <v>149</v>
      </c>
      <c r="D50" s="5">
        <f>IFERROR(VLOOKUP($A50,Sheet3!$A:$C,2,0),0)</f>
        <v>0</v>
      </c>
      <c r="E50" s="5">
        <f>IFERROR(VLOOKUP($A50,Sheet3!$A:$C,3,0),0)</f>
        <v>0</v>
      </c>
    </row>
    <row r="51" spans="1:5" ht="15.75" customHeight="1" x14ac:dyDescent="0.3">
      <c r="A51" s="4" t="s">
        <v>140</v>
      </c>
      <c r="B51" t="s">
        <v>150</v>
      </c>
      <c r="D51" s="5">
        <f>IFERROR(VLOOKUP($A51,Sheet3!$A:$C,2,0),0)</f>
        <v>0</v>
      </c>
      <c r="E51" s="5">
        <f>IFERROR(VLOOKUP($A51,Sheet3!$A:$C,3,0),0)</f>
        <v>0</v>
      </c>
    </row>
    <row r="52" spans="1:5" ht="15.75" customHeight="1" x14ac:dyDescent="0.3">
      <c r="A52" s="4" t="s">
        <v>141</v>
      </c>
      <c r="B52" t="s">
        <v>151</v>
      </c>
      <c r="D52" s="5">
        <f>IFERROR(VLOOKUP($A52,Sheet3!$A:$C,2,0),0)</f>
        <v>0</v>
      </c>
      <c r="E52" s="5">
        <f>IFERROR(VLOOKUP($A52,Sheet3!$A:$C,3,0),0)</f>
        <v>0</v>
      </c>
    </row>
    <row r="53" spans="1:5" ht="15.75" customHeight="1" x14ac:dyDescent="0.3">
      <c r="A53" s="4" t="s">
        <v>142</v>
      </c>
      <c r="B53" t="s">
        <v>152</v>
      </c>
      <c r="D53" s="5">
        <f>IFERROR(VLOOKUP($A53,Sheet3!$A:$C,2,0),0)</f>
        <v>0</v>
      </c>
      <c r="E53" s="5">
        <f>IFERROR(VLOOKUP($A53,Sheet3!$A:$C,3,0),0)</f>
        <v>0</v>
      </c>
    </row>
    <row r="54" spans="1:5" ht="15.75" customHeight="1" x14ac:dyDescent="0.3">
      <c r="A54" s="4" t="s">
        <v>143</v>
      </c>
      <c r="B54" t="s">
        <v>153</v>
      </c>
      <c r="D54" s="5">
        <f>IFERROR(VLOOKUP($A54,Sheet3!$A:$C,2,0),0)</f>
        <v>0</v>
      </c>
      <c r="E54" s="5">
        <f>IFERROR(VLOOKUP($A54,Sheet3!$A:$C,3,0),0)</f>
        <v>0</v>
      </c>
    </row>
    <row r="55" spans="1:5" ht="15.75" customHeight="1" thickBot="1" x14ac:dyDescent="0.35">
      <c r="A55" s="4" t="s">
        <v>144</v>
      </c>
      <c r="B55" t="s">
        <v>154</v>
      </c>
      <c r="D55" s="5">
        <f>IFERROR(VLOOKUP($A55,Sheet3!$A:$C,2,0),0)</f>
        <v>0</v>
      </c>
      <c r="E55" s="5">
        <f>IFERROR(VLOOKUP($A55,Sheet3!$A:$C,3,0),0)</f>
        <v>0</v>
      </c>
    </row>
    <row r="56" spans="1:5" ht="15.75" customHeight="1" thickBot="1" x14ac:dyDescent="0.35">
      <c r="A56" s="12">
        <v>2.6</v>
      </c>
      <c r="B56" s="9" t="s">
        <v>79</v>
      </c>
      <c r="C56" s="9"/>
      <c r="D56" s="13">
        <f>SUM(D57:D64)</f>
        <v>310629000.73000002</v>
      </c>
      <c r="E56" s="13">
        <f>SUM(E57:E65)</f>
        <v>0</v>
      </c>
    </row>
    <row r="57" spans="1:5" ht="15.75" customHeight="1" x14ac:dyDescent="0.3">
      <c r="A57" s="4" t="s">
        <v>40</v>
      </c>
      <c r="B57" t="s">
        <v>69</v>
      </c>
      <c r="D57" s="5">
        <f>IFERROR(VLOOKUP($A57,Sheet3!$A:$C,2,0),0)</f>
        <v>76663611.079999998</v>
      </c>
      <c r="E57" s="5">
        <f>IFERROR(VLOOKUP($A57,Sheet3!$A:$C,3,0),0)</f>
        <v>0</v>
      </c>
    </row>
    <row r="58" spans="1:5" ht="15.75" customHeight="1" x14ac:dyDescent="0.3">
      <c r="A58" s="4" t="s">
        <v>87</v>
      </c>
      <c r="B58" t="s">
        <v>89</v>
      </c>
      <c r="D58" s="5">
        <f>IFERROR(VLOOKUP($A58,Sheet3!$A:$C,2,0),0)</f>
        <v>2672550</v>
      </c>
      <c r="E58" s="5">
        <f>IFERROR(VLOOKUP($A58,Sheet3!$A:$C,3,0),0)</f>
        <v>0</v>
      </c>
    </row>
    <row r="59" spans="1:5" ht="15.75" customHeight="1" x14ac:dyDescent="0.3">
      <c r="A59" s="4" t="s">
        <v>41</v>
      </c>
      <c r="B59" t="s">
        <v>70</v>
      </c>
      <c r="D59" s="5">
        <f>IFERROR(VLOOKUP($A59,Sheet3!$A:$C,2,0),0)</f>
        <v>44776402.149999999</v>
      </c>
      <c r="E59" s="5">
        <f>IFERROR(VLOOKUP($A59,Sheet3!$A:$C,3,0),0)</f>
        <v>0</v>
      </c>
    </row>
    <row r="60" spans="1:5" ht="15.75" customHeight="1" x14ac:dyDescent="0.3">
      <c r="A60" s="4" t="s">
        <v>42</v>
      </c>
      <c r="B60" t="s">
        <v>71</v>
      </c>
      <c r="D60" s="5">
        <f>IFERROR(VLOOKUP($A60,Sheet3!$A:$C,2,0),0)</f>
        <v>92625000</v>
      </c>
      <c r="E60" s="5">
        <f>IFERROR(VLOOKUP($A60,Sheet3!$A:$C,3,0),0)</f>
        <v>0</v>
      </c>
    </row>
    <row r="61" spans="1:5" ht="15.75" customHeight="1" x14ac:dyDescent="0.3">
      <c r="A61" s="4" t="s">
        <v>43</v>
      </c>
      <c r="B61" t="s">
        <v>72</v>
      </c>
      <c r="D61" s="5">
        <f>IFERROR(VLOOKUP($A61,Sheet3!$A:$C,2,0),0)</f>
        <v>53523437.5</v>
      </c>
      <c r="E61" s="5">
        <f>IFERROR(VLOOKUP($A61,Sheet3!$A:$C,3,0),0)</f>
        <v>0</v>
      </c>
    </row>
    <row r="62" spans="1:5" ht="15.75" customHeight="1" x14ac:dyDescent="0.3">
      <c r="A62" s="4" t="s">
        <v>88</v>
      </c>
      <c r="B62" t="s">
        <v>90</v>
      </c>
      <c r="D62" s="5">
        <f>IFERROR(VLOOKUP($A62,Sheet3!$A:$C,2,0),0)</f>
        <v>17300000</v>
      </c>
      <c r="E62" s="5">
        <f>IFERROR(VLOOKUP($A62,Sheet3!$A:$C,3,0),0)</f>
        <v>0</v>
      </c>
    </row>
    <row r="63" spans="1:5" ht="15.75" customHeight="1" x14ac:dyDescent="0.3">
      <c r="A63" s="4" t="s">
        <v>113</v>
      </c>
      <c r="B63" t="s">
        <v>114</v>
      </c>
      <c r="D63" s="5">
        <f>IFERROR(VLOOKUP($A63,Sheet3!$A:$C,2,0),0)</f>
        <v>0</v>
      </c>
      <c r="E63" s="5">
        <f>IFERROR(VLOOKUP($A63,Sheet3!$A:$C,3,0),0)</f>
        <v>0</v>
      </c>
    </row>
    <row r="64" spans="1:5" ht="15.75" customHeight="1" x14ac:dyDescent="0.3">
      <c r="A64" s="4" t="s">
        <v>44</v>
      </c>
      <c r="B64" t="s">
        <v>73</v>
      </c>
      <c r="D64" s="5">
        <f>IFERROR(VLOOKUP($A64,Sheet3!$A:$C,2,0),0)</f>
        <v>23068000</v>
      </c>
      <c r="E64" s="5">
        <f>IFERROR(VLOOKUP($A64,Sheet3!$A:$C,3,0),0)</f>
        <v>0</v>
      </c>
    </row>
    <row r="65" spans="1:6" ht="15.75" customHeight="1" thickBot="1" x14ac:dyDescent="0.35">
      <c r="A65" s="4" t="s">
        <v>115</v>
      </c>
      <c r="B65" t="s">
        <v>116</v>
      </c>
      <c r="D65" s="5">
        <f>IFERROR(VLOOKUP($A65,Sheet3!$A:$C,2,0),0)</f>
        <v>0</v>
      </c>
      <c r="E65" s="5">
        <f>IFERROR(VLOOKUP($A65,Sheet3!$A:$C,3,0),0)</f>
        <v>0</v>
      </c>
    </row>
    <row r="66" spans="1:6" ht="15.75" customHeight="1" thickBot="1" x14ac:dyDescent="0.35">
      <c r="A66" s="12">
        <v>2.7</v>
      </c>
      <c r="B66" s="9" t="s">
        <v>80</v>
      </c>
      <c r="C66" s="9"/>
      <c r="D66" s="13">
        <f>+D67+D69</f>
        <v>31723249</v>
      </c>
      <c r="E66" s="13">
        <f>SUM(E67:E68)</f>
        <v>0</v>
      </c>
    </row>
    <row r="67" spans="1:6" ht="15.75" customHeight="1" x14ac:dyDescent="0.3">
      <c r="A67" s="4" t="s">
        <v>45</v>
      </c>
      <c r="B67" t="s">
        <v>74</v>
      </c>
      <c r="D67" s="5">
        <f>IFERROR(VLOOKUP($A67,Sheet3!$A:$C,2,0),0)</f>
        <v>31670000</v>
      </c>
      <c r="E67" s="5">
        <f>IFERROR(VLOOKUP($A67,Sheet3!$A:$C,3,0),0)</f>
        <v>0</v>
      </c>
    </row>
    <row r="68" spans="1:6" ht="15.75" customHeight="1" x14ac:dyDescent="0.3">
      <c r="A68" s="4" t="s">
        <v>92</v>
      </c>
      <c r="B68" t="s">
        <v>94</v>
      </c>
      <c r="D68" s="5">
        <f>IFERROR(VLOOKUP($A68,Sheet3!$A:$C,2,0),0)</f>
        <v>0</v>
      </c>
      <c r="E68" s="5">
        <f>IFERROR(VLOOKUP($A68,Sheet3!$A:$C,3,0),0)</f>
        <v>0</v>
      </c>
    </row>
    <row r="69" spans="1:6" ht="15.75" customHeight="1" x14ac:dyDescent="0.3">
      <c r="A69" s="4" t="s">
        <v>135</v>
      </c>
      <c r="B69" t="s">
        <v>136</v>
      </c>
      <c r="D69" s="5">
        <v>53249</v>
      </c>
      <c r="E69" s="5">
        <v>0</v>
      </c>
    </row>
    <row r="70" spans="1:6" ht="15.75" customHeight="1" thickBot="1" x14ac:dyDescent="0.35">
      <c r="A70" s="4" t="s">
        <v>137</v>
      </c>
      <c r="B70" t="s">
        <v>138</v>
      </c>
      <c r="D70" s="5">
        <v>0</v>
      </c>
      <c r="E70" s="5">
        <v>0</v>
      </c>
    </row>
    <row r="71" spans="1:6" ht="15.75" customHeight="1" thickBot="1" x14ac:dyDescent="0.35">
      <c r="A71" s="12" t="s">
        <v>117</v>
      </c>
      <c r="B71" s="9"/>
      <c r="C71" s="9"/>
      <c r="D71" s="13">
        <f>SUM(D72:D73)</f>
        <v>0</v>
      </c>
      <c r="E71" s="13">
        <f>SUM(E72:E73)</f>
        <v>0</v>
      </c>
    </row>
    <row r="72" spans="1:6" ht="15.75" customHeight="1" x14ac:dyDescent="0.3">
      <c r="A72" s="4" t="s">
        <v>118</v>
      </c>
      <c r="D72" s="5">
        <f>IFERROR(VLOOKUP($A72,Sheet3!$A:$C,2,0),0)</f>
        <v>0</v>
      </c>
      <c r="E72" s="5">
        <f>IFERROR(VLOOKUP($A72,Sheet3!$A:$C,3,0),0)</f>
        <v>0</v>
      </c>
    </row>
    <row r="73" spans="1:6" ht="15.75" customHeight="1" thickBot="1" x14ac:dyDescent="0.35">
      <c r="A73" s="4" t="s">
        <v>119</v>
      </c>
      <c r="D73" s="5">
        <f>IFERROR(VLOOKUP($A73,Sheet3!$A:$C,2,0),0)</f>
        <v>0</v>
      </c>
      <c r="E73" s="5">
        <f>IFERROR(VLOOKUP($A73,Sheet3!$A:$C,3,0),0)</f>
        <v>0</v>
      </c>
    </row>
    <row r="74" spans="1:6" ht="15.75" customHeight="1" thickBot="1" x14ac:dyDescent="0.35">
      <c r="A74" s="12" t="s">
        <v>120</v>
      </c>
      <c r="B74" s="9"/>
      <c r="C74" s="9"/>
      <c r="D74" s="13">
        <f>SUM(D75:D77)</f>
        <v>0</v>
      </c>
      <c r="E74" s="13">
        <f>SUM(E75:E77)</f>
        <v>0</v>
      </c>
    </row>
    <row r="75" spans="1:6" ht="15.75" customHeight="1" x14ac:dyDescent="0.3">
      <c r="A75" s="4" t="s">
        <v>121</v>
      </c>
      <c r="D75" s="5">
        <f>IFERROR(VLOOKUP($A75,Sheet3!$A:$C,2,0),0)</f>
        <v>0</v>
      </c>
      <c r="E75" s="5">
        <f>IFERROR(VLOOKUP($A75,Sheet3!$A:$C,3,0),0)</f>
        <v>0</v>
      </c>
    </row>
    <row r="76" spans="1:6" ht="15.75" customHeight="1" x14ac:dyDescent="0.3">
      <c r="A76" s="4" t="s">
        <v>122</v>
      </c>
      <c r="D76" s="5">
        <f>IFERROR(VLOOKUP($A76,Sheet3!$A:$C,2,0),0)</f>
        <v>0</v>
      </c>
      <c r="E76" s="5">
        <f>IFERROR(VLOOKUP($A76,Sheet3!$A:$C,3,0),0)</f>
        <v>0</v>
      </c>
    </row>
    <row r="77" spans="1:6" ht="15.75" customHeight="1" x14ac:dyDescent="0.3">
      <c r="A77" s="4" t="s">
        <v>123</v>
      </c>
      <c r="D77" s="5">
        <f>IFERROR(VLOOKUP($A77,Sheet3!$A:$C,2,0),0)</f>
        <v>0</v>
      </c>
      <c r="E77" s="5">
        <f>IFERROR(VLOOKUP($A77,Sheet3!$A:$C,3,0),0)</f>
        <v>0</v>
      </c>
    </row>
    <row r="78" spans="1:6" ht="15.6" x14ac:dyDescent="0.3">
      <c r="A78" s="25" t="s">
        <v>133</v>
      </c>
      <c r="B78" s="26"/>
      <c r="C78" s="26"/>
      <c r="D78" s="26">
        <f>SUM(D79:D88)</f>
        <v>0</v>
      </c>
      <c r="E78" s="26">
        <f>SUM(E79:E88)</f>
        <v>0</v>
      </c>
      <c r="F78" s="4"/>
    </row>
    <row r="79" spans="1:6" ht="15.75" customHeight="1" thickBot="1" x14ac:dyDescent="0.35">
      <c r="B79" s="24" t="s">
        <v>124</v>
      </c>
      <c r="D79" s="5">
        <f>IFERROR(VLOOKUP($A79,Sheet3!$A:$C,2,0),0)</f>
        <v>0</v>
      </c>
      <c r="E79" s="5">
        <f>IFERROR(VLOOKUP($A79,Sheet3!$A:$C,3,0),0)</f>
        <v>0</v>
      </c>
    </row>
    <row r="80" spans="1:6" ht="15.75" customHeight="1" thickBot="1" x14ac:dyDescent="0.35">
      <c r="A80" s="12" t="s">
        <v>125</v>
      </c>
      <c r="B80" s="9"/>
      <c r="C80" s="9"/>
      <c r="D80" s="13">
        <f>IFERROR(VLOOKUP($A80,Sheet3!$A:$C,2,0),0)</f>
        <v>0</v>
      </c>
      <c r="E80" s="13">
        <f>IFERROR(VLOOKUP($A80,Sheet3!$A:$C,3,0),0)</f>
        <v>0</v>
      </c>
    </row>
    <row r="81" spans="1:5" ht="15.75" customHeight="1" x14ac:dyDescent="0.3">
      <c r="A81" s="4" t="s">
        <v>126</v>
      </c>
      <c r="D81" s="5">
        <f>IFERROR(VLOOKUP($A81,Sheet3!$A:$C,2,0),0)</f>
        <v>0</v>
      </c>
      <c r="E81" s="5">
        <f>IFERROR(VLOOKUP($A81,Sheet3!$A:$C,3,0),0)</f>
        <v>0</v>
      </c>
    </row>
    <row r="82" spans="1:5" ht="15.75" customHeight="1" thickBot="1" x14ac:dyDescent="0.35">
      <c r="A82" s="4" t="s">
        <v>127</v>
      </c>
      <c r="D82" s="5">
        <f>IFERROR(VLOOKUP($A82,Sheet3!$A:$C,2,0),0)</f>
        <v>0</v>
      </c>
      <c r="E82" s="5">
        <f>IFERROR(VLOOKUP($A82,Sheet3!$A:$C,3,0),0)</f>
        <v>0</v>
      </c>
    </row>
    <row r="83" spans="1:5" ht="15.75" customHeight="1" thickBot="1" x14ac:dyDescent="0.35">
      <c r="A83" s="12" t="s">
        <v>128</v>
      </c>
      <c r="B83" s="9"/>
      <c r="C83" s="9"/>
      <c r="D83" s="13">
        <f>IFERROR(VLOOKUP($A83,Sheet3!$A:$C,2,0),0)</f>
        <v>0</v>
      </c>
      <c r="E83" s="13">
        <f>IFERROR(VLOOKUP($A83,Sheet3!$A:$C,3,0),0)</f>
        <v>0</v>
      </c>
    </row>
    <row r="84" spans="1:5" ht="15.75" customHeight="1" x14ac:dyDescent="0.3">
      <c r="A84" s="4" t="s">
        <v>129</v>
      </c>
      <c r="D84" s="5">
        <f>IFERROR(VLOOKUP($A84,Sheet3!$A:$C,2,0),0)</f>
        <v>0</v>
      </c>
      <c r="E84" s="5">
        <f>IFERROR(VLOOKUP($A84,Sheet3!$A:$C,3,0),0)</f>
        <v>0</v>
      </c>
    </row>
    <row r="85" spans="1:5" ht="15.75" customHeight="1" thickBot="1" x14ac:dyDescent="0.35">
      <c r="A85" s="4" t="s">
        <v>130</v>
      </c>
      <c r="D85" s="5">
        <f>IFERROR(VLOOKUP($A85,Sheet3!$A:$C,2,0),0)</f>
        <v>0</v>
      </c>
      <c r="E85" s="5">
        <f>IFERROR(VLOOKUP($A85,Sheet3!$A:$C,3,0),0)</f>
        <v>0</v>
      </c>
    </row>
    <row r="86" spans="1:5" ht="15.75" customHeight="1" thickBot="1" x14ac:dyDescent="0.35">
      <c r="A86" s="12" t="s">
        <v>131</v>
      </c>
      <c r="B86" s="9"/>
      <c r="C86" s="9"/>
      <c r="D86" s="13">
        <f>IFERROR(VLOOKUP($A86,Sheet3!$A:$C,2,0),0)</f>
        <v>0</v>
      </c>
      <c r="E86" s="13">
        <f>IFERROR(VLOOKUP($A86,Sheet3!$A:$C,3,0),0)</f>
        <v>0</v>
      </c>
    </row>
    <row r="87" spans="1:5" ht="15.75" customHeight="1" x14ac:dyDescent="0.3">
      <c r="A87" s="4" t="s">
        <v>132</v>
      </c>
      <c r="D87" s="5">
        <f>IFERROR(VLOOKUP($A87,Sheet3!$A:$C,2,0),0)</f>
        <v>0</v>
      </c>
      <c r="E87" s="5">
        <f>IFERROR(VLOOKUP($A87,Sheet3!$A:$C,3,0),0)</f>
        <v>0</v>
      </c>
    </row>
    <row r="88" spans="1:5" ht="6" customHeight="1" x14ac:dyDescent="0.3">
      <c r="D88" s="5">
        <f>IFERROR(VLOOKUP($A88,Sheet3!$A:$C,2,0),0)</f>
        <v>0</v>
      </c>
      <c r="E88" s="5">
        <f>IFERROR(VLOOKUP($A88,Sheet3!$A:$C,3,0),0)</f>
        <v>0</v>
      </c>
    </row>
    <row r="89" spans="1:5" ht="15.75" customHeight="1" x14ac:dyDescent="0.3">
      <c r="B89" s="2" t="s">
        <v>6</v>
      </c>
      <c r="C89" s="2"/>
      <c r="D89" s="8"/>
      <c r="E89" s="8"/>
    </row>
    <row r="90" spans="1:5" ht="15.75" customHeight="1" x14ac:dyDescent="0.3">
      <c r="B90" s="31" t="s">
        <v>163</v>
      </c>
      <c r="C90" s="34"/>
      <c r="D90" s="35"/>
      <c r="E90" s="36"/>
    </row>
    <row r="91" spans="1:5" ht="15.75" customHeight="1" x14ac:dyDescent="0.3">
      <c r="B91" s="32" t="s">
        <v>164</v>
      </c>
      <c r="C91" s="37"/>
      <c r="D91" s="38"/>
      <c r="E91" s="39"/>
    </row>
    <row r="92" spans="1:5" ht="15.75" customHeight="1" x14ac:dyDescent="0.3">
      <c r="B92" s="33" t="s">
        <v>165</v>
      </c>
      <c r="C92" s="40"/>
      <c r="D92" s="40"/>
      <c r="E92" s="41"/>
    </row>
    <row r="93" spans="1:5" ht="15.75" customHeight="1" x14ac:dyDescent="0.3">
      <c r="B93" s="54" t="s">
        <v>156</v>
      </c>
      <c r="C93" s="55"/>
      <c r="D93" s="55"/>
      <c r="E93" s="56"/>
    </row>
    <row r="94" spans="1:5" ht="26.25" customHeight="1" x14ac:dyDescent="0.3">
      <c r="B94" s="47" t="s">
        <v>157</v>
      </c>
      <c r="C94" s="48"/>
      <c r="D94" s="48"/>
      <c r="E94" s="49"/>
    </row>
    <row r="95" spans="1:5" ht="39" customHeight="1" x14ac:dyDescent="0.3">
      <c r="B95" s="44" t="s">
        <v>161</v>
      </c>
      <c r="C95" s="45"/>
      <c r="D95" s="45"/>
      <c r="E95" s="46"/>
    </row>
    <row r="96" spans="1:5" ht="15.75" customHeight="1" x14ac:dyDescent="0.3"/>
    <row r="97" spans="2:4" ht="15.75" customHeight="1" x14ac:dyDescent="0.3"/>
    <row r="98" spans="2:4" ht="15.75" customHeight="1" x14ac:dyDescent="0.3"/>
    <row r="99" spans="2:4" ht="15.75" customHeight="1" x14ac:dyDescent="0.3"/>
    <row r="100" spans="2:4" ht="15.75" customHeight="1" x14ac:dyDescent="0.3">
      <c r="B100" s="14" t="s">
        <v>15</v>
      </c>
      <c r="C100" s="14" t="s">
        <v>155</v>
      </c>
      <c r="D100" s="14" t="s">
        <v>16</v>
      </c>
    </row>
    <row r="101" spans="2:4" ht="15.75" customHeight="1" x14ac:dyDescent="0.3">
      <c r="B101" t="s">
        <v>166</v>
      </c>
      <c r="C101" t="s">
        <v>158</v>
      </c>
      <c r="D101" t="s">
        <v>160</v>
      </c>
    </row>
    <row r="102" spans="2:4" ht="15.75" customHeight="1" x14ac:dyDescent="0.3">
      <c r="B102" t="s">
        <v>167</v>
      </c>
      <c r="C102" t="s">
        <v>159</v>
      </c>
      <c r="D102" t="s">
        <v>168</v>
      </c>
    </row>
    <row r="103" spans="2:4" ht="15.75" customHeight="1" x14ac:dyDescent="0.3"/>
    <row r="104" spans="2:4" ht="15.75" customHeight="1" x14ac:dyDescent="0.3"/>
    <row r="105" spans="2:4" ht="15.75" customHeight="1" x14ac:dyDescent="0.3"/>
    <row r="106" spans="2:4" ht="15.75" customHeight="1" x14ac:dyDescent="0.3"/>
    <row r="107" spans="2:4" ht="15.75" customHeight="1" x14ac:dyDescent="0.3"/>
    <row r="108" spans="2:4" ht="15.75" customHeight="1" x14ac:dyDescent="0.3"/>
    <row r="109" spans="2:4" ht="15.75" customHeight="1" x14ac:dyDescent="0.3"/>
    <row r="110" spans="2:4" ht="15.75" customHeight="1" x14ac:dyDescent="0.3"/>
    <row r="111" spans="2:4" ht="15.75" customHeight="1" x14ac:dyDescent="0.3"/>
    <row r="112" spans="2:4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</sheetData>
  <mergeCells count="7">
    <mergeCell ref="B95:E95"/>
    <mergeCell ref="B94:E94"/>
    <mergeCell ref="A6:E6"/>
    <mergeCell ref="A8:E8"/>
    <mergeCell ref="A10:E10"/>
    <mergeCell ref="A9:E9"/>
    <mergeCell ref="B93:E93"/>
  </mergeCells>
  <printOptions horizontalCentered="1"/>
  <pageMargins left="0.59055118110236227" right="0.59055118110236227" top="0.59055118110236227" bottom="0.39370078740157483" header="0" footer="0"/>
  <pageSetup scale="83" fitToHeight="2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1"/>
  <sheetViews>
    <sheetView showGridLines="0" zoomScale="85" zoomScaleNormal="85" workbookViewId="0">
      <selection activeCell="G33" sqref="G33"/>
    </sheetView>
  </sheetViews>
  <sheetFormatPr defaultColWidth="9.109375" defaultRowHeight="14.4" x14ac:dyDescent="0.3"/>
  <cols>
    <col min="1" max="1" width="5.109375" style="4" bestFit="1" customWidth="1"/>
    <col min="2" max="2" width="32.109375" customWidth="1"/>
    <col min="3" max="3" width="32.44140625" customWidth="1"/>
    <col min="4" max="4" width="23.5546875" customWidth="1"/>
    <col min="5" max="5" width="24.5546875" customWidth="1"/>
    <col min="6" max="6" width="11.5546875" bestFit="1" customWidth="1"/>
    <col min="8" max="8" width="11.5546875" bestFit="1" customWidth="1"/>
  </cols>
  <sheetData>
    <row r="1" spans="1:7" ht="18.75" customHeight="1" x14ac:dyDescent="0.35">
      <c r="A1" s="57" t="s">
        <v>13</v>
      </c>
      <c r="B1" s="57"/>
      <c r="C1" s="57"/>
      <c r="D1" s="57"/>
      <c r="E1" s="57"/>
      <c r="G1" s="1" t="s">
        <v>5</v>
      </c>
    </row>
    <row r="2" spans="1:7" ht="18.75" customHeight="1" x14ac:dyDescent="0.3">
      <c r="A2" s="57" t="s">
        <v>14</v>
      </c>
      <c r="B2" s="57"/>
      <c r="C2" s="57"/>
      <c r="D2" s="57"/>
      <c r="E2" s="57"/>
      <c r="G2" s="4" t="s">
        <v>10</v>
      </c>
    </row>
    <row r="3" spans="1:7" ht="18" x14ac:dyDescent="0.3">
      <c r="A3" s="58" t="s">
        <v>146</v>
      </c>
      <c r="B3" s="57"/>
      <c r="C3" s="57"/>
      <c r="D3" s="57"/>
      <c r="E3" s="57"/>
      <c r="G3" s="4" t="s">
        <v>11</v>
      </c>
    </row>
    <row r="4" spans="1:7" ht="18.75" customHeight="1" x14ac:dyDescent="0.35">
      <c r="A4" s="51" t="s">
        <v>12</v>
      </c>
      <c r="B4" s="51"/>
      <c r="C4" s="51"/>
      <c r="D4" s="51"/>
      <c r="E4" s="51"/>
      <c r="G4" s="1" t="s">
        <v>7</v>
      </c>
    </row>
    <row r="5" spans="1:7" x14ac:dyDescent="0.3">
      <c r="A5" s="52" t="s">
        <v>2</v>
      </c>
      <c r="B5" s="52"/>
      <c r="C5" s="52"/>
      <c r="D5" s="52"/>
      <c r="E5" s="52"/>
      <c r="G5" s="4" t="s">
        <v>8</v>
      </c>
    </row>
    <row r="6" spans="1:7" x14ac:dyDescent="0.3">
      <c r="G6" s="4" t="s">
        <v>9</v>
      </c>
    </row>
    <row r="7" spans="1:7" ht="15.6" x14ac:dyDescent="0.3">
      <c r="B7" s="3" t="s">
        <v>0</v>
      </c>
      <c r="C7" s="3"/>
      <c r="D7" s="17" t="s">
        <v>3</v>
      </c>
      <c r="E7" s="17" t="s">
        <v>4</v>
      </c>
    </row>
    <row r="8" spans="1:7" ht="15" thickBot="1" x14ac:dyDescent="0.35">
      <c r="B8" s="6" t="s">
        <v>1</v>
      </c>
      <c r="C8" s="6"/>
      <c r="D8" s="7">
        <f>+D9+D15+D25+D35+D51+D61</f>
        <v>26180263305.000004</v>
      </c>
      <c r="E8" s="7"/>
    </row>
    <row r="9" spans="1:7" ht="15" thickBot="1" x14ac:dyDescent="0.35">
      <c r="A9" s="10">
        <v>2.1</v>
      </c>
      <c r="B9" s="18" t="s">
        <v>75</v>
      </c>
      <c r="C9" s="10"/>
      <c r="D9" s="11">
        <f>SUM(D10:D14)</f>
        <v>880154733</v>
      </c>
      <c r="E9" s="11"/>
    </row>
    <row r="10" spans="1:7" ht="15.75" customHeight="1" x14ac:dyDescent="0.3">
      <c r="A10" s="4" t="s">
        <v>17</v>
      </c>
      <c r="B10" t="s">
        <v>46</v>
      </c>
      <c r="D10" s="5">
        <f>IFERROR(VLOOKUP($A10,Sheet3!$A:$C,2,0),0)</f>
        <v>696577199</v>
      </c>
      <c r="E10" s="5"/>
    </row>
    <row r="11" spans="1:7" ht="15.75" customHeight="1" x14ac:dyDescent="0.3">
      <c r="A11" s="4" t="s">
        <v>18</v>
      </c>
      <c r="B11" t="s">
        <v>47</v>
      </c>
      <c r="D11" s="5">
        <f>IFERROR(VLOOKUP($A11,Sheet3!$A:$C,2,0),0)</f>
        <v>84800000</v>
      </c>
      <c r="E11" s="5"/>
    </row>
    <row r="12" spans="1:7" ht="15.75" customHeight="1" x14ac:dyDescent="0.3">
      <c r="A12" s="4" t="s">
        <v>19</v>
      </c>
      <c r="B12" t="s">
        <v>48</v>
      </c>
      <c r="D12" s="5">
        <f>IFERROR(VLOOKUP($A12,Sheet3!$A:$C,2,0),0)</f>
        <v>1200000</v>
      </c>
      <c r="E12" s="5"/>
    </row>
    <row r="13" spans="1:7" ht="15.75" customHeight="1" x14ac:dyDescent="0.3">
      <c r="A13" s="4" t="s">
        <v>20</v>
      </c>
      <c r="B13" t="s">
        <v>49</v>
      </c>
      <c r="D13" s="5">
        <f>IFERROR(VLOOKUP($A13,Sheet3!$A:$C,2,0),0)</f>
        <v>400000</v>
      </c>
      <c r="E13" s="5"/>
    </row>
    <row r="14" spans="1:7" ht="15.75" customHeight="1" thickBot="1" x14ac:dyDescent="0.35">
      <c r="A14" s="4" t="s">
        <v>21</v>
      </c>
      <c r="B14" t="s">
        <v>50</v>
      </c>
      <c r="D14" s="5">
        <f>IFERROR(VLOOKUP($A14,Sheet3!$A:$C,2,0),0)</f>
        <v>97177534</v>
      </c>
      <c r="E14" s="5"/>
    </row>
    <row r="15" spans="1:7" ht="15.75" customHeight="1" thickBot="1" x14ac:dyDescent="0.35">
      <c r="A15" s="12">
        <v>2.2000000000000002</v>
      </c>
      <c r="B15" s="12" t="s">
        <v>76</v>
      </c>
      <c r="C15" s="12"/>
      <c r="D15" s="13">
        <f>SUM(D16:D24)</f>
        <v>22863835997.690002</v>
      </c>
      <c r="E15" s="13"/>
    </row>
    <row r="16" spans="1:7" ht="15.75" customHeight="1" x14ac:dyDescent="0.3">
      <c r="A16" s="4" t="s">
        <v>22</v>
      </c>
      <c r="B16" t="s">
        <v>51</v>
      </c>
      <c r="D16" s="5">
        <f>IFERROR(VLOOKUP($A16,Sheet3!$A:$C,2,0),0)</f>
        <v>54282235</v>
      </c>
      <c r="E16" s="5"/>
    </row>
    <row r="17" spans="1:8" ht="15.75" customHeight="1" x14ac:dyDescent="0.3">
      <c r="A17" s="4" t="s">
        <v>23</v>
      </c>
      <c r="B17" t="s">
        <v>52</v>
      </c>
      <c r="D17" s="5">
        <f>IFERROR(VLOOKUP($A17,Sheet3!$A:$C,2,0),0)</f>
        <v>48415622.25</v>
      </c>
      <c r="E17" s="5"/>
    </row>
    <row r="18" spans="1:8" ht="15.75" customHeight="1" x14ac:dyDescent="0.3">
      <c r="A18" s="4" t="s">
        <v>24</v>
      </c>
      <c r="B18" t="s">
        <v>53</v>
      </c>
      <c r="D18" s="5">
        <f>IFERROR(VLOOKUP($A18,Sheet3!$A:$C,2,0),0)</f>
        <v>91652708</v>
      </c>
      <c r="E18" s="5"/>
    </row>
    <row r="19" spans="1:8" ht="15.75" customHeight="1" x14ac:dyDescent="0.3">
      <c r="A19" s="4" t="s">
        <v>25</v>
      </c>
      <c r="B19" t="s">
        <v>54</v>
      </c>
      <c r="D19" s="5">
        <f>IFERROR(VLOOKUP($A19,Sheet3!$A:$C,2,0),0)</f>
        <v>24076319</v>
      </c>
      <c r="E19" s="5"/>
    </row>
    <row r="20" spans="1:8" ht="15.75" customHeight="1" x14ac:dyDescent="0.3">
      <c r="A20" s="4" t="s">
        <v>26</v>
      </c>
      <c r="B20" t="s">
        <v>55</v>
      </c>
      <c r="D20" s="5">
        <f>IFERROR(VLOOKUP($A20,Sheet3!$A:$C,2,0),0)</f>
        <v>86105126.340000004</v>
      </c>
      <c r="E20" s="5"/>
    </row>
    <row r="21" spans="1:8" ht="15.75" customHeight="1" x14ac:dyDescent="0.3">
      <c r="A21" s="4" t="s">
        <v>27</v>
      </c>
      <c r="B21" t="s">
        <v>56</v>
      </c>
      <c r="D21" s="5">
        <f>IFERROR(VLOOKUP($A21,Sheet3!$A:$C,2,0),0)</f>
        <v>25968000</v>
      </c>
      <c r="E21" s="5"/>
      <c r="H21" s="5"/>
    </row>
    <row r="22" spans="1:8" ht="15.75" customHeight="1" x14ac:dyDescent="0.3">
      <c r="A22" s="4" t="s">
        <v>28</v>
      </c>
      <c r="B22" t="s">
        <v>57</v>
      </c>
      <c r="D22" s="5">
        <f>IFERROR(VLOOKUP($A22,Sheet3!$A:$C,2,0),0)</f>
        <v>57931778.590000004</v>
      </c>
      <c r="E22" s="5"/>
    </row>
    <row r="23" spans="1:8" ht="15.75" customHeight="1" x14ac:dyDescent="0.3">
      <c r="A23" s="4" t="s">
        <v>29</v>
      </c>
      <c r="B23" t="s">
        <v>58</v>
      </c>
      <c r="D23" s="5">
        <f>IFERROR(VLOOKUP($A23,Sheet3!$A:$C,2,0),0)</f>
        <v>81047010.950000003</v>
      </c>
      <c r="E23" s="5"/>
    </row>
    <row r="24" spans="1:8" ht="15.75" customHeight="1" thickBot="1" x14ac:dyDescent="0.35">
      <c r="A24" s="4" t="s">
        <v>91</v>
      </c>
      <c r="B24" t="s">
        <v>93</v>
      </c>
      <c r="D24" s="5">
        <f>IFERROR(VLOOKUP($A24,Sheet3!$A:$C,2,0),0)</f>
        <v>22394357197.560001</v>
      </c>
      <c r="E24" s="5"/>
    </row>
    <row r="25" spans="1:8" ht="15.75" customHeight="1" thickBot="1" x14ac:dyDescent="0.35">
      <c r="A25" s="12">
        <v>2.2999999999999998</v>
      </c>
      <c r="B25" s="9" t="s">
        <v>77</v>
      </c>
      <c r="C25" s="9"/>
      <c r="D25" s="13">
        <f>SUM(D26:D34)</f>
        <v>1634224772.5799999</v>
      </c>
      <c r="E25" s="13"/>
    </row>
    <row r="26" spans="1:8" ht="15.75" customHeight="1" x14ac:dyDescent="0.3">
      <c r="A26" s="4" t="s">
        <v>30</v>
      </c>
      <c r="B26" t="s">
        <v>59</v>
      </c>
      <c r="D26" s="5">
        <f>IFERROR(VLOOKUP($A26,Sheet3!$A:$C,2,0),0)</f>
        <v>11273300</v>
      </c>
      <c r="E26" s="5"/>
    </row>
    <row r="27" spans="1:8" ht="15.75" customHeight="1" x14ac:dyDescent="0.3">
      <c r="A27" s="4" t="s">
        <v>31</v>
      </c>
      <c r="B27" t="s">
        <v>60</v>
      </c>
      <c r="D27" s="5">
        <f>IFERROR(VLOOKUP($A27,Sheet3!$A:$C,2,0),0)</f>
        <v>731074629.71000004</v>
      </c>
      <c r="E27" s="5"/>
    </row>
    <row r="28" spans="1:8" ht="15.75" customHeight="1" x14ac:dyDescent="0.3">
      <c r="A28" s="4" t="s">
        <v>32</v>
      </c>
      <c r="B28" t="s">
        <v>61</v>
      </c>
      <c r="D28" s="5">
        <f>IFERROR(VLOOKUP($A28,Sheet3!$A:$C,2,0),0)</f>
        <v>290927594</v>
      </c>
      <c r="E28" s="5"/>
    </row>
    <row r="29" spans="1:8" ht="15.75" customHeight="1" x14ac:dyDescent="0.3">
      <c r="A29" s="4" t="s">
        <v>33</v>
      </c>
      <c r="B29" t="s">
        <v>62</v>
      </c>
      <c r="D29" s="5">
        <f>IFERROR(VLOOKUP($A29,Sheet3!$A:$C,2,0),0)</f>
        <v>67445073.879999995</v>
      </c>
      <c r="E29" s="5"/>
    </row>
    <row r="30" spans="1:8" ht="15.75" customHeight="1" x14ac:dyDescent="0.3">
      <c r="A30" s="4" t="s">
        <v>34</v>
      </c>
      <c r="B30" t="s">
        <v>63</v>
      </c>
      <c r="D30" s="5">
        <f>IFERROR(VLOOKUP($A30,Sheet3!$A:$C,2,0),0)</f>
        <v>1836797.59</v>
      </c>
      <c r="E30" s="5"/>
    </row>
    <row r="31" spans="1:8" ht="15.75" customHeight="1" x14ac:dyDescent="0.3">
      <c r="A31" s="4" t="s">
        <v>35</v>
      </c>
      <c r="B31" t="s">
        <v>64</v>
      </c>
      <c r="D31" s="5">
        <f>IFERROR(VLOOKUP($A31,Sheet3!$A:$C,2,0),0)</f>
        <v>5414660</v>
      </c>
      <c r="E31" s="5"/>
    </row>
    <row r="32" spans="1:8" ht="15.75" customHeight="1" x14ac:dyDescent="0.3">
      <c r="A32" s="4" t="s">
        <v>36</v>
      </c>
      <c r="B32" t="s">
        <v>65</v>
      </c>
      <c r="D32" s="5">
        <f>IFERROR(VLOOKUP($A32,Sheet3!$A:$C,2,0),0)</f>
        <v>19088432.870000001</v>
      </c>
      <c r="E32" s="5"/>
    </row>
    <row r="33" spans="1:5" ht="15.75" customHeight="1" x14ac:dyDescent="0.3">
      <c r="A33" s="4" t="s">
        <v>134</v>
      </c>
      <c r="B33" t="s">
        <v>145</v>
      </c>
      <c r="D33" s="5">
        <f>IFERROR(VLOOKUP($A33,Sheet3!$A:$C,2,0),0)</f>
        <v>0</v>
      </c>
      <c r="E33" s="5"/>
    </row>
    <row r="34" spans="1:5" ht="15.75" customHeight="1" thickBot="1" x14ac:dyDescent="0.35">
      <c r="A34" s="4" t="s">
        <v>37</v>
      </c>
      <c r="B34" t="s">
        <v>66</v>
      </c>
      <c r="D34" s="5">
        <f>IFERROR(VLOOKUP($A34,Sheet3!$A:$C,2,0),0)</f>
        <v>507164284.52999997</v>
      </c>
      <c r="E34" s="5"/>
    </row>
    <row r="35" spans="1:5" ht="15.75" customHeight="1" thickBot="1" x14ac:dyDescent="0.35">
      <c r="A35" s="12">
        <v>2.4</v>
      </c>
      <c r="B35" s="9" t="s">
        <v>78</v>
      </c>
      <c r="C35" s="9"/>
      <c r="D35" s="13">
        <f>SUM(D36:D42)</f>
        <v>459748801</v>
      </c>
      <c r="E35" s="13"/>
    </row>
    <row r="36" spans="1:5" ht="15.75" customHeight="1" x14ac:dyDescent="0.3">
      <c r="A36" s="4" t="s">
        <v>38</v>
      </c>
      <c r="B36" t="s">
        <v>67</v>
      </c>
      <c r="D36" s="5">
        <f>IFERROR(VLOOKUP($A36,Sheet3!$A:$C,2,0),0)</f>
        <v>9375000</v>
      </c>
      <c r="E36" s="5"/>
    </row>
    <row r="37" spans="1:5" ht="15.75" customHeight="1" x14ac:dyDescent="0.3">
      <c r="A37" s="4" t="s">
        <v>96</v>
      </c>
      <c r="B37" t="s">
        <v>95</v>
      </c>
      <c r="D37" s="5">
        <f>IFERROR(VLOOKUP($A37,Sheet3!$A:$C,2,0),0)</f>
        <v>0</v>
      </c>
      <c r="E37" s="5"/>
    </row>
    <row r="38" spans="1:5" ht="15.75" customHeight="1" x14ac:dyDescent="0.3">
      <c r="A38" s="4" t="s">
        <v>97</v>
      </c>
      <c r="B38" t="s">
        <v>98</v>
      </c>
      <c r="D38" s="5">
        <f>IFERROR(VLOOKUP($A38,Sheet3!$A:$C,2,0),0)</f>
        <v>0</v>
      </c>
      <c r="E38" s="5"/>
    </row>
    <row r="39" spans="1:5" ht="15.75" customHeight="1" x14ac:dyDescent="0.3">
      <c r="A39" s="4" t="s">
        <v>99</v>
      </c>
      <c r="B39" t="s">
        <v>100</v>
      </c>
      <c r="D39" s="5">
        <f>IFERROR(VLOOKUP($A39,Sheet3!$A:$C,2,0),0)</f>
        <v>0</v>
      </c>
      <c r="E39" s="5"/>
    </row>
    <row r="40" spans="1:5" ht="15.75" customHeight="1" x14ac:dyDescent="0.3">
      <c r="A40" s="4" t="s">
        <v>101</v>
      </c>
      <c r="B40" t="s">
        <v>102</v>
      </c>
      <c r="D40" s="5">
        <f>IFERROR(VLOOKUP($A40,Sheet3!$A:$C,2,0),0)</f>
        <v>0</v>
      </c>
      <c r="E40" s="5"/>
    </row>
    <row r="41" spans="1:5" ht="15.75" customHeight="1" x14ac:dyDescent="0.3">
      <c r="A41" s="4" t="s">
        <v>103</v>
      </c>
      <c r="B41" t="s">
        <v>104</v>
      </c>
      <c r="D41" s="5">
        <f>IFERROR(VLOOKUP($A41,Sheet3!$A:$C,2,0),0)</f>
        <v>0</v>
      </c>
      <c r="E41" s="5"/>
    </row>
    <row r="42" spans="1:5" ht="15.75" customHeight="1" thickBot="1" x14ac:dyDescent="0.35">
      <c r="A42" s="4" t="s">
        <v>39</v>
      </c>
      <c r="B42" t="s">
        <v>68</v>
      </c>
      <c r="D42" s="5">
        <f>IFERROR(VLOOKUP($A42,Sheet3!$A:$C,2,0),0)</f>
        <v>450373801</v>
      </c>
      <c r="E42" s="5"/>
    </row>
    <row r="43" spans="1:5" ht="15.75" customHeight="1" thickBot="1" x14ac:dyDescent="0.35">
      <c r="A43" s="12" t="s">
        <v>105</v>
      </c>
      <c r="B43" s="9"/>
      <c r="C43" s="9"/>
      <c r="D43" s="13">
        <f>SUM(D44:D50)</f>
        <v>0</v>
      </c>
      <c r="E43" s="13"/>
    </row>
    <row r="44" spans="1:5" ht="15.75" customHeight="1" x14ac:dyDescent="0.3">
      <c r="A44" s="4" t="s">
        <v>106</v>
      </c>
      <c r="D44" s="5">
        <f>IFERROR(VLOOKUP($A44,Sheet3!$A:$C,2,0),0)</f>
        <v>0</v>
      </c>
      <c r="E44" s="5"/>
    </row>
    <row r="45" spans="1:5" ht="15.75" customHeight="1" x14ac:dyDescent="0.3">
      <c r="A45" s="4" t="s">
        <v>107</v>
      </c>
      <c r="D45" s="5">
        <f>IFERROR(VLOOKUP($A45,Sheet3!$A:$C,2,0),0)</f>
        <v>0</v>
      </c>
      <c r="E45" s="5"/>
    </row>
    <row r="46" spans="1:5" ht="15.75" customHeight="1" x14ac:dyDescent="0.3">
      <c r="A46" s="4" t="s">
        <v>108</v>
      </c>
      <c r="D46" s="5">
        <f>IFERROR(VLOOKUP($A46,Sheet3!$A:$C,2,0),0)</f>
        <v>0</v>
      </c>
      <c r="E46" s="5"/>
    </row>
    <row r="47" spans="1:5" ht="15.75" customHeight="1" x14ac:dyDescent="0.3">
      <c r="A47" s="4" t="s">
        <v>109</v>
      </c>
      <c r="D47" s="5">
        <f>IFERROR(VLOOKUP($A47,Sheet3!$A:$C,2,0),0)</f>
        <v>0</v>
      </c>
      <c r="E47" s="5"/>
    </row>
    <row r="48" spans="1:5" ht="15.75" customHeight="1" x14ac:dyDescent="0.3">
      <c r="A48" s="4" t="s">
        <v>110</v>
      </c>
      <c r="D48" s="5">
        <f>IFERROR(VLOOKUP($A48,Sheet3!$A:$C,2,0),0)</f>
        <v>0</v>
      </c>
      <c r="E48" s="5"/>
    </row>
    <row r="49" spans="1:5" ht="15.75" customHeight="1" x14ac:dyDescent="0.3">
      <c r="A49" s="4" t="s">
        <v>111</v>
      </c>
      <c r="D49" s="5">
        <f>IFERROR(VLOOKUP($A49,Sheet3!$A:$C,2,0),0)</f>
        <v>0</v>
      </c>
      <c r="E49" s="5"/>
    </row>
    <row r="50" spans="1:5" ht="15.75" customHeight="1" thickBot="1" x14ac:dyDescent="0.35">
      <c r="A50" s="4" t="s">
        <v>112</v>
      </c>
      <c r="D50" s="5">
        <f>IFERROR(VLOOKUP($A50,Sheet3!$A:$C,2,0),0)</f>
        <v>0</v>
      </c>
      <c r="E50" s="5"/>
    </row>
    <row r="51" spans="1:5" ht="15.75" customHeight="1" thickBot="1" x14ac:dyDescent="0.35">
      <c r="A51" s="12">
        <v>2.6</v>
      </c>
      <c r="B51" s="9" t="s">
        <v>79</v>
      </c>
      <c r="C51" s="9"/>
      <c r="D51" s="13">
        <f>SUM(D52:D59)</f>
        <v>310629000.73000002</v>
      </c>
      <c r="E51" s="13"/>
    </row>
    <row r="52" spans="1:5" ht="15.75" customHeight="1" x14ac:dyDescent="0.3">
      <c r="A52" s="4" t="s">
        <v>40</v>
      </c>
      <c r="B52" t="s">
        <v>69</v>
      </c>
      <c r="D52" s="5">
        <f>IFERROR(VLOOKUP($A52,Sheet3!$A:$C,2,0),0)</f>
        <v>76663611.079999998</v>
      </c>
      <c r="E52" s="5"/>
    </row>
    <row r="53" spans="1:5" ht="15.75" customHeight="1" x14ac:dyDescent="0.3">
      <c r="A53" s="4" t="s">
        <v>87</v>
      </c>
      <c r="B53" t="s">
        <v>89</v>
      </c>
      <c r="D53" s="5">
        <f>IFERROR(VLOOKUP($A53,Sheet3!$A:$C,2,0),0)</f>
        <v>2672550</v>
      </c>
      <c r="E53" s="5"/>
    </row>
    <row r="54" spans="1:5" ht="15.75" customHeight="1" x14ac:dyDescent="0.3">
      <c r="A54" s="4" t="s">
        <v>41</v>
      </c>
      <c r="B54" t="s">
        <v>70</v>
      </c>
      <c r="D54" s="5">
        <f>IFERROR(VLOOKUP($A54,Sheet3!$A:$C,2,0),0)</f>
        <v>44776402.149999999</v>
      </c>
      <c r="E54" s="5"/>
    </row>
    <row r="55" spans="1:5" ht="15.75" customHeight="1" x14ac:dyDescent="0.3">
      <c r="A55" s="4" t="s">
        <v>42</v>
      </c>
      <c r="B55" t="s">
        <v>71</v>
      </c>
      <c r="D55" s="5">
        <f>IFERROR(VLOOKUP($A55,Sheet3!$A:$C,2,0),0)</f>
        <v>92625000</v>
      </c>
      <c r="E55" s="5"/>
    </row>
    <row r="56" spans="1:5" ht="15.75" customHeight="1" x14ac:dyDescent="0.3">
      <c r="A56" s="4" t="s">
        <v>43</v>
      </c>
      <c r="B56" t="s">
        <v>72</v>
      </c>
      <c r="D56" s="5">
        <f>IFERROR(VLOOKUP($A56,Sheet3!$A:$C,2,0),0)</f>
        <v>53523437.5</v>
      </c>
      <c r="E56" s="5"/>
    </row>
    <row r="57" spans="1:5" ht="15.75" customHeight="1" x14ac:dyDescent="0.3">
      <c r="A57" s="4" t="s">
        <v>88</v>
      </c>
      <c r="B57" t="s">
        <v>90</v>
      </c>
      <c r="D57" s="5">
        <f>IFERROR(VLOOKUP($A57,Sheet3!$A:$C,2,0),0)</f>
        <v>17300000</v>
      </c>
      <c r="E57" s="5"/>
    </row>
    <row r="58" spans="1:5" ht="15.75" customHeight="1" x14ac:dyDescent="0.3">
      <c r="A58" s="4" t="s">
        <v>113</v>
      </c>
      <c r="B58" t="s">
        <v>114</v>
      </c>
      <c r="D58" s="5">
        <f>IFERROR(VLOOKUP($A58,Sheet3!$A:$C,2,0),0)</f>
        <v>0</v>
      </c>
      <c r="E58" s="5"/>
    </row>
    <row r="59" spans="1:5" ht="15.75" customHeight="1" x14ac:dyDescent="0.3">
      <c r="A59" s="4" t="s">
        <v>44</v>
      </c>
      <c r="B59" t="s">
        <v>73</v>
      </c>
      <c r="D59" s="5">
        <f>IFERROR(VLOOKUP($A59,Sheet3!$A:$C,2,0),0)</f>
        <v>23068000</v>
      </c>
      <c r="E59" s="5"/>
    </row>
    <row r="60" spans="1:5" ht="15.75" customHeight="1" thickBot="1" x14ac:dyDescent="0.35">
      <c r="A60" s="4" t="s">
        <v>115</v>
      </c>
      <c r="B60" t="s">
        <v>116</v>
      </c>
      <c r="D60" s="5">
        <f>IFERROR(VLOOKUP($A60,Sheet3!$A:$C,2,0),0)</f>
        <v>0</v>
      </c>
      <c r="E60" s="5"/>
    </row>
    <row r="61" spans="1:5" ht="15.75" customHeight="1" thickBot="1" x14ac:dyDescent="0.35">
      <c r="A61" s="12">
        <v>2.7</v>
      </c>
      <c r="B61" s="9" t="s">
        <v>80</v>
      </c>
      <c r="C61" s="9"/>
      <c r="D61" s="13">
        <f>SUM(D62:D63)</f>
        <v>31670000</v>
      </c>
      <c r="E61" s="13"/>
    </row>
    <row r="62" spans="1:5" ht="15.75" customHeight="1" x14ac:dyDescent="0.3">
      <c r="A62" s="4" t="s">
        <v>45</v>
      </c>
      <c r="B62" t="s">
        <v>74</v>
      </c>
      <c r="D62" s="5">
        <f>IFERROR(VLOOKUP($A62,Sheet3!$A:$C,2,0),0)</f>
        <v>31670000</v>
      </c>
      <c r="E62" s="5"/>
    </row>
    <row r="63" spans="1:5" ht="15.75" customHeight="1" x14ac:dyDescent="0.3">
      <c r="A63" s="4" t="s">
        <v>92</v>
      </c>
      <c r="B63" t="s">
        <v>94</v>
      </c>
      <c r="D63" s="5">
        <f>IFERROR(VLOOKUP($A63,Sheet3!$A:$C,2,0),0)</f>
        <v>0</v>
      </c>
      <c r="E63" s="5"/>
    </row>
    <row r="64" spans="1:5" ht="15.75" customHeight="1" x14ac:dyDescent="0.3">
      <c r="A64" s="4" t="s">
        <v>135</v>
      </c>
      <c r="B64" t="s">
        <v>136</v>
      </c>
      <c r="D64" s="5">
        <v>0</v>
      </c>
      <c r="E64" s="5"/>
    </row>
    <row r="65" spans="1:6" ht="15.75" customHeight="1" thickBot="1" x14ac:dyDescent="0.35">
      <c r="A65" s="4" t="s">
        <v>137</v>
      </c>
      <c r="B65" t="s">
        <v>138</v>
      </c>
      <c r="D65" s="5">
        <v>0</v>
      </c>
      <c r="E65" s="5"/>
    </row>
    <row r="66" spans="1:6" ht="15.75" customHeight="1" thickBot="1" x14ac:dyDescent="0.35">
      <c r="A66" s="12" t="s">
        <v>117</v>
      </c>
      <c r="B66" s="9"/>
      <c r="C66" s="9"/>
      <c r="D66" s="13">
        <f>SUM(D67:D68)</f>
        <v>0</v>
      </c>
      <c r="E66" s="13"/>
    </row>
    <row r="67" spans="1:6" ht="15.75" customHeight="1" x14ac:dyDescent="0.3">
      <c r="A67" s="4" t="s">
        <v>118</v>
      </c>
      <c r="D67" s="5">
        <f>IFERROR(VLOOKUP($A67,Sheet3!$A:$C,2,0),0)</f>
        <v>0</v>
      </c>
      <c r="E67" s="5"/>
    </row>
    <row r="68" spans="1:6" ht="15.75" customHeight="1" thickBot="1" x14ac:dyDescent="0.35">
      <c r="A68" s="4" t="s">
        <v>119</v>
      </c>
      <c r="D68" s="5">
        <f>IFERROR(VLOOKUP($A68,Sheet3!$A:$C,2,0),0)</f>
        <v>0</v>
      </c>
      <c r="E68" s="5"/>
    </row>
    <row r="69" spans="1:6" ht="15.75" customHeight="1" thickBot="1" x14ac:dyDescent="0.35">
      <c r="A69" s="12" t="s">
        <v>120</v>
      </c>
      <c r="B69" s="9"/>
      <c r="C69" s="9"/>
      <c r="D69" s="13">
        <f>SUM(D70:D72)</f>
        <v>0</v>
      </c>
      <c r="E69" s="13"/>
    </row>
    <row r="70" spans="1:6" ht="15.75" customHeight="1" x14ac:dyDescent="0.3">
      <c r="A70" s="4" t="s">
        <v>121</v>
      </c>
      <c r="D70" s="5">
        <f>IFERROR(VLOOKUP($A70,Sheet3!$A:$C,2,0),0)</f>
        <v>0</v>
      </c>
      <c r="E70" s="5"/>
    </row>
    <row r="71" spans="1:6" ht="15.75" customHeight="1" x14ac:dyDescent="0.3">
      <c r="A71" s="4" t="s">
        <v>122</v>
      </c>
      <c r="D71" s="5">
        <f>IFERROR(VLOOKUP($A71,Sheet3!$A:$C,2,0),0)</f>
        <v>0</v>
      </c>
      <c r="E71" s="5"/>
    </row>
    <row r="72" spans="1:6" ht="15.75" customHeight="1" x14ac:dyDescent="0.3">
      <c r="A72" s="4" t="s">
        <v>123</v>
      </c>
      <c r="D72" s="5">
        <f>IFERROR(VLOOKUP($A72,Sheet3!$A:$C,2,0),0)</f>
        <v>0</v>
      </c>
      <c r="E72" s="5"/>
    </row>
    <row r="73" spans="1:6" ht="15.6" x14ac:dyDescent="0.3">
      <c r="A73" s="25" t="s">
        <v>133</v>
      </c>
      <c r="B73" s="26"/>
      <c r="C73" s="26"/>
      <c r="D73" s="26">
        <f>SUM(D74:D83)</f>
        <v>0</v>
      </c>
      <c r="E73" s="26"/>
      <c r="F73" s="4"/>
    </row>
    <row r="74" spans="1:6" ht="15.75" customHeight="1" thickBot="1" x14ac:dyDescent="0.35">
      <c r="B74" s="24" t="s">
        <v>124</v>
      </c>
      <c r="D74" s="5">
        <f>IFERROR(VLOOKUP($A74,Sheet3!$A:$C,2,0),0)</f>
        <v>0</v>
      </c>
      <c r="E74" s="5"/>
    </row>
    <row r="75" spans="1:6" ht="15.75" customHeight="1" thickBot="1" x14ac:dyDescent="0.35">
      <c r="A75" s="12" t="s">
        <v>125</v>
      </c>
      <c r="B75" s="9"/>
      <c r="C75" s="9"/>
      <c r="D75" s="13">
        <f>IFERROR(VLOOKUP($A75,Sheet3!$A:$C,2,0),0)</f>
        <v>0</v>
      </c>
      <c r="E75" s="13"/>
    </row>
    <row r="76" spans="1:6" ht="15.75" customHeight="1" x14ac:dyDescent="0.3">
      <c r="A76" s="4" t="s">
        <v>126</v>
      </c>
      <c r="D76" s="5">
        <f>IFERROR(VLOOKUP($A76,Sheet3!$A:$C,2,0),0)</f>
        <v>0</v>
      </c>
      <c r="E76" s="5"/>
    </row>
    <row r="77" spans="1:6" ht="15.75" customHeight="1" thickBot="1" x14ac:dyDescent="0.35">
      <c r="A77" s="4" t="s">
        <v>127</v>
      </c>
      <c r="D77" s="5">
        <f>IFERROR(VLOOKUP($A77,Sheet3!$A:$C,2,0),0)</f>
        <v>0</v>
      </c>
      <c r="E77" s="5"/>
    </row>
    <row r="78" spans="1:6" ht="15.75" customHeight="1" thickBot="1" x14ac:dyDescent="0.35">
      <c r="A78" s="12" t="s">
        <v>128</v>
      </c>
      <c r="B78" s="9"/>
      <c r="C78" s="9"/>
      <c r="D78" s="13">
        <f>IFERROR(VLOOKUP($A78,Sheet3!$A:$C,2,0),0)</f>
        <v>0</v>
      </c>
      <c r="E78" s="13"/>
    </row>
    <row r="79" spans="1:6" ht="15.75" customHeight="1" x14ac:dyDescent="0.3">
      <c r="A79" s="4" t="s">
        <v>129</v>
      </c>
      <c r="D79" s="5">
        <f>IFERROR(VLOOKUP($A79,Sheet3!$A:$C,2,0),0)</f>
        <v>0</v>
      </c>
      <c r="E79" s="5"/>
    </row>
    <row r="80" spans="1:6" ht="15.75" customHeight="1" thickBot="1" x14ac:dyDescent="0.35">
      <c r="A80" s="4" t="s">
        <v>130</v>
      </c>
      <c r="D80" s="5">
        <f>IFERROR(VLOOKUP($A80,Sheet3!$A:$C,2,0),0)</f>
        <v>0</v>
      </c>
      <c r="E80" s="5"/>
    </row>
    <row r="81" spans="1:5" ht="15.75" customHeight="1" thickBot="1" x14ac:dyDescent="0.35">
      <c r="A81" s="12" t="s">
        <v>131</v>
      </c>
      <c r="B81" s="9"/>
      <c r="C81" s="9"/>
      <c r="D81" s="13">
        <f>IFERROR(VLOOKUP($A81,Sheet3!$A:$C,2,0),0)</f>
        <v>0</v>
      </c>
      <c r="E81" s="13"/>
    </row>
    <row r="82" spans="1:5" ht="15.75" customHeight="1" x14ac:dyDescent="0.3">
      <c r="A82" s="4" t="s">
        <v>132</v>
      </c>
      <c r="D82" s="5">
        <f>IFERROR(VLOOKUP($A82,Sheet3!$A:$C,2,0),0)</f>
        <v>0</v>
      </c>
      <c r="E82" s="5"/>
    </row>
    <row r="83" spans="1:5" ht="6" customHeight="1" x14ac:dyDescent="0.3">
      <c r="D83" s="5">
        <f>IFERROR(VLOOKUP($A83,Sheet3!$A:$C,2,0),0)</f>
        <v>0</v>
      </c>
      <c r="E83" s="5"/>
    </row>
    <row r="84" spans="1:5" ht="15.75" customHeight="1" x14ac:dyDescent="0.3">
      <c r="B84" s="2" t="s">
        <v>6</v>
      </c>
      <c r="C84" s="2"/>
      <c r="D84" s="8"/>
      <c r="E84" s="8"/>
    </row>
    <row r="85" spans="1:5" ht="15.75" customHeight="1" x14ac:dyDescent="0.3">
      <c r="B85" s="16"/>
      <c r="D85" s="5"/>
      <c r="E85" s="5"/>
    </row>
    <row r="86" spans="1:5" ht="15.75" customHeight="1" x14ac:dyDescent="0.3">
      <c r="B86" s="16"/>
      <c r="D86" s="5"/>
      <c r="E86" s="5"/>
    </row>
    <row r="87" spans="1:5" ht="15.75" customHeight="1" x14ac:dyDescent="0.3">
      <c r="B87" s="16"/>
      <c r="D87" s="5"/>
      <c r="E87" s="5"/>
    </row>
    <row r="88" spans="1:5" ht="15.75" customHeight="1" x14ac:dyDescent="0.3"/>
    <row r="89" spans="1:5" ht="15.75" customHeight="1" x14ac:dyDescent="0.3"/>
    <row r="90" spans="1:5" ht="15.75" customHeight="1" x14ac:dyDescent="0.3"/>
    <row r="91" spans="1:5" ht="15.75" customHeight="1" x14ac:dyDescent="0.3"/>
    <row r="92" spans="1:5" ht="15.75" customHeight="1" x14ac:dyDescent="0.3">
      <c r="B92" s="14" t="s">
        <v>15</v>
      </c>
      <c r="C92" s="14" t="s">
        <v>16</v>
      </c>
      <c r="D92" s="14" t="s">
        <v>16</v>
      </c>
    </row>
    <row r="93" spans="1:5" ht="15.75" customHeight="1" x14ac:dyDescent="0.3">
      <c r="B93" t="s">
        <v>81</v>
      </c>
      <c r="C93" t="s">
        <v>82</v>
      </c>
      <c r="D93" t="s">
        <v>84</v>
      </c>
    </row>
    <row r="94" spans="1:5" ht="15.75" customHeight="1" x14ac:dyDescent="0.3">
      <c r="B94" t="s">
        <v>86</v>
      </c>
      <c r="C94" t="s">
        <v>83</v>
      </c>
      <c r="D94" t="s">
        <v>85</v>
      </c>
    </row>
    <row r="95" spans="1:5" ht="15.75" customHeight="1" x14ac:dyDescent="0.3"/>
    <row r="96" spans="1:5" ht="15.75" customHeight="1" x14ac:dyDescent="0.3"/>
    <row r="97" spans="2:8" s="4" customFormat="1" ht="15.75" customHeight="1" x14ac:dyDescent="0.3">
      <c r="B97"/>
      <c r="C97"/>
      <c r="D97"/>
      <c r="E97"/>
      <c r="F97"/>
      <c r="G97"/>
      <c r="H97"/>
    </row>
    <row r="98" spans="2:8" s="4" customFormat="1" ht="15.75" customHeight="1" x14ac:dyDescent="0.3">
      <c r="B98"/>
      <c r="C98"/>
      <c r="D98"/>
      <c r="E98"/>
      <c r="F98"/>
      <c r="G98"/>
      <c r="H98"/>
    </row>
    <row r="99" spans="2:8" s="4" customFormat="1" ht="15.75" customHeight="1" x14ac:dyDescent="0.3">
      <c r="B99"/>
      <c r="C99"/>
      <c r="D99"/>
      <c r="E99"/>
      <c r="F99"/>
      <c r="G99"/>
      <c r="H99"/>
    </row>
    <row r="100" spans="2:8" s="4" customFormat="1" ht="15.75" customHeight="1" x14ac:dyDescent="0.3">
      <c r="B100"/>
      <c r="C100"/>
      <c r="D100"/>
      <c r="E100"/>
      <c r="F100"/>
      <c r="G100"/>
      <c r="H100"/>
    </row>
    <row r="101" spans="2:8" s="4" customFormat="1" ht="15.75" customHeight="1" x14ac:dyDescent="0.3">
      <c r="B101"/>
      <c r="C101"/>
      <c r="D101"/>
      <c r="E101"/>
      <c r="F101"/>
      <c r="G101"/>
      <c r="H101"/>
    </row>
    <row r="102" spans="2:8" s="4" customFormat="1" ht="15.75" customHeight="1" x14ac:dyDescent="0.3">
      <c r="B102"/>
      <c r="C102"/>
      <c r="D102"/>
      <c r="E102"/>
      <c r="F102"/>
      <c r="G102"/>
      <c r="H102"/>
    </row>
    <row r="103" spans="2:8" s="4" customFormat="1" ht="15.75" customHeight="1" x14ac:dyDescent="0.3">
      <c r="B103"/>
      <c r="C103"/>
      <c r="D103"/>
      <c r="E103"/>
      <c r="F103"/>
      <c r="G103"/>
      <c r="H103"/>
    </row>
    <row r="104" spans="2:8" s="4" customFormat="1" ht="15.75" customHeight="1" x14ac:dyDescent="0.3">
      <c r="B104"/>
      <c r="C104"/>
      <c r="D104"/>
      <c r="E104"/>
      <c r="F104"/>
      <c r="G104"/>
      <c r="H104"/>
    </row>
    <row r="105" spans="2:8" s="4" customFormat="1" ht="15.75" customHeight="1" x14ac:dyDescent="0.3">
      <c r="B105"/>
      <c r="C105"/>
      <c r="D105"/>
      <c r="E105"/>
      <c r="F105"/>
      <c r="G105"/>
      <c r="H105"/>
    </row>
    <row r="106" spans="2:8" s="4" customFormat="1" ht="15.75" customHeight="1" x14ac:dyDescent="0.3">
      <c r="B106"/>
      <c r="C106"/>
      <c r="D106"/>
      <c r="E106"/>
      <c r="F106"/>
      <c r="G106"/>
      <c r="H106"/>
    </row>
    <row r="107" spans="2:8" s="4" customFormat="1" ht="15.75" customHeight="1" x14ac:dyDescent="0.3">
      <c r="B107"/>
      <c r="C107"/>
      <c r="D107"/>
      <c r="E107"/>
      <c r="F107"/>
      <c r="G107"/>
      <c r="H107"/>
    </row>
    <row r="108" spans="2:8" s="4" customFormat="1" ht="15.75" customHeight="1" x14ac:dyDescent="0.3">
      <c r="B108"/>
      <c r="C108"/>
      <c r="D108"/>
      <c r="E108"/>
      <c r="F108"/>
      <c r="G108"/>
      <c r="H108"/>
    </row>
    <row r="109" spans="2:8" s="4" customFormat="1" ht="15.75" customHeight="1" x14ac:dyDescent="0.3">
      <c r="B109"/>
      <c r="C109"/>
      <c r="D109"/>
      <c r="E109"/>
      <c r="F109"/>
      <c r="G109"/>
      <c r="H109"/>
    </row>
    <row r="110" spans="2:8" s="4" customFormat="1" ht="15.75" customHeight="1" x14ac:dyDescent="0.3">
      <c r="B110"/>
      <c r="C110"/>
      <c r="D110"/>
      <c r="E110"/>
      <c r="F110"/>
      <c r="G110"/>
      <c r="H110"/>
    </row>
    <row r="111" spans="2:8" s="4" customFormat="1" ht="15.75" customHeight="1" x14ac:dyDescent="0.3">
      <c r="B111"/>
      <c r="C111"/>
      <c r="D111"/>
      <c r="E111"/>
      <c r="F111"/>
      <c r="G111"/>
      <c r="H111"/>
    </row>
    <row r="112" spans="2:8" s="4" customFormat="1" ht="15.75" customHeight="1" x14ac:dyDescent="0.3">
      <c r="B112"/>
      <c r="C112"/>
      <c r="D112"/>
      <c r="E112"/>
      <c r="F112"/>
      <c r="G112"/>
      <c r="H112"/>
    </row>
    <row r="113" spans="2:8" s="4" customFormat="1" ht="15.75" customHeight="1" x14ac:dyDescent="0.3">
      <c r="B113"/>
      <c r="C113"/>
      <c r="D113"/>
      <c r="E113"/>
      <c r="F113"/>
      <c r="G113"/>
      <c r="H113"/>
    </row>
    <row r="114" spans="2:8" s="4" customFormat="1" ht="15.75" customHeight="1" x14ac:dyDescent="0.3">
      <c r="B114"/>
      <c r="C114"/>
      <c r="D114"/>
      <c r="E114"/>
      <c r="F114"/>
      <c r="G114"/>
      <c r="H114"/>
    </row>
    <row r="115" spans="2:8" s="4" customFormat="1" ht="15.75" customHeight="1" x14ac:dyDescent="0.3">
      <c r="B115"/>
      <c r="C115"/>
      <c r="D115"/>
      <c r="E115"/>
      <c r="F115"/>
      <c r="G115"/>
      <c r="H115"/>
    </row>
    <row r="116" spans="2:8" s="4" customFormat="1" ht="15.75" customHeight="1" x14ac:dyDescent="0.3">
      <c r="B116"/>
      <c r="C116"/>
      <c r="D116"/>
      <c r="E116"/>
      <c r="F116"/>
      <c r="G116"/>
      <c r="H116"/>
    </row>
    <row r="117" spans="2:8" s="4" customFormat="1" ht="15.75" customHeight="1" x14ac:dyDescent="0.3">
      <c r="B117"/>
      <c r="C117"/>
      <c r="D117"/>
      <c r="E117"/>
      <c r="F117"/>
      <c r="G117"/>
      <c r="H117"/>
    </row>
    <row r="118" spans="2:8" s="4" customFormat="1" ht="15.75" customHeight="1" x14ac:dyDescent="0.3">
      <c r="B118"/>
      <c r="C118"/>
      <c r="D118"/>
      <c r="E118"/>
      <c r="F118"/>
      <c r="G118"/>
      <c r="H118"/>
    </row>
    <row r="119" spans="2:8" s="4" customFormat="1" ht="15.75" customHeight="1" x14ac:dyDescent="0.3">
      <c r="B119"/>
      <c r="C119"/>
      <c r="D119"/>
      <c r="E119"/>
      <c r="F119"/>
      <c r="G119"/>
      <c r="H119"/>
    </row>
    <row r="120" spans="2:8" s="4" customFormat="1" ht="15.75" customHeight="1" x14ac:dyDescent="0.3">
      <c r="B120"/>
      <c r="C120"/>
      <c r="D120"/>
      <c r="E120"/>
      <c r="F120"/>
      <c r="G120"/>
      <c r="H120"/>
    </row>
    <row r="121" spans="2:8" s="4" customFormat="1" ht="15.75" customHeight="1" x14ac:dyDescent="0.3">
      <c r="B121"/>
      <c r="C121"/>
      <c r="D121"/>
      <c r="E121"/>
      <c r="F121"/>
      <c r="G121"/>
      <c r="H121"/>
    </row>
    <row r="122" spans="2:8" s="4" customFormat="1" ht="15.75" customHeight="1" x14ac:dyDescent="0.3">
      <c r="B122"/>
      <c r="C122"/>
      <c r="D122"/>
      <c r="E122"/>
      <c r="F122"/>
      <c r="G122"/>
      <c r="H122"/>
    </row>
    <row r="123" spans="2:8" s="4" customFormat="1" ht="15.75" customHeight="1" x14ac:dyDescent="0.3">
      <c r="B123"/>
      <c r="C123"/>
      <c r="D123"/>
      <c r="E123"/>
      <c r="F123"/>
      <c r="G123"/>
      <c r="H123"/>
    </row>
    <row r="124" spans="2:8" s="4" customFormat="1" ht="15.75" customHeight="1" x14ac:dyDescent="0.3">
      <c r="B124"/>
      <c r="C124"/>
      <c r="D124"/>
      <c r="E124"/>
      <c r="F124"/>
      <c r="G124"/>
      <c r="H124"/>
    </row>
    <row r="125" spans="2:8" s="4" customFormat="1" ht="15.75" customHeight="1" x14ac:dyDescent="0.3">
      <c r="B125"/>
      <c r="C125"/>
      <c r="D125"/>
      <c r="E125"/>
      <c r="F125"/>
      <c r="G125"/>
      <c r="H125"/>
    </row>
    <row r="126" spans="2:8" s="4" customFormat="1" ht="15.75" customHeight="1" x14ac:dyDescent="0.3">
      <c r="B126"/>
      <c r="C126"/>
      <c r="D126"/>
      <c r="E126"/>
      <c r="F126"/>
      <c r="G126"/>
      <c r="H126"/>
    </row>
    <row r="127" spans="2:8" s="4" customFormat="1" ht="15.75" customHeight="1" x14ac:dyDescent="0.3">
      <c r="B127"/>
      <c r="C127"/>
      <c r="D127"/>
      <c r="E127"/>
      <c r="F127"/>
      <c r="G127"/>
      <c r="H127"/>
    </row>
    <row r="128" spans="2:8" s="4" customFormat="1" ht="15.75" customHeight="1" x14ac:dyDescent="0.3">
      <c r="B128"/>
      <c r="C128"/>
      <c r="D128"/>
      <c r="E128"/>
      <c r="F128"/>
      <c r="G128"/>
      <c r="H128"/>
    </row>
    <row r="129" spans="2:8" s="4" customFormat="1" ht="15.75" customHeight="1" x14ac:dyDescent="0.3">
      <c r="B129"/>
      <c r="C129"/>
      <c r="D129"/>
      <c r="E129"/>
      <c r="F129"/>
      <c r="G129"/>
      <c r="H129"/>
    </row>
    <row r="130" spans="2:8" s="4" customFormat="1" ht="15.75" customHeight="1" x14ac:dyDescent="0.3">
      <c r="B130"/>
      <c r="C130"/>
      <c r="D130"/>
      <c r="E130"/>
      <c r="F130"/>
      <c r="G130"/>
      <c r="H130"/>
    </row>
    <row r="131" spans="2:8" s="4" customFormat="1" ht="15.75" customHeight="1" x14ac:dyDescent="0.3">
      <c r="B131"/>
      <c r="C131"/>
      <c r="D131"/>
      <c r="E131"/>
      <c r="F131"/>
      <c r="G131"/>
      <c r="H131"/>
    </row>
    <row r="132" spans="2:8" s="4" customFormat="1" ht="15.75" customHeight="1" x14ac:dyDescent="0.3">
      <c r="B132"/>
      <c r="C132"/>
      <c r="D132"/>
      <c r="E132"/>
      <c r="F132"/>
      <c r="G132"/>
      <c r="H132"/>
    </row>
    <row r="133" spans="2:8" s="4" customFormat="1" ht="15.75" customHeight="1" x14ac:dyDescent="0.3">
      <c r="B133"/>
      <c r="C133"/>
      <c r="D133"/>
      <c r="E133"/>
      <c r="F133"/>
      <c r="G133"/>
      <c r="H133"/>
    </row>
    <row r="134" spans="2:8" s="4" customFormat="1" ht="15.75" customHeight="1" x14ac:dyDescent="0.3">
      <c r="B134"/>
      <c r="C134"/>
      <c r="D134"/>
      <c r="E134"/>
      <c r="F134"/>
      <c r="G134"/>
      <c r="H134"/>
    </row>
    <row r="135" spans="2:8" s="4" customFormat="1" ht="15.75" customHeight="1" x14ac:dyDescent="0.3">
      <c r="B135"/>
      <c r="C135"/>
      <c r="D135"/>
      <c r="E135"/>
      <c r="F135"/>
      <c r="G135"/>
      <c r="H135"/>
    </row>
    <row r="136" spans="2:8" s="4" customFormat="1" ht="15.75" customHeight="1" x14ac:dyDescent="0.3">
      <c r="B136"/>
      <c r="C136"/>
      <c r="D136"/>
      <c r="E136"/>
      <c r="F136"/>
      <c r="G136"/>
      <c r="H136"/>
    </row>
    <row r="137" spans="2:8" s="4" customFormat="1" ht="15.75" customHeight="1" x14ac:dyDescent="0.3">
      <c r="B137"/>
      <c r="C137"/>
      <c r="D137"/>
      <c r="E137"/>
      <c r="F137"/>
      <c r="G137"/>
      <c r="H137"/>
    </row>
    <row r="138" spans="2:8" s="4" customFormat="1" ht="15.75" customHeight="1" x14ac:dyDescent="0.3">
      <c r="B138"/>
      <c r="C138"/>
      <c r="D138"/>
      <c r="E138"/>
      <c r="F138"/>
      <c r="G138"/>
      <c r="H138"/>
    </row>
    <row r="139" spans="2:8" s="4" customFormat="1" ht="15.75" customHeight="1" x14ac:dyDescent="0.3">
      <c r="B139"/>
      <c r="C139"/>
      <c r="D139"/>
      <c r="E139"/>
      <c r="F139"/>
      <c r="G139"/>
      <c r="H139"/>
    </row>
    <row r="140" spans="2:8" s="4" customFormat="1" ht="15.75" customHeight="1" x14ac:dyDescent="0.3">
      <c r="B140"/>
      <c r="C140"/>
      <c r="D140"/>
      <c r="E140"/>
      <c r="F140"/>
      <c r="G140"/>
      <c r="H140"/>
    </row>
    <row r="141" spans="2:8" s="4" customFormat="1" ht="15.75" customHeight="1" x14ac:dyDescent="0.3">
      <c r="B141"/>
      <c r="C141"/>
      <c r="D141"/>
      <c r="E141"/>
      <c r="F141"/>
      <c r="G141"/>
      <c r="H141"/>
    </row>
    <row r="142" spans="2:8" s="4" customFormat="1" ht="15.75" customHeight="1" x14ac:dyDescent="0.3">
      <c r="B142"/>
      <c r="C142"/>
      <c r="D142"/>
      <c r="E142"/>
      <c r="F142"/>
      <c r="G142"/>
      <c r="H142"/>
    </row>
    <row r="143" spans="2:8" s="4" customFormat="1" ht="15.75" customHeight="1" x14ac:dyDescent="0.3">
      <c r="B143"/>
      <c r="C143"/>
      <c r="D143"/>
      <c r="E143"/>
      <c r="F143"/>
      <c r="G143"/>
      <c r="H143"/>
    </row>
    <row r="144" spans="2:8" s="4" customFormat="1" ht="15.75" customHeight="1" x14ac:dyDescent="0.3">
      <c r="B144"/>
      <c r="C144"/>
      <c r="D144"/>
      <c r="E144"/>
      <c r="F144"/>
      <c r="G144"/>
      <c r="H144"/>
    </row>
    <row r="145" spans="2:8" s="4" customFormat="1" ht="15.75" customHeight="1" x14ac:dyDescent="0.3">
      <c r="B145"/>
      <c r="C145"/>
      <c r="D145"/>
      <c r="E145"/>
      <c r="F145"/>
      <c r="G145"/>
      <c r="H145"/>
    </row>
    <row r="146" spans="2:8" s="4" customFormat="1" ht="15.75" customHeight="1" x14ac:dyDescent="0.3">
      <c r="B146"/>
      <c r="C146"/>
      <c r="D146"/>
      <c r="E146"/>
      <c r="F146"/>
      <c r="G146"/>
      <c r="H146"/>
    </row>
    <row r="147" spans="2:8" s="4" customFormat="1" ht="15.75" customHeight="1" x14ac:dyDescent="0.3">
      <c r="B147"/>
      <c r="C147"/>
      <c r="D147"/>
      <c r="E147"/>
      <c r="F147"/>
      <c r="G147"/>
      <c r="H147"/>
    </row>
    <row r="148" spans="2:8" s="4" customFormat="1" ht="15.75" customHeight="1" x14ac:dyDescent="0.3">
      <c r="B148"/>
      <c r="C148"/>
      <c r="D148"/>
      <c r="E148"/>
      <c r="F148"/>
      <c r="G148"/>
      <c r="H148"/>
    </row>
    <row r="149" spans="2:8" s="4" customFormat="1" ht="15.75" customHeight="1" x14ac:dyDescent="0.3">
      <c r="B149"/>
      <c r="C149"/>
      <c r="D149"/>
      <c r="E149"/>
      <c r="F149"/>
      <c r="G149"/>
      <c r="H149"/>
    </row>
    <row r="150" spans="2:8" s="4" customFormat="1" ht="15.75" customHeight="1" x14ac:dyDescent="0.3">
      <c r="B150"/>
      <c r="C150"/>
      <c r="D150"/>
      <c r="E150"/>
      <c r="F150"/>
      <c r="G150"/>
      <c r="H150"/>
    </row>
    <row r="151" spans="2:8" s="4" customFormat="1" ht="15.75" customHeight="1" x14ac:dyDescent="0.3">
      <c r="B151"/>
      <c r="C151"/>
      <c r="D151"/>
      <c r="E151"/>
      <c r="F151"/>
      <c r="G151"/>
      <c r="H151"/>
    </row>
    <row r="152" spans="2:8" s="4" customFormat="1" ht="15.75" customHeight="1" x14ac:dyDescent="0.3">
      <c r="B152"/>
      <c r="C152"/>
      <c r="D152"/>
      <c r="E152"/>
      <c r="F152"/>
      <c r="G152"/>
      <c r="H152"/>
    </row>
    <row r="153" spans="2:8" s="4" customFormat="1" ht="15.75" customHeight="1" x14ac:dyDescent="0.3">
      <c r="B153"/>
      <c r="C153"/>
      <c r="D153"/>
      <c r="E153"/>
      <c r="F153"/>
      <c r="G153"/>
      <c r="H153"/>
    </row>
    <row r="154" spans="2:8" s="4" customFormat="1" ht="15.75" customHeight="1" x14ac:dyDescent="0.3">
      <c r="B154"/>
      <c r="C154"/>
      <c r="D154"/>
      <c r="E154"/>
      <c r="F154"/>
      <c r="G154"/>
      <c r="H154"/>
    </row>
    <row r="155" spans="2:8" s="4" customFormat="1" ht="15.75" customHeight="1" x14ac:dyDescent="0.3">
      <c r="B155"/>
      <c r="C155"/>
      <c r="D155"/>
      <c r="E155"/>
      <c r="F155"/>
      <c r="G155"/>
      <c r="H155"/>
    </row>
    <row r="156" spans="2:8" s="4" customFormat="1" ht="15.75" customHeight="1" x14ac:dyDescent="0.3">
      <c r="B156"/>
      <c r="C156"/>
      <c r="D156"/>
      <c r="E156"/>
      <c r="F156"/>
      <c r="G156"/>
      <c r="H156"/>
    </row>
    <row r="157" spans="2:8" s="4" customFormat="1" ht="15.75" customHeight="1" x14ac:dyDescent="0.3">
      <c r="B157"/>
      <c r="C157"/>
      <c r="D157"/>
      <c r="E157"/>
      <c r="F157"/>
      <c r="G157"/>
      <c r="H157"/>
    </row>
    <row r="158" spans="2:8" s="4" customFormat="1" ht="15.75" customHeight="1" x14ac:dyDescent="0.3">
      <c r="B158"/>
      <c r="C158"/>
      <c r="D158"/>
      <c r="E158"/>
      <c r="F158"/>
      <c r="G158"/>
      <c r="H158"/>
    </row>
    <row r="159" spans="2:8" s="4" customFormat="1" ht="15.75" customHeight="1" x14ac:dyDescent="0.3">
      <c r="B159"/>
      <c r="C159"/>
      <c r="D159"/>
      <c r="E159"/>
      <c r="F159"/>
      <c r="G159"/>
      <c r="H159"/>
    </row>
    <row r="160" spans="2:8" s="4" customFormat="1" ht="15.75" customHeight="1" x14ac:dyDescent="0.3">
      <c r="B160"/>
      <c r="C160"/>
      <c r="D160"/>
      <c r="E160"/>
      <c r="F160"/>
      <c r="G160"/>
      <c r="H160"/>
    </row>
    <row r="161" spans="2:8" s="4" customFormat="1" ht="15.75" customHeight="1" x14ac:dyDescent="0.3">
      <c r="B161"/>
      <c r="C161"/>
      <c r="D161"/>
      <c r="E161"/>
      <c r="F161"/>
      <c r="G161"/>
      <c r="H161"/>
    </row>
  </sheetData>
  <mergeCells count="5">
    <mergeCell ref="A1:E1"/>
    <mergeCell ref="A2:E2"/>
    <mergeCell ref="A3:E3"/>
    <mergeCell ref="A4:E4"/>
    <mergeCell ref="A5:E5"/>
  </mergeCells>
  <printOptions horizontalCentered="1"/>
  <pageMargins left="0.59055118110236227" right="0.59055118110236227" top="0.59055118110236227" bottom="0.39370078740157483" header="0" footer="0"/>
  <pageSetup scale="79" fitToHeight="2" orientation="portrait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8"/>
  <sheetViews>
    <sheetView zoomScale="85" zoomScaleNormal="85" workbookViewId="0">
      <selection activeCell="B36" sqref="B36"/>
    </sheetView>
  </sheetViews>
  <sheetFormatPr defaultColWidth="9.109375" defaultRowHeight="14.4" x14ac:dyDescent="0.3"/>
  <cols>
    <col min="1" max="1" width="15" customWidth="1"/>
    <col min="2" max="3" width="18" style="5" bestFit="1" customWidth="1"/>
  </cols>
  <sheetData>
    <row r="2" spans="1:3" ht="15" thickBot="1" x14ac:dyDescent="0.35"/>
    <row r="3" spans="1:3" x14ac:dyDescent="0.3">
      <c r="A3" s="27" t="s">
        <v>17</v>
      </c>
      <c r="B3" s="28">
        <v>696577199</v>
      </c>
      <c r="C3" s="19"/>
    </row>
    <row r="4" spans="1:3" x14ac:dyDescent="0.3">
      <c r="A4" s="20" t="s">
        <v>18</v>
      </c>
      <c r="B4" s="30">
        <v>84800000</v>
      </c>
      <c r="C4" s="21"/>
    </row>
    <row r="5" spans="1:3" x14ac:dyDescent="0.3">
      <c r="A5" s="20" t="s">
        <v>19</v>
      </c>
      <c r="B5" s="30">
        <v>1200000</v>
      </c>
      <c r="C5" s="21"/>
    </row>
    <row r="6" spans="1:3" x14ac:dyDescent="0.3">
      <c r="A6" s="20" t="s">
        <v>20</v>
      </c>
      <c r="B6" s="30">
        <v>400000</v>
      </c>
      <c r="C6" s="21"/>
    </row>
    <row r="7" spans="1:3" x14ac:dyDescent="0.3">
      <c r="A7" s="20" t="s">
        <v>21</v>
      </c>
      <c r="B7" s="30">
        <v>97177534</v>
      </c>
      <c r="C7" s="21"/>
    </row>
    <row r="8" spans="1:3" x14ac:dyDescent="0.3">
      <c r="A8" s="20" t="s">
        <v>22</v>
      </c>
      <c r="B8" s="30">
        <v>54282235</v>
      </c>
      <c r="C8" s="21"/>
    </row>
    <row r="9" spans="1:3" x14ac:dyDescent="0.3">
      <c r="A9" s="20" t="s">
        <v>23</v>
      </c>
      <c r="B9" s="30">
        <v>48415622.25</v>
      </c>
      <c r="C9" s="21"/>
    </row>
    <row r="10" spans="1:3" x14ac:dyDescent="0.3">
      <c r="A10" s="20" t="s">
        <v>24</v>
      </c>
      <c r="B10" s="30">
        <v>91652708</v>
      </c>
      <c r="C10" s="21"/>
    </row>
    <row r="11" spans="1:3" x14ac:dyDescent="0.3">
      <c r="A11" s="20" t="s">
        <v>25</v>
      </c>
      <c r="B11" s="30">
        <v>24076319</v>
      </c>
      <c r="C11" s="21"/>
    </row>
    <row r="12" spans="1:3" x14ac:dyDescent="0.3">
      <c r="A12" s="20" t="s">
        <v>26</v>
      </c>
      <c r="B12" s="30">
        <v>86105126.340000004</v>
      </c>
      <c r="C12" s="21"/>
    </row>
    <row r="13" spans="1:3" x14ac:dyDescent="0.3">
      <c r="A13" s="20" t="s">
        <v>27</v>
      </c>
      <c r="B13" s="30">
        <v>25968000</v>
      </c>
      <c r="C13" s="21"/>
    </row>
    <row r="14" spans="1:3" x14ac:dyDescent="0.3">
      <c r="A14" s="20" t="s">
        <v>28</v>
      </c>
      <c r="B14" s="30">
        <v>57931778.590000004</v>
      </c>
      <c r="C14" s="21"/>
    </row>
    <row r="15" spans="1:3" x14ac:dyDescent="0.3">
      <c r="A15" s="20" t="s">
        <v>29</v>
      </c>
      <c r="B15" s="30">
        <v>81047010.950000003</v>
      </c>
      <c r="C15" s="21"/>
    </row>
    <row r="16" spans="1:3" x14ac:dyDescent="0.3">
      <c r="A16" s="20" t="s">
        <v>91</v>
      </c>
      <c r="B16" s="30">
        <v>22394357197.560001</v>
      </c>
      <c r="C16" s="21"/>
    </row>
    <row r="17" spans="1:3" x14ac:dyDescent="0.3">
      <c r="A17" s="20" t="s">
        <v>30</v>
      </c>
      <c r="B17" s="30">
        <v>11273300</v>
      </c>
      <c r="C17" s="21"/>
    </row>
    <row r="18" spans="1:3" x14ac:dyDescent="0.3">
      <c r="A18" s="20" t="s">
        <v>31</v>
      </c>
      <c r="B18" s="30">
        <v>731074629.71000004</v>
      </c>
      <c r="C18" s="21"/>
    </row>
    <row r="19" spans="1:3" x14ac:dyDescent="0.3">
      <c r="A19" s="20" t="s">
        <v>32</v>
      </c>
      <c r="B19" s="30">
        <v>290927594</v>
      </c>
      <c r="C19" s="21"/>
    </row>
    <row r="20" spans="1:3" x14ac:dyDescent="0.3">
      <c r="A20" s="20" t="s">
        <v>33</v>
      </c>
      <c r="B20" s="30">
        <v>67445073.879999995</v>
      </c>
      <c r="C20" s="21"/>
    </row>
    <row r="21" spans="1:3" x14ac:dyDescent="0.3">
      <c r="A21" s="20" t="s">
        <v>34</v>
      </c>
      <c r="B21" s="30">
        <v>1836797.59</v>
      </c>
      <c r="C21" s="21"/>
    </row>
    <row r="22" spans="1:3" x14ac:dyDescent="0.3">
      <c r="A22" s="20" t="s">
        <v>35</v>
      </c>
      <c r="B22" s="30">
        <v>5414660</v>
      </c>
      <c r="C22" s="21"/>
    </row>
    <row r="23" spans="1:3" x14ac:dyDescent="0.3">
      <c r="A23" s="20" t="s">
        <v>36</v>
      </c>
      <c r="B23" s="30">
        <v>19088432.870000001</v>
      </c>
      <c r="C23" s="21"/>
    </row>
    <row r="24" spans="1:3" x14ac:dyDescent="0.3">
      <c r="A24" s="20" t="s">
        <v>37</v>
      </c>
      <c r="B24" s="30">
        <v>507164284.52999997</v>
      </c>
      <c r="C24" s="21"/>
    </row>
    <row r="25" spans="1:3" x14ac:dyDescent="0.3">
      <c r="A25" s="20" t="s">
        <v>38</v>
      </c>
      <c r="B25" s="30">
        <v>9375000</v>
      </c>
      <c r="C25" s="21"/>
    </row>
    <row r="26" spans="1:3" x14ac:dyDescent="0.3">
      <c r="A26" s="20" t="s">
        <v>39</v>
      </c>
      <c r="B26" s="30">
        <v>450373801</v>
      </c>
      <c r="C26" s="21"/>
    </row>
    <row r="27" spans="1:3" x14ac:dyDescent="0.3">
      <c r="A27" s="20" t="s">
        <v>40</v>
      </c>
      <c r="B27" s="30">
        <v>76663611.079999998</v>
      </c>
      <c r="C27" s="21"/>
    </row>
    <row r="28" spans="1:3" x14ac:dyDescent="0.3">
      <c r="A28" s="20" t="s">
        <v>87</v>
      </c>
      <c r="B28" s="30">
        <v>2672550</v>
      </c>
      <c r="C28" s="21"/>
    </row>
    <row r="29" spans="1:3" x14ac:dyDescent="0.3">
      <c r="A29" s="20" t="s">
        <v>41</v>
      </c>
      <c r="B29" s="30">
        <v>44776402.149999999</v>
      </c>
      <c r="C29" s="21"/>
    </row>
    <row r="30" spans="1:3" x14ac:dyDescent="0.3">
      <c r="A30" s="20" t="s">
        <v>42</v>
      </c>
      <c r="B30" s="30">
        <v>92625000</v>
      </c>
      <c r="C30" s="21"/>
    </row>
    <row r="31" spans="1:3" x14ac:dyDescent="0.3">
      <c r="A31" s="20" t="s">
        <v>43</v>
      </c>
      <c r="B31" s="30">
        <v>53523437.5</v>
      </c>
      <c r="C31" s="21"/>
    </row>
    <row r="32" spans="1:3" x14ac:dyDescent="0.3">
      <c r="A32" s="20" t="s">
        <v>88</v>
      </c>
      <c r="B32" s="29">
        <v>17300000</v>
      </c>
      <c r="C32" s="21"/>
    </row>
    <row r="33" spans="1:3" x14ac:dyDescent="0.3">
      <c r="A33" s="20" t="s">
        <v>44</v>
      </c>
      <c r="B33" s="30">
        <v>23068000</v>
      </c>
      <c r="C33" s="21"/>
    </row>
    <row r="34" spans="1:3" x14ac:dyDescent="0.3">
      <c r="A34" s="20" t="s">
        <v>45</v>
      </c>
      <c r="B34" s="42">
        <v>31670000</v>
      </c>
      <c r="C34" s="21"/>
    </row>
    <row r="35" spans="1:3" ht="15" customHeight="1" thickBot="1" x14ac:dyDescent="0.35">
      <c r="A35" s="22" t="s">
        <v>135</v>
      </c>
      <c r="B35" s="43">
        <v>53249</v>
      </c>
      <c r="C35" s="23"/>
    </row>
    <row r="36" spans="1:3" x14ac:dyDescent="0.3">
      <c r="B36" s="5">
        <f>SUM(B3:B35)</f>
        <v>26180316554.000004</v>
      </c>
      <c r="C36" s="5">
        <f>SUM(C3:C35)</f>
        <v>0</v>
      </c>
    </row>
    <row r="38" spans="1:3" x14ac:dyDescent="0.3">
      <c r="B38" s="5">
        <f>+B36-B37</f>
        <v>26180316554.000004</v>
      </c>
      <c r="C38" s="5">
        <f>+C36-C37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Plantilla Presupuesto</vt:lpstr>
      <vt:lpstr>Plantilla Presupuesto año 2020</vt:lpstr>
      <vt:lpstr>Sheet3</vt:lpstr>
      <vt:lpstr>'Plantilla Presupuesto'!Print_Area</vt:lpstr>
      <vt:lpstr>'Plantilla Presupuesto año 2020'!Print_Area</vt:lpstr>
      <vt:lpstr>'Plantilla Presupuesto'!Print_Titles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SONIA MARIBELYS DONE</cp:lastModifiedBy>
  <cp:lastPrinted>2023-02-15T20:31:05Z</cp:lastPrinted>
  <dcterms:created xsi:type="dcterms:W3CDTF">2018-04-17T18:57:16Z</dcterms:created>
  <dcterms:modified xsi:type="dcterms:W3CDTF">2023-02-15T20:31:19Z</dcterms:modified>
</cp:coreProperties>
</file>