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CARPETA DE TRABAJO PRESUPUESTO\PRESUPUESTO\2023\Informes\Libre acceso\Mayo\"/>
    </mc:Choice>
  </mc:AlternateContent>
  <xr:revisionPtr revIDLastSave="0" documentId="13_ncr:1_{83B7513B-E643-4507-9A32-FC754DEA8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  <sheet name="Mes" sheetId="5" r:id="rId2"/>
    <sheet name="Presupuesto" sheetId="3" r:id="rId3"/>
  </sheets>
  <definedNames>
    <definedName name="_xlnm._FilterDatabase" localSheetId="0" hidden="1">Mayo!$A$11:$K$216</definedName>
    <definedName name="_xlnm.Print_Area" localSheetId="0">Mayo!$A$1:$K$231</definedName>
    <definedName name="_xlnm.Print_Titles" localSheetId="0">Mayo!$11:$11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5" l="1"/>
  <c r="D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6" i="5"/>
  <c r="D127" i="5"/>
  <c r="D128" i="5"/>
  <c r="D129" i="5"/>
  <c r="D130" i="5"/>
  <c r="D131" i="5"/>
  <c r="D132" i="5"/>
  <c r="D133" i="5"/>
  <c r="D134" i="5"/>
  <c r="K13" i="1"/>
  <c r="F1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K197" i="1"/>
  <c r="J197" i="1"/>
  <c r="I197" i="1"/>
  <c r="H197" i="1"/>
  <c r="H13" i="1"/>
  <c r="K209" i="1"/>
  <c r="K210" i="1"/>
  <c r="K211" i="1"/>
  <c r="K212" i="1"/>
  <c r="K213" i="1"/>
  <c r="K208" i="1"/>
  <c r="J209" i="1"/>
  <c r="J210" i="1"/>
  <c r="J211" i="1"/>
  <c r="J212" i="1"/>
  <c r="J213" i="1"/>
  <c r="J208" i="1"/>
  <c r="I209" i="1"/>
  <c r="I210" i="1"/>
  <c r="I211" i="1"/>
  <c r="I212" i="1"/>
  <c r="I213" i="1"/>
  <c r="I208" i="1"/>
  <c r="H209" i="1"/>
  <c r="H210" i="1"/>
  <c r="H211" i="1"/>
  <c r="H212" i="1"/>
  <c r="H213" i="1"/>
  <c r="H208" i="1"/>
  <c r="K206" i="1"/>
  <c r="K205" i="1"/>
  <c r="K204" i="1"/>
  <c r="K203" i="1"/>
  <c r="K202" i="1"/>
  <c r="K201" i="1"/>
  <c r="K200" i="1"/>
  <c r="K199" i="1"/>
  <c r="K198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8" i="1"/>
  <c r="J199" i="1"/>
  <c r="J200" i="1"/>
  <c r="J201" i="1"/>
  <c r="J202" i="1"/>
  <c r="J203" i="1"/>
  <c r="J204" i="1"/>
  <c r="J205" i="1"/>
  <c r="J206" i="1"/>
  <c r="J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206" i="1"/>
  <c r="I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8" i="1"/>
  <c r="H199" i="1"/>
  <c r="H200" i="1"/>
  <c r="H201" i="1"/>
  <c r="H202" i="1"/>
  <c r="H203" i="1"/>
  <c r="H204" i="1"/>
  <c r="H205" i="1"/>
  <c r="H206" i="1"/>
  <c r="H179" i="1"/>
  <c r="K169" i="1"/>
  <c r="K170" i="1"/>
  <c r="K171" i="1"/>
  <c r="K172" i="1"/>
  <c r="K173" i="1"/>
  <c r="K174" i="1"/>
  <c r="K175" i="1"/>
  <c r="K176" i="1"/>
  <c r="K177" i="1"/>
  <c r="K168" i="1"/>
  <c r="J169" i="1"/>
  <c r="J170" i="1"/>
  <c r="J171" i="1"/>
  <c r="J172" i="1"/>
  <c r="J173" i="1"/>
  <c r="J174" i="1"/>
  <c r="J175" i="1"/>
  <c r="J176" i="1"/>
  <c r="J177" i="1"/>
  <c r="J168" i="1"/>
  <c r="I169" i="1"/>
  <c r="I170" i="1"/>
  <c r="I171" i="1"/>
  <c r="I172" i="1"/>
  <c r="I173" i="1"/>
  <c r="I174" i="1"/>
  <c r="I175" i="1"/>
  <c r="I176" i="1"/>
  <c r="I177" i="1"/>
  <c r="I168" i="1"/>
  <c r="H169" i="1"/>
  <c r="H170" i="1"/>
  <c r="H171" i="1"/>
  <c r="H172" i="1"/>
  <c r="H173" i="1"/>
  <c r="H174" i="1"/>
  <c r="H175" i="1"/>
  <c r="H176" i="1"/>
  <c r="H177" i="1"/>
  <c r="H168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47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K47" i="1"/>
  <c r="K207" i="1"/>
  <c r="H12" i="1" l="1"/>
  <c r="J167" i="1"/>
  <c r="J178" i="1"/>
  <c r="I111" i="1" l="1"/>
  <c r="I13" i="1"/>
  <c r="K46" i="1" l="1"/>
  <c r="K167" i="1"/>
  <c r="K12" i="1"/>
  <c r="K110" i="1"/>
  <c r="K178" i="1"/>
  <c r="K214" i="1" l="1"/>
  <c r="J47" i="1" l="1"/>
  <c r="I47" i="1"/>
  <c r="J207" i="1" l="1"/>
  <c r="I178" i="1"/>
  <c r="I207" i="1"/>
  <c r="I46" i="1"/>
  <c r="I110" i="1"/>
  <c r="J110" i="1"/>
  <c r="I12" i="1"/>
  <c r="I167" i="1"/>
  <c r="J46" i="1"/>
  <c r="H207" i="1" l="1"/>
  <c r="H110" i="1"/>
  <c r="H46" i="1"/>
  <c r="H178" i="1"/>
  <c r="H167" i="1" l="1"/>
  <c r="H214" i="1" s="1"/>
  <c r="I214" i="1" l="1"/>
  <c r="J12" i="1" l="1"/>
  <c r="J214" i="1" l="1"/>
</calcChain>
</file>

<file path=xl/sharedStrings.xml><?xml version="1.0" encoding="utf-8"?>
<sst xmlns="http://schemas.openxmlformats.org/spreadsheetml/2006/main" count="792" uniqueCount="417">
  <si>
    <t>Dirección Financiera-División Ejecución Presupuestal</t>
  </si>
  <si>
    <t>VALORES EN RD$</t>
  </si>
  <si>
    <t>Tipo</t>
  </si>
  <si>
    <t>Objeto</t>
  </si>
  <si>
    <t>Cuenta</t>
  </si>
  <si>
    <t>Subcuenta</t>
  </si>
  <si>
    <t>Auxiliar</t>
  </si>
  <si>
    <t>CONCEPTO DE LA CUENTA</t>
  </si>
  <si>
    <t>MODIFICACIONES PRESUPUESTARIAS (M)</t>
  </si>
  <si>
    <t>PRESUPUESTO VIGENTE (I+M)</t>
  </si>
  <si>
    <t>REMUNERACIONES Y CONTRIBUCIONES</t>
  </si>
  <si>
    <t>01</t>
  </si>
  <si>
    <t>Sueldos fijos</t>
  </si>
  <si>
    <t>04</t>
  </si>
  <si>
    <t>Sueldo Anual No. 13</t>
  </si>
  <si>
    <t>Compensación por gastos de alimentación</t>
  </si>
  <si>
    <t>02</t>
  </si>
  <si>
    <t>Prima de transporte</t>
  </si>
  <si>
    <t>05</t>
  </si>
  <si>
    <t>Compensación servicios de seguridad</t>
  </si>
  <si>
    <t>06</t>
  </si>
  <si>
    <t>08</t>
  </si>
  <si>
    <t>Compensaciónes Especiales</t>
  </si>
  <si>
    <t>09</t>
  </si>
  <si>
    <t>Bono por desempeño</t>
  </si>
  <si>
    <t>Gastos de representación en el país</t>
  </si>
  <si>
    <t>Gastos de representación en el exterior</t>
  </si>
  <si>
    <t>Bono escolar</t>
  </si>
  <si>
    <t>Gratificaciones por pasantías</t>
  </si>
  <si>
    <t>03</t>
  </si>
  <si>
    <t>Gratificaciones por aniversario de institución</t>
  </si>
  <si>
    <t xml:space="preserve">Otras Gratificaciones 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</si>
  <si>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</si>
  <si>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</si>
  <si>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</si>
  <si>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</si>
  <si>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CONTRATACIÓN DE SERVICIOS</t>
  </si>
  <si>
    <t>Servicios telefónico de larga distancia</t>
  </si>
  <si>
    <t>Teléfono local</t>
  </si>
  <si>
    <t>Servicio de internet y televisión por cable</t>
  </si>
  <si>
    <t>Energía eléctrica</t>
  </si>
  <si>
    <t>Agua</t>
  </si>
  <si>
    <t>Recolección de residuos sólidos</t>
  </si>
  <si>
    <t>Publicidad y propaganda</t>
  </si>
  <si>
    <t>Impresión y encuadernación</t>
  </si>
  <si>
    <t>Viáticos dentro del país</t>
  </si>
  <si>
    <t>Viaticos fuera del país</t>
  </si>
  <si>
    <t>Fletes</t>
  </si>
  <si>
    <t>Peaje</t>
  </si>
  <si>
    <t>Alquilleres y rentas de edificios y locales</t>
  </si>
  <si>
    <t>Alquiler de equipo para computación</t>
  </si>
  <si>
    <t>Alquiler de equipo de comunicación</t>
  </si>
  <si>
    <t>Alquileres de equipos de transporte, tracción y elevación</t>
  </si>
  <si>
    <t>Otros alquileres</t>
  </si>
  <si>
    <t>Seguro de bienes inmuebles e infraestructura</t>
  </si>
  <si>
    <t>Seguro de bienes muebles</t>
  </si>
  <si>
    <t>Obras menores en edificaciones</t>
  </si>
  <si>
    <t>Servicios Especiales de Mantenimiento y reparacion</t>
  </si>
  <si>
    <t>Mantenimiento y reparación de obras civiles en instalaciones varias</t>
  </si>
  <si>
    <t>Instalaciones Electricas</t>
  </si>
  <si>
    <t>07</t>
  </si>
  <si>
    <t>Servicios de pintura y derivados con fin de higiene y embellecimiento</t>
  </si>
  <si>
    <t>Mantenimiento y reparación de Muebles y equipos de oficina</t>
  </si>
  <si>
    <t>Mantenimiento y reparación de equipo para computación</t>
  </si>
  <si>
    <t>Mantenimiento y reparacion de equipos sanitarios y de laboratorio</t>
  </si>
  <si>
    <t>Mantenimiento y reparación de equipo educacional</t>
  </si>
  <si>
    <t>Mantenimiento y reparación de equipos de transporte, tracción y elevación</t>
  </si>
  <si>
    <t>Instalaciones temporales</t>
  </si>
  <si>
    <t>Gastos judiciales</t>
  </si>
  <si>
    <t>Comisiones y gastos bancarios</t>
  </si>
  <si>
    <r>
      <t>Servicios sanitarios médicos y veterinarios</t>
    </r>
    <r>
      <rPr>
        <sz val="5"/>
        <rFont val="Arial"/>
        <family val="2"/>
      </rPr>
      <t/>
    </r>
  </si>
  <si>
    <t>Fumigación</t>
  </si>
  <si>
    <t>Lavanderia</t>
  </si>
  <si>
    <t>Limpieza e Higiene</t>
  </si>
  <si>
    <t>Eventos generales</t>
  </si>
  <si>
    <t>Estudios de ingeniería, arquitectura, investigaciones y análisis de factibilidad</t>
  </si>
  <si>
    <t>Servicios Juridicos</t>
  </si>
  <si>
    <t>Servicios de Capacitacion</t>
  </si>
  <si>
    <t>Servicios de informática y sistemas computarizados</t>
  </si>
  <si>
    <t>Otros servicios técnicos profesionales</t>
  </si>
  <si>
    <t>Impuestos</t>
  </si>
  <si>
    <t>MATERIALES Y SUMINISTROS</t>
  </si>
  <si>
    <t>Alimentos y bebidas para personas</t>
  </si>
  <si>
    <t>Desayuno escolar</t>
  </si>
  <si>
    <t>Productos pecuarios</t>
  </si>
  <si>
    <t>Productos agrícolas</t>
  </si>
  <si>
    <t>Productos forestales</t>
  </si>
  <si>
    <t>Madera, corcho y sus manufacturas</t>
  </si>
  <si>
    <t>Hilados y telas</t>
  </si>
  <si>
    <t>Acabados textiles</t>
  </si>
  <si>
    <t>Prendas de vestir</t>
  </si>
  <si>
    <t>Calzados</t>
  </si>
  <si>
    <t>Papel de Escritorio</t>
  </si>
  <si>
    <t>Productos de papel y carbón</t>
  </si>
  <si>
    <t>Productos de artes Graficos</t>
  </si>
  <si>
    <t>Libros, revistas y periodicos</t>
  </si>
  <si>
    <t>Especies timbrados y valoradas</t>
  </si>
  <si>
    <t>Productos medicinales para uso humano</t>
  </si>
  <si>
    <t>Artículos de cuero</t>
  </si>
  <si>
    <t>Llantas y neumáticos</t>
  </si>
  <si>
    <t>Articulos de plasticos</t>
  </si>
  <si>
    <t>Productos de vidrio</t>
  </si>
  <si>
    <t>Productos de loza</t>
  </si>
  <si>
    <t>Productos Ferrosos</t>
  </si>
  <si>
    <t>Estructura metalica Acabadas</t>
  </si>
  <si>
    <t>Herramientas menores</t>
  </si>
  <si>
    <t>Accesorios de metal</t>
  </si>
  <si>
    <t>Gasolina</t>
  </si>
  <si>
    <t>Gasoil</t>
  </si>
  <si>
    <t>Gas GLP</t>
  </si>
  <si>
    <t>Aceites y grasas</t>
  </si>
  <si>
    <t>Lubricantes</t>
  </si>
  <si>
    <t>Productos quimicos de uso personal</t>
  </si>
  <si>
    <r>
      <t>Insecticidas, fumigantes y otros</t>
    </r>
    <r>
      <rPr>
        <sz val="5"/>
        <rFont val="Arial"/>
        <family val="2"/>
      </rPr>
      <t/>
    </r>
  </si>
  <si>
    <t>Pinturas, lacas, barnices, diluyentes y absorbentes para pinturas</t>
  </si>
  <si>
    <t>Material para limpieza</t>
  </si>
  <si>
    <t>Utiles de escritorio, oficina informática y de enseñanza</t>
  </si>
  <si>
    <t>Utiles menores médico quirurgicos</t>
  </si>
  <si>
    <t>Utiles de cocina y comedor</t>
  </si>
  <si>
    <t>Productos eléctricos y afines</t>
  </si>
  <si>
    <t>Productos y Utiles Varios  n.i.p</t>
  </si>
  <si>
    <t>Productos y utiles varios para actividades festivas</t>
  </si>
  <si>
    <t>TRANSFERENCIAS CORRIENTES</t>
  </si>
  <si>
    <r>
      <t>Pensiones</t>
    </r>
    <r>
      <rPr>
        <sz val="5"/>
        <rFont val="Arial"/>
        <family val="2"/>
      </rPr>
      <t/>
    </r>
  </si>
  <si>
    <r>
      <t>Ayudas y donaciones programadas a hogares y personas</t>
    </r>
    <r>
      <rPr>
        <sz val="5"/>
        <rFont val="Arial"/>
        <family val="2"/>
      </rPr>
      <t/>
    </r>
  </si>
  <si>
    <t>Ayudas y donaciones ocasionales a hogares y personas</t>
  </si>
  <si>
    <t>Becas nacionales</t>
  </si>
  <si>
    <t>Transferencias Corrientes a Empresas del Sector Privado</t>
  </si>
  <si>
    <t>Transferencias corrientes a asociaciones sin fines de lucro</t>
  </si>
  <si>
    <t>Otras transferencias corrientes a empresas públicas no financieras nacionales</t>
  </si>
  <si>
    <t>Transf. Corrientes Destiandas a Otras Instit. Publicas</t>
  </si>
  <si>
    <t>BIENES MUEBLES, INMUEBLES E INTANGIBLES</t>
  </si>
  <si>
    <t>Muebles de oficina y estantería</t>
  </si>
  <si>
    <t>Equipo computacional</t>
  </si>
  <si>
    <t>Electrodomésticos</t>
  </si>
  <si>
    <t>Equipos y Aparatos Audiovisuales</t>
  </si>
  <si>
    <t>Equipo médico y de laboratorio</t>
  </si>
  <si>
    <t>Instrumental médico y de laboratorio</t>
  </si>
  <si>
    <r>
      <t>Automóviles y camiones</t>
    </r>
    <r>
      <rPr>
        <sz val="5"/>
        <rFont val="Arial"/>
        <family val="2"/>
      </rPr>
      <t/>
    </r>
  </si>
  <si>
    <t>Otros equipos de transporte</t>
  </si>
  <si>
    <t>Sistemas de Aire Acondicionado, Calefacción y Refrigeración</t>
  </si>
  <si>
    <t>Equipo de comunicación, telecomunicaciones y señalamiento</t>
  </si>
  <si>
    <r>
      <t>Equipo de generación eléctrica, aparatos y accesorios eléctricos</t>
    </r>
    <r>
      <rPr>
        <sz val="5"/>
        <rFont val="Arial"/>
        <family val="2"/>
      </rPr>
      <t/>
    </r>
  </si>
  <si>
    <t>Herramientas y máquinas-herramientas</t>
  </si>
  <si>
    <t>Otros equipos</t>
  </si>
  <si>
    <t>Equipos de seguridad</t>
  </si>
  <si>
    <t>Programas de informática</t>
  </si>
  <si>
    <t>Base de datos</t>
  </si>
  <si>
    <t>Informáticas</t>
  </si>
  <si>
    <t>TOTAL GENERAL</t>
  </si>
  <si>
    <t>Preparado por:</t>
  </si>
  <si>
    <t>Revisado por:</t>
  </si>
  <si>
    <t>Transferencias corrientes ocasionales a asociaciones sin fines de lucro</t>
  </si>
  <si>
    <t>Otros repuestos y accesorios menores</t>
  </si>
  <si>
    <t>Cámaras Fotográficas y de Video</t>
  </si>
  <si>
    <t>Becas Extranjeras</t>
  </si>
  <si>
    <t xml:space="preserve">Equipos de Elevación
</t>
  </si>
  <si>
    <t>Servicios de Mantenimiento, Reparacion, Desmonte e Instalación</t>
  </si>
  <si>
    <t>Otros Productos Químicos y Conexos</t>
  </si>
  <si>
    <t>Útiles Escolares</t>
  </si>
  <si>
    <t>Otros Mobiliarios y Equipos no Identificados Precedentemente</t>
  </si>
  <si>
    <t>Limpieza Desmalezamiento de Tierras y Terrenos</t>
  </si>
  <si>
    <t>Productos y Útiles Veterinarios</t>
  </si>
  <si>
    <t>Intereses devengados internos por instituciones financieras</t>
  </si>
  <si>
    <t>Productos de porcelana</t>
  </si>
  <si>
    <t>Productos de cemento</t>
  </si>
  <si>
    <t>Piedra, arcilla y arena</t>
  </si>
  <si>
    <t>Sueldos fijos a docentes</t>
  </si>
  <si>
    <t>Mantenimiento y reparación de equipo de comunicación</t>
  </si>
  <si>
    <t>Servicios funerarios y gastos conexos</t>
  </si>
  <si>
    <t>Transf. recibida (Minerd) aumento por modificacion Presupuestaria (RD$)</t>
  </si>
  <si>
    <t>Servicios jurídicos</t>
  </si>
  <si>
    <t>Servicios de capacitación</t>
  </si>
  <si>
    <t>Transferencias corrientes destinadas a otras instituciones públicas</t>
  </si>
  <si>
    <t>Muebles, equipos de oficina y estantería</t>
  </si>
  <si>
    <t>Automóviles y camiones</t>
  </si>
  <si>
    <t>Servicios sanitarios médicos y veterinarios</t>
  </si>
  <si>
    <t>Papel de escritorio</t>
  </si>
  <si>
    <t>Productos de artes gráficas</t>
  </si>
  <si>
    <t>Artículos de caucho</t>
  </si>
  <si>
    <t>Insecticidas, fumigantes y otros</t>
  </si>
  <si>
    <t>Seguros de personas</t>
  </si>
  <si>
    <t>Prestación laboral por desvinculación</t>
  </si>
  <si>
    <t>Proporción de vacaciones no disfrutadas</t>
  </si>
  <si>
    <t>EJECUCIÓN PRESUPUESTARIA POR OBJETAL ETAPA - DEVENGADO</t>
  </si>
  <si>
    <t>Pago de horas extraordinarias</t>
  </si>
  <si>
    <t>Obras para edificación no residencia</t>
  </si>
  <si>
    <t>Maquinaria y equipo industrial</t>
  </si>
  <si>
    <t>Dietas en el país</t>
  </si>
  <si>
    <t>Otros viáticos</t>
  </si>
  <si>
    <t>Otras contrataciones de servicios</t>
  </si>
  <si>
    <t>Servicios de alimentación</t>
  </si>
  <si>
    <t>Servicios de alimentación escolar</t>
  </si>
  <si>
    <t>Obras de telecomunicaciones</t>
  </si>
  <si>
    <t>Transf. del 2018 recibida en el 2019 (RD$)</t>
  </si>
  <si>
    <t>Incentivo por Rendimiento Individual</t>
  </si>
  <si>
    <t>Pasajes y gastos de transporte</t>
  </si>
  <si>
    <t>Prendas y accesorios de vestir</t>
  </si>
  <si>
    <t>Útiles de cocina y comedor</t>
  </si>
  <si>
    <t>Repuestos</t>
  </si>
  <si>
    <t>Equipos de tecnología de la información y comunicación</t>
  </si>
  <si>
    <t>Suplencias</t>
  </si>
  <si>
    <t>Sueldo al personal nominal en período probatorio</t>
  </si>
  <si>
    <t>Objetal</t>
  </si>
  <si>
    <t>Muebles de alojamiento, excepto de oficina y estantería</t>
  </si>
  <si>
    <t>Alquileres y rentas de edificaciones y locales</t>
  </si>
  <si>
    <t>Actuaciones artísticas</t>
  </si>
  <si>
    <t>Alquileres de terrenos</t>
  </si>
  <si>
    <t>Productos y útiles de defensa y seguridad</t>
  </si>
  <si>
    <t>Licencias Informáticas</t>
  </si>
  <si>
    <t>Compensación por cumplimiento de indicadores del MAP</t>
  </si>
  <si>
    <t>Accesorios para edificaciones residenciales y no residenciales</t>
  </si>
  <si>
    <t>Otros productos no metálicos</t>
  </si>
  <si>
    <t>Ayudas y donaciones programadas a hogares y personas</t>
  </si>
  <si>
    <t>Impresión, encuadernación y rotulación</t>
  </si>
  <si>
    <t>Mantenimiento y reparación de equipos médicos, sanitarios y de laboratorio</t>
  </si>
  <si>
    <t>Equipo de tracción</t>
  </si>
  <si>
    <t>Maquinaria y equipo agropecuario</t>
  </si>
  <si>
    <t>Sueldos al personal fijo en trámite de pensiones</t>
  </si>
  <si>
    <t>Productos metálicos</t>
  </si>
  <si>
    <t>Útiles  y materiales de escritorio, oficina e informática</t>
  </si>
  <si>
    <t>Útiles y materiales  escolares y de enseñanzas</t>
  </si>
  <si>
    <t>Cámaras fotográficas y de video</t>
  </si>
  <si>
    <t>Otros servicios de mantenimiento, reparación, desmonte e instalación</t>
  </si>
  <si>
    <t>Servicios de Catering</t>
  </si>
  <si>
    <t>Otros productos químicos y conexos</t>
  </si>
  <si>
    <t>Personal de carácter eventual</t>
  </si>
  <si>
    <t>11</t>
  </si>
  <si>
    <t>Alquiler de equipo de oficina y muebles</t>
  </si>
  <si>
    <t>Mantenimiento y reparación de equipos industriales y producción</t>
  </si>
  <si>
    <t>Aprobado por:</t>
  </si>
  <si>
    <t>Sueldos empleados fijos</t>
  </si>
  <si>
    <t>Periodo probatorio de ingreso a carrera</t>
  </si>
  <si>
    <t>Empleados temporales</t>
  </si>
  <si>
    <t>Papel y cartón</t>
  </si>
  <si>
    <t>Plástico</t>
  </si>
  <si>
    <t>Productos de cal</t>
  </si>
  <si>
    <t>Útiles y materiales de limpieza e higiene</t>
  </si>
  <si>
    <t>Materiales de limpieza e higiene personal</t>
  </si>
  <si>
    <t>Útiles menores médico, quirúrgicos o de laboratorio</t>
  </si>
  <si>
    <t>Equipo de generación eléctrica y a fines</t>
  </si>
  <si>
    <t>Interinato</t>
  </si>
  <si>
    <t>Analista Financiero</t>
  </si>
  <si>
    <r>
      <rPr>
        <b/>
        <sz val="10"/>
        <color theme="1"/>
        <rFont val="Calibri"/>
        <family val="2"/>
        <scheme val="minor"/>
      </rPr>
      <t>Presupuesto aprobado</t>
    </r>
    <r>
      <rPr>
        <sz val="10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</si>
  <si>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 </t>
    </r>
    <r>
      <rPr>
        <sz val="10"/>
        <color theme="1"/>
        <rFont val="Calibri"/>
        <family val="2"/>
        <scheme val="minor"/>
      </rPr>
      <t xml:space="preserve"> 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</si>
  <si>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</si>
  <si>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Recolección de residuos</t>
  </si>
  <si>
    <t>Obras para edificación no residencial</t>
  </si>
  <si>
    <t>Productos y útiles diversos</t>
  </si>
  <si>
    <t>Personal igualado</t>
  </si>
  <si>
    <t>Jornales</t>
  </si>
  <si>
    <t>Personal temporal en cargos de carrera</t>
  </si>
  <si>
    <t>Reparaciones y mantenimientos menores en edificaciones</t>
  </si>
  <si>
    <t>Servicios de mantenimiento, reparación, desmonte e instalación</t>
  </si>
  <si>
    <t>Limpieza e higiene</t>
  </si>
  <si>
    <t>Servicios de grabación y transmisión de jornadas académicas</t>
  </si>
  <si>
    <t>Productos de arcilla y derivados</t>
  </si>
  <si>
    <t>Útiles destinados a actividades deportivas, culturales y recreativas</t>
  </si>
  <si>
    <t>Accesorios</t>
  </si>
  <si>
    <t>Equipo de elevación</t>
  </si>
  <si>
    <t>Obras para edificación de otras estructuras</t>
  </si>
  <si>
    <t>Construcciones en bienes de uso público concesionados</t>
  </si>
  <si>
    <t>Hospedaje</t>
  </si>
  <si>
    <t>Mantenimiento y reparación de instalaciones eléctricas</t>
  </si>
  <si>
    <t>Comisiones y gastos</t>
  </si>
  <si>
    <t>Bonos para útiles diversos</t>
  </si>
  <si>
    <t>Mobiliario y equipo educacional y recreativo</t>
  </si>
  <si>
    <t>Equipos e instrumentos de medición científica</t>
  </si>
  <si>
    <t>Sistemas y equipos de climatización</t>
  </si>
  <si>
    <t>Máquinas-herramientas</t>
  </si>
  <si>
    <t xml:space="preserve">Fuente: 0100 </t>
  </si>
  <si>
    <t>Encargada Depto. Presupuesto</t>
  </si>
  <si>
    <t>PRESUPUESTO AUTORIZADO INABIE 2023</t>
  </si>
  <si>
    <t>Mantenimiento, reparación, servicios de pintura y sus derivados</t>
  </si>
  <si>
    <t>Mantenimiento y reparación de equipos tecnología e información</t>
  </si>
  <si>
    <t xml:space="preserve">Licdo. Joanel A. George Castillo </t>
  </si>
  <si>
    <t>Lic. Otto R. De los santos F.</t>
  </si>
  <si>
    <t>Equipos de climatización</t>
  </si>
  <si>
    <t>Correspondiente al 31 de Mayo 2023</t>
  </si>
  <si>
    <t>MAYO                   2023</t>
  </si>
  <si>
    <t>Lic. Jesus D. Alejo</t>
  </si>
  <si>
    <t>Fecha de registro: hasta el 31 de Mayo del 2023</t>
  </si>
  <si>
    <t>Fecha de imputación: hasta el 31 de Mayo del 2023</t>
  </si>
  <si>
    <t>2.1.1.1.01</t>
  </si>
  <si>
    <t>2.1.1.1.08</t>
  </si>
  <si>
    <t>2.1.1.2.03</t>
  </si>
  <si>
    <t>2.1.1.2.05</t>
  </si>
  <si>
    <t>2.1.1.2.08</t>
  </si>
  <si>
    <t>2.1.1.2.09</t>
  </si>
  <si>
    <t>2.1.1.2.11</t>
  </si>
  <si>
    <t>2.1.1.3.01</t>
  </si>
  <si>
    <t>2.1.1.4.01</t>
  </si>
  <si>
    <t>2.1.1.5.03</t>
  </si>
  <si>
    <t>2.1.1.5.04</t>
  </si>
  <si>
    <t>2.1.2.2.03</t>
  </si>
  <si>
    <t>2.1.2.2.05</t>
  </si>
  <si>
    <t>2.1.2.2.06</t>
  </si>
  <si>
    <t>2.1.2.2.10</t>
  </si>
  <si>
    <t>2.1.3.2.01</t>
  </si>
  <si>
    <t>2.1.3.2.02</t>
  </si>
  <si>
    <t>2.1.4.2.02</t>
  </si>
  <si>
    <t>2.1.5.1.01</t>
  </si>
  <si>
    <t>2.1.5.2.01</t>
  </si>
  <si>
    <t>2.1.5.3.01</t>
  </si>
  <si>
    <t>2.1.5.4.01</t>
  </si>
  <si>
    <t>2.2.1.3.01</t>
  </si>
  <si>
    <t>2.2.1.5.01</t>
  </si>
  <si>
    <t>2.2.1.6.01</t>
  </si>
  <si>
    <t>2.2.1.7.01</t>
  </si>
  <si>
    <t>2.2.1.8.01</t>
  </si>
  <si>
    <t>2.2.2.1.01</t>
  </si>
  <si>
    <t>2.2.2.2.01</t>
  </si>
  <si>
    <t>2.2.3.1.01</t>
  </si>
  <si>
    <t>2.2.3.2.01</t>
  </si>
  <si>
    <t>2.2.4.1.01</t>
  </si>
  <si>
    <t>2.2.4.2.01</t>
  </si>
  <si>
    <t>2.2.4.4.01</t>
  </si>
  <si>
    <t>2.2.5.1.01</t>
  </si>
  <si>
    <t>2.2.5.1.02</t>
  </si>
  <si>
    <t>2.2.5.4.01</t>
  </si>
  <si>
    <t>2.2.5.9.01</t>
  </si>
  <si>
    <t>2.2.6.1.01</t>
  </si>
  <si>
    <t>2.2.6.2.01</t>
  </si>
  <si>
    <t>2.2.6.3.01</t>
  </si>
  <si>
    <t>2.2.7.1.01</t>
  </si>
  <si>
    <t>2.2.7.1.06</t>
  </si>
  <si>
    <t>2.2.7.1.07</t>
  </si>
  <si>
    <t>2.2.7.2.02</t>
  </si>
  <si>
    <t>2.2.7.2.04</t>
  </si>
  <si>
    <t>2.2.7.2.06</t>
  </si>
  <si>
    <t>2.2.7.2.07</t>
  </si>
  <si>
    <t>2.2.7.2.08</t>
  </si>
  <si>
    <t>2.2.7.2.99</t>
  </si>
  <si>
    <t>2.2.8.2.01</t>
  </si>
  <si>
    <t>2.2.8.3.01</t>
  </si>
  <si>
    <t>2.2.8.5.01</t>
  </si>
  <si>
    <t>2.2.8.5.03</t>
  </si>
  <si>
    <t>2.2.8.6.01</t>
  </si>
  <si>
    <t>2.2.8.7.02</t>
  </si>
  <si>
    <t>2.2.8.7.04</t>
  </si>
  <si>
    <t>2.2.8.7.05</t>
  </si>
  <si>
    <t>2.2.8.7.06</t>
  </si>
  <si>
    <t>2.2.9.1.01</t>
  </si>
  <si>
    <t>2.2.9.2.01</t>
  </si>
  <si>
    <t>2.2.9.2.02</t>
  </si>
  <si>
    <t>2.2.9.2.03</t>
  </si>
  <si>
    <t>2.3.1.1.01</t>
  </si>
  <si>
    <t>2.3.1.3.01</t>
  </si>
  <si>
    <t>2.3.1.3.03</t>
  </si>
  <si>
    <t>2.3.1.4.01</t>
  </si>
  <si>
    <t>2.3.2.2.01</t>
  </si>
  <si>
    <t>2.3.2.3.01</t>
  </si>
  <si>
    <t>2.3.2.4.01</t>
  </si>
  <si>
    <t>2.3.3.1.01</t>
  </si>
  <si>
    <t>2.3.3.2.01</t>
  </si>
  <si>
    <t>2.3.3.3.01</t>
  </si>
  <si>
    <t>2.3.4.1.01</t>
  </si>
  <si>
    <t>2.3.5.3.01</t>
  </si>
  <si>
    <t>2.3.5.4.01</t>
  </si>
  <si>
    <t>2.3.5.5.01</t>
  </si>
  <si>
    <t>2.3.6.1.01</t>
  </si>
  <si>
    <t>2.3.6.1.05</t>
  </si>
  <si>
    <t>2.3.6.2.01</t>
  </si>
  <si>
    <t>2.3.6.2.02</t>
  </si>
  <si>
    <t>2.3.6.3.04</t>
  </si>
  <si>
    <t>2.3.6.3.06</t>
  </si>
  <si>
    <t>2.3.6.4.04</t>
  </si>
  <si>
    <t>2.3.7.1.01</t>
  </si>
  <si>
    <t>2.3.7.1.02</t>
  </si>
  <si>
    <t>2.3.7.1.04</t>
  </si>
  <si>
    <t>2.3.7.1.06</t>
  </si>
  <si>
    <t>2.3.7.2.05</t>
  </si>
  <si>
    <t>2.3.7.2.06</t>
  </si>
  <si>
    <t>2.3.7.2.99</t>
  </si>
  <si>
    <t>2.3.9.1.01</t>
  </si>
  <si>
    <t>2.3.9.2.01</t>
  </si>
  <si>
    <t>2.3.9.2.02</t>
  </si>
  <si>
    <t>2.3.9.3.01</t>
  </si>
  <si>
    <t>2.3.9.5.01</t>
  </si>
  <si>
    <t>2.3.9.6.01</t>
  </si>
  <si>
    <t>2.3.9.8.01</t>
  </si>
  <si>
    <t>2.3.9.8.02</t>
  </si>
  <si>
    <t>2.3.9.9.01</t>
  </si>
  <si>
    <t>2.3.9.9.02</t>
  </si>
  <si>
    <t>2.3.9.9.04</t>
  </si>
  <si>
    <t>2.3.9.9.05</t>
  </si>
  <si>
    <t>2.4.1.2.01</t>
  </si>
  <si>
    <t>2.4.1.2.02</t>
  </si>
  <si>
    <t>2.4.9.1.01</t>
  </si>
  <si>
    <t>2.6.1.1.01</t>
  </si>
  <si>
    <t>2.6.1.3.01</t>
  </si>
  <si>
    <t>2.6.1.4.01</t>
  </si>
  <si>
    <t>2.6.1.9.01</t>
  </si>
  <si>
    <t>2.6.2.1.01</t>
  </si>
  <si>
    <t>2.6.2.3.01</t>
  </si>
  <si>
    <t>2.6.2.4.01</t>
  </si>
  <si>
    <t>2.6.3.1.01</t>
  </si>
  <si>
    <t>2.6.3.2.01</t>
  </si>
  <si>
    <t>2.6.3.4.01</t>
  </si>
  <si>
    <t>2.6.4.1.01</t>
  </si>
  <si>
    <t>2.6.4.6.01</t>
  </si>
  <si>
    <t>2.6.4.7.01</t>
  </si>
  <si>
    <t>2.6.4.8.01</t>
  </si>
  <si>
    <t>2.6.5.2.01</t>
  </si>
  <si>
    <t>2.6.5.4.01</t>
  </si>
  <si>
    <t>2.6.5.4.02</t>
  </si>
  <si>
    <t>2.6.5.5.01</t>
  </si>
  <si>
    <t>2.6.5.6.01</t>
  </si>
  <si>
    <t>2.6.5.7.01</t>
  </si>
  <si>
    <t>2.6.5.8.01</t>
  </si>
  <si>
    <t>2.6.6.2.01</t>
  </si>
  <si>
    <t>2.6.8.3.01</t>
  </si>
  <si>
    <t>2.7.1.2.01</t>
  </si>
  <si>
    <t>2.7.1.3.01</t>
  </si>
  <si>
    <t>2.7.3.1.01</t>
  </si>
  <si>
    <t>Hilados, fibras, telas y útiles de costura</t>
  </si>
  <si>
    <t>Enc. Interino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</si>
</sst>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5"/>
      <name val="Arial"/>
      <family val="2"/>
    </font>
    <font>
      <sz val="16"/>
      <color theme="1"/>
      <name val="Palatino Linotype"/>
      <family val="1"/>
    </font>
    <font>
      <sz val="11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5"/>
      <color theme="1"/>
      <name val="Palatino Linotype"/>
      <family val="1"/>
    </font>
    <font>
      <b/>
      <sz val="15"/>
      <color theme="1"/>
      <name val="Palatino Linotyp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-0.24994659260841701"/>
      </bottom>
      <diagonal/>
    </border>
    <border>
      <left/>
      <right/>
      <top style="thin">
        <color theme="4" tint="0.39997558519241921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indexed="64"/>
      </left>
      <right style="hair">
        <color indexed="64"/>
      </right>
      <top/>
      <bottom style="thin">
        <color theme="4" tint="-0.24994659260841701"/>
      </bottom>
      <diagonal/>
    </border>
    <border>
      <left style="medium">
        <color indexed="64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/>
      <top style="thin">
        <color theme="4" tint="-0.24994659260841701"/>
      </top>
      <bottom style="thin">
        <color theme="4" tint="0.39997558519241921"/>
      </bottom>
      <diagonal/>
    </border>
    <border>
      <left/>
      <right/>
      <top style="thin">
        <color theme="4" tint="-0.24994659260841701"/>
      </top>
      <bottom style="thin">
        <color theme="4" tint="0.39997558519241921"/>
      </bottom>
      <diagonal/>
    </border>
    <border>
      <left/>
      <right/>
      <top style="thin">
        <color theme="4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-0.24994659260841701"/>
      </bottom>
      <diagonal/>
    </border>
    <border>
      <left style="hair">
        <color indexed="64"/>
      </left>
      <right style="medium">
        <color indexed="64"/>
      </right>
      <top/>
      <bottom style="thin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7" fillId="0" borderId="0"/>
    <xf numFmtId="43" fontId="12" fillId="0" borderId="0" applyFont="0" applyFill="0" applyBorder="0" applyAlignment="0" applyProtection="0"/>
  </cellStyleXfs>
  <cellXfs count="9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2" fillId="0" borderId="0" xfId="0" applyNumberFormat="1" applyFont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2" borderId="5" xfId="0" applyFont="1" applyFill="1" applyBorder="1"/>
    <xf numFmtId="4" fontId="1" fillId="2" borderId="6" xfId="0" applyNumberFormat="1" applyFont="1" applyFill="1" applyBorder="1"/>
    <xf numFmtId="4" fontId="1" fillId="2" borderId="7" xfId="0" applyNumberFormat="1" applyFont="1" applyFill="1" applyBorder="1"/>
    <xf numFmtId="4" fontId="1" fillId="2" borderId="8" xfId="0" applyNumberFormat="1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164" fontId="0" fillId="0" borderId="14" xfId="0" quotePrefix="1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16" xfId="0" quotePrefix="1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" xfId="0" applyFont="1" applyFill="1" applyBorder="1"/>
    <xf numFmtId="4" fontId="1" fillId="2" borderId="20" xfId="0" applyNumberFormat="1" applyFont="1" applyFill="1" applyBorder="1"/>
    <xf numFmtId="4" fontId="1" fillId="2" borderId="21" xfId="0" applyNumberFormat="1" applyFont="1" applyFill="1" applyBorder="1"/>
    <xf numFmtId="4" fontId="0" fillId="2" borderId="2" xfId="0" applyNumberFormat="1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14" xfId="0" applyNumberFormat="1" applyBorder="1"/>
    <xf numFmtId="0" fontId="1" fillId="0" borderId="0" xfId="0" applyFont="1"/>
    <xf numFmtId="0" fontId="0" fillId="0" borderId="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4" fontId="3" fillId="3" borderId="20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left" vertical="center"/>
    </xf>
    <xf numFmtId="164" fontId="0" fillId="0" borderId="14" xfId="0" quotePrefix="1" applyNumberFormat="1" applyBorder="1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4" xfId="0" quotePrefix="1" applyNumberFormat="1" applyBorder="1" applyAlignment="1">
      <alignment horizontal="left"/>
    </xf>
    <xf numFmtId="164" fontId="0" fillId="0" borderId="10" xfId="0" quotePrefix="1" applyNumberFormat="1" applyBorder="1" applyAlignment="1">
      <alignment horizontal="left"/>
    </xf>
    <xf numFmtId="164" fontId="0" fillId="0" borderId="16" xfId="0" quotePrefix="1" applyNumberFormat="1" applyBorder="1" applyAlignment="1">
      <alignment horizontal="left"/>
    </xf>
    <xf numFmtId="164" fontId="0" fillId="0" borderId="0" xfId="0" quotePrefix="1" applyNumberFormat="1" applyAlignment="1">
      <alignment horizontal="left"/>
    </xf>
    <xf numFmtId="0" fontId="0" fillId="0" borderId="22" xfId="0" applyBorder="1" applyAlignment="1">
      <alignment horizontal="left"/>
    </xf>
    <xf numFmtId="0" fontId="10" fillId="0" borderId="0" xfId="0" applyFont="1" applyAlignment="1">
      <alignment horizontal="left"/>
    </xf>
    <xf numFmtId="43" fontId="11" fillId="0" borderId="0" xfId="0" applyNumberFormat="1" applyFont="1"/>
    <xf numFmtId="0" fontId="0" fillId="0" borderId="23" xfId="0" applyBorder="1"/>
    <xf numFmtId="164" fontId="0" fillId="0" borderId="11" xfId="0" quotePrefix="1" applyNumberFormat="1" applyBorder="1" applyAlignment="1">
      <alignment horizontal="left"/>
    </xf>
    <xf numFmtId="43" fontId="0" fillId="0" borderId="0" xfId="3" applyFont="1"/>
    <xf numFmtId="43" fontId="0" fillId="0" borderId="0" xfId="3" applyFont="1" applyFill="1"/>
    <xf numFmtId="0" fontId="13" fillId="0" borderId="14" xfId="0" applyFont="1" applyBorder="1"/>
    <xf numFmtId="4" fontId="0" fillId="0" borderId="24" xfId="0" applyNumberFormat="1" applyBorder="1"/>
    <xf numFmtId="0" fontId="0" fillId="0" borderId="0" xfId="0" quotePrefix="1"/>
    <xf numFmtId="0" fontId="0" fillId="0" borderId="11" xfId="0" quotePrefix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4" fontId="14" fillId="0" borderId="0" xfId="0" applyNumberFormat="1" applyFont="1"/>
    <xf numFmtId="49" fontId="6" fillId="4" borderId="1" xfId="1" applyNumberFormat="1" applyFont="1" applyFill="1" applyBorder="1" applyAlignment="1">
      <alignment horizontal="center" vertical="center" textRotation="90"/>
    </xf>
    <xf numFmtId="49" fontId="6" fillId="4" borderId="1" xfId="1" applyNumberFormat="1" applyFont="1" applyFill="1" applyBorder="1" applyAlignment="1">
      <alignment horizontal="left" vertical="center" textRotation="90"/>
    </xf>
    <xf numFmtId="0" fontId="6" fillId="4" borderId="1" xfId="1" applyNumberFormat="1" applyFont="1" applyFill="1" applyBorder="1" applyAlignment="1">
      <alignment horizontal="center" vertical="center" textRotation="90"/>
    </xf>
    <xf numFmtId="0" fontId="8" fillId="4" borderId="2" xfId="2" applyFont="1" applyFill="1" applyBorder="1" applyAlignment="1">
      <alignment horizontal="center" vertical="center" wrapText="1"/>
    </xf>
    <xf numFmtId="0" fontId="0" fillId="0" borderId="0" xfId="3" applyNumberFormat="1" applyFont="1"/>
    <xf numFmtId="4" fontId="0" fillId="0" borderId="0" xfId="3" applyNumberFormat="1" applyFont="1"/>
    <xf numFmtId="0" fontId="8" fillId="5" borderId="2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15" fillId="0" borderId="0" xfId="0" applyFont="1"/>
    <xf numFmtId="0" fontId="16" fillId="0" borderId="0" xfId="0" applyFont="1" applyAlignment="1">
      <alignment horizontal="left" wrapText="1"/>
    </xf>
    <xf numFmtId="0" fontId="0" fillId="6" borderId="0" xfId="0" applyFill="1"/>
    <xf numFmtId="4" fontId="6" fillId="4" borderId="2" xfId="1" quotePrefix="1" applyNumberFormat="1" applyFont="1" applyFill="1" applyBorder="1" applyAlignment="1">
      <alignment horizontal="left" vertical="center" wrapText="1"/>
    </xf>
    <xf numFmtId="2" fontId="0" fillId="0" borderId="0" xfId="0" applyNumberFormat="1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2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wrapText="1"/>
    </xf>
    <xf numFmtId="0" fontId="16" fillId="0" borderId="26" xfId="0" applyFont="1" applyBorder="1" applyAlignment="1">
      <alignment horizontal="left" wrapText="1"/>
    </xf>
    <xf numFmtId="0" fontId="16" fillId="0" borderId="27" xfId="0" applyFont="1" applyBorder="1" applyAlignment="1">
      <alignment horizontal="left" wrapText="1"/>
    </xf>
    <xf numFmtId="0" fontId="16" fillId="0" borderId="30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0" fontId="16" fillId="0" borderId="32" xfId="0" applyFont="1" applyBorder="1" applyAlignment="1">
      <alignment horizontal="left" wrapText="1"/>
    </xf>
    <xf numFmtId="0" fontId="0" fillId="0" borderId="0" xfId="0" applyNumberFormat="1"/>
  </cellXfs>
  <cellStyles count="4">
    <cellStyle name="Millares" xfId="3" builtinId="3"/>
    <cellStyle name="Millares 2 2" xfId="1" xr:uid="{00000000-0005-0000-0000-000001000000}"/>
    <cellStyle name="Normal" xfId="0" builtinId="0"/>
    <cellStyle name="Normal 4 2" xfId="2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2428983</xdr:colOff>
      <xdr:row>0</xdr:row>
      <xdr:rowOff>0</xdr:rowOff>
    </xdr:from>
    <xdr:to>
      <xdr:col>8</xdr:col>
      <xdr:colOff>124766</xdr:colOff>
      <xdr:row>5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849" r="-1379" b="22763"/>
        <a:stretch/>
      </xdr:blipFill>
      <xdr:spPr>
        <a:xfrm>
          <a:off x="4048233" y="0"/>
          <a:ext cx="2572583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9"/>
  <sheetViews>
    <sheetView showGridLines="0" tabSelected="1" topLeftCell="B1" zoomScaleNormal="100" workbookViewId="0">
      <selection activeCell="H18" sqref="H18"/>
    </sheetView>
  </sheetViews>
  <sheetFormatPr baseColWidth="10" defaultColWidth="4.28515625" defaultRowHeight="15" x14ac:dyDescent="0.25"/>
  <cols>
    <col min="1" max="4" width="2.5703125" customWidth="1"/>
    <col min="5" max="5" width="3.42578125" style="46" customWidth="1"/>
    <col min="6" max="6" width="10.5703125" style="2" customWidth="1"/>
    <col min="7" max="7" width="48.7109375" customWidth="1"/>
    <col min="8" max="8" width="24.42578125" customWidth="1"/>
    <col min="9" max="9" width="22.28515625" customWidth="1"/>
    <col min="10" max="10" width="21.5703125" customWidth="1"/>
    <col min="11" max="11" width="17.28515625" bestFit="1" customWidth="1"/>
    <col min="12" max="12" width="10.5703125" bestFit="1" customWidth="1"/>
    <col min="13" max="238" width="9.140625" customWidth="1"/>
    <col min="239" max="240" width="4.28515625" bestFit="1" customWidth="1"/>
    <col min="242" max="246" width="4.85546875" bestFit="1" customWidth="1"/>
    <col min="247" max="247" width="55.42578125" customWidth="1"/>
    <col min="248" max="248" width="26.5703125" bestFit="1" customWidth="1"/>
    <col min="249" max="249" width="24.5703125" bestFit="1" customWidth="1"/>
    <col min="250" max="250" width="25.28515625" bestFit="1" customWidth="1"/>
    <col min="251" max="251" width="21" bestFit="1" customWidth="1"/>
    <col min="252" max="252" width="22.5703125" bestFit="1" customWidth="1"/>
    <col min="253" max="253" width="23" bestFit="1" customWidth="1"/>
    <col min="254" max="254" width="21.5703125" bestFit="1" customWidth="1"/>
    <col min="255" max="255" width="23.42578125" bestFit="1" customWidth="1"/>
    <col min="256" max="257" width="23" bestFit="1" customWidth="1"/>
    <col min="258" max="258" width="23.42578125" bestFit="1" customWidth="1"/>
    <col min="259" max="259" width="21.5703125" bestFit="1" customWidth="1"/>
    <col min="260" max="261" width="21" bestFit="1" customWidth="1"/>
    <col min="262" max="262" width="22.140625" bestFit="1" customWidth="1"/>
    <col min="263" max="263" width="24.85546875" bestFit="1" customWidth="1"/>
    <col min="264" max="264" width="14.42578125" bestFit="1" customWidth="1"/>
    <col min="265" max="265" width="20.5703125" bestFit="1" customWidth="1"/>
    <col min="266" max="494" width="9.140625" customWidth="1"/>
    <col min="495" max="496" width="4.28515625" bestFit="1" customWidth="1"/>
    <col min="498" max="502" width="4.85546875" bestFit="1" customWidth="1"/>
    <col min="503" max="503" width="55.42578125" customWidth="1"/>
    <col min="504" max="504" width="26.5703125" bestFit="1" customWidth="1"/>
    <col min="505" max="505" width="24.5703125" bestFit="1" customWidth="1"/>
    <col min="506" max="506" width="25.28515625" bestFit="1" customWidth="1"/>
    <col min="507" max="507" width="21" bestFit="1" customWidth="1"/>
    <col min="508" max="508" width="22.5703125" bestFit="1" customWidth="1"/>
    <col min="509" max="509" width="23" bestFit="1" customWidth="1"/>
    <col min="510" max="510" width="21.5703125" bestFit="1" customWidth="1"/>
    <col min="511" max="511" width="23.42578125" bestFit="1" customWidth="1"/>
    <col min="512" max="513" width="23" bestFit="1" customWidth="1"/>
    <col min="514" max="514" width="23.42578125" bestFit="1" customWidth="1"/>
    <col min="515" max="515" width="21.5703125" bestFit="1" customWidth="1"/>
    <col min="516" max="517" width="21" bestFit="1" customWidth="1"/>
    <col min="518" max="518" width="22.140625" bestFit="1" customWidth="1"/>
    <col min="519" max="519" width="24.85546875" bestFit="1" customWidth="1"/>
    <col min="520" max="520" width="14.42578125" bestFit="1" customWidth="1"/>
    <col min="521" max="521" width="20.5703125" bestFit="1" customWidth="1"/>
    <col min="522" max="750" width="9.140625" customWidth="1"/>
    <col min="751" max="752" width="4.28515625" bestFit="1" customWidth="1"/>
    <col min="754" max="758" width="4.85546875" bestFit="1" customWidth="1"/>
    <col min="759" max="759" width="55.42578125" customWidth="1"/>
    <col min="760" max="760" width="26.5703125" bestFit="1" customWidth="1"/>
    <col min="761" max="761" width="24.5703125" bestFit="1" customWidth="1"/>
    <col min="762" max="762" width="25.28515625" bestFit="1" customWidth="1"/>
    <col min="763" max="763" width="21" bestFit="1" customWidth="1"/>
    <col min="764" max="764" width="22.5703125" bestFit="1" customWidth="1"/>
    <col min="765" max="765" width="23" bestFit="1" customWidth="1"/>
    <col min="766" max="766" width="21.5703125" bestFit="1" customWidth="1"/>
    <col min="767" max="767" width="23.42578125" bestFit="1" customWidth="1"/>
    <col min="768" max="769" width="23" bestFit="1" customWidth="1"/>
    <col min="770" max="770" width="23.42578125" bestFit="1" customWidth="1"/>
    <col min="771" max="771" width="21.5703125" bestFit="1" customWidth="1"/>
    <col min="772" max="773" width="21" bestFit="1" customWidth="1"/>
    <col min="774" max="774" width="22.140625" bestFit="1" customWidth="1"/>
    <col min="775" max="775" width="24.85546875" bestFit="1" customWidth="1"/>
    <col min="776" max="776" width="14.42578125" bestFit="1" customWidth="1"/>
    <col min="777" max="777" width="20.5703125" bestFit="1" customWidth="1"/>
    <col min="778" max="1006" width="9.140625" customWidth="1"/>
    <col min="1007" max="1008" width="4.28515625" bestFit="1" customWidth="1"/>
    <col min="1010" max="1014" width="4.85546875" bestFit="1" customWidth="1"/>
    <col min="1015" max="1015" width="55.42578125" customWidth="1"/>
    <col min="1016" max="1016" width="26.5703125" bestFit="1" customWidth="1"/>
    <col min="1017" max="1017" width="24.5703125" bestFit="1" customWidth="1"/>
    <col min="1018" max="1018" width="25.28515625" bestFit="1" customWidth="1"/>
    <col min="1019" max="1019" width="21" bestFit="1" customWidth="1"/>
    <col min="1020" max="1020" width="22.5703125" bestFit="1" customWidth="1"/>
    <col min="1021" max="1021" width="23" bestFit="1" customWidth="1"/>
    <col min="1022" max="1022" width="21.5703125" bestFit="1" customWidth="1"/>
    <col min="1023" max="1023" width="23.42578125" bestFit="1" customWidth="1"/>
    <col min="1024" max="1025" width="23" bestFit="1" customWidth="1"/>
    <col min="1026" max="1026" width="23.42578125" bestFit="1" customWidth="1"/>
    <col min="1027" max="1027" width="21.5703125" bestFit="1" customWidth="1"/>
    <col min="1028" max="1029" width="21" bestFit="1" customWidth="1"/>
    <col min="1030" max="1030" width="22.140625" bestFit="1" customWidth="1"/>
    <col min="1031" max="1031" width="24.85546875" bestFit="1" customWidth="1"/>
    <col min="1032" max="1032" width="14.42578125" bestFit="1" customWidth="1"/>
    <col min="1033" max="1033" width="20.5703125" bestFit="1" customWidth="1"/>
    <col min="1034" max="1262" width="9.140625" customWidth="1"/>
    <col min="1263" max="1264" width="4.28515625" bestFit="1" customWidth="1"/>
    <col min="1266" max="1270" width="4.85546875" bestFit="1" customWidth="1"/>
    <col min="1271" max="1271" width="55.42578125" customWidth="1"/>
    <col min="1272" max="1272" width="26.5703125" bestFit="1" customWidth="1"/>
    <col min="1273" max="1273" width="24.5703125" bestFit="1" customWidth="1"/>
    <col min="1274" max="1274" width="25.28515625" bestFit="1" customWidth="1"/>
    <col min="1275" max="1275" width="21" bestFit="1" customWidth="1"/>
    <col min="1276" max="1276" width="22.5703125" bestFit="1" customWidth="1"/>
    <col min="1277" max="1277" width="23" bestFit="1" customWidth="1"/>
    <col min="1278" max="1278" width="21.5703125" bestFit="1" customWidth="1"/>
    <col min="1279" max="1279" width="23.42578125" bestFit="1" customWidth="1"/>
    <col min="1280" max="1281" width="23" bestFit="1" customWidth="1"/>
    <col min="1282" max="1282" width="23.42578125" bestFit="1" customWidth="1"/>
    <col min="1283" max="1283" width="21.5703125" bestFit="1" customWidth="1"/>
    <col min="1284" max="1285" width="21" bestFit="1" customWidth="1"/>
    <col min="1286" max="1286" width="22.140625" bestFit="1" customWidth="1"/>
    <col min="1287" max="1287" width="24.85546875" bestFit="1" customWidth="1"/>
    <col min="1288" max="1288" width="14.42578125" bestFit="1" customWidth="1"/>
    <col min="1289" max="1289" width="20.5703125" bestFit="1" customWidth="1"/>
    <col min="1290" max="1518" width="9.140625" customWidth="1"/>
    <col min="1519" max="1520" width="4.28515625" bestFit="1" customWidth="1"/>
    <col min="1522" max="1526" width="4.85546875" bestFit="1" customWidth="1"/>
    <col min="1527" max="1527" width="55.42578125" customWidth="1"/>
    <col min="1528" max="1528" width="26.5703125" bestFit="1" customWidth="1"/>
    <col min="1529" max="1529" width="24.5703125" bestFit="1" customWidth="1"/>
    <col min="1530" max="1530" width="25.28515625" bestFit="1" customWidth="1"/>
    <col min="1531" max="1531" width="21" bestFit="1" customWidth="1"/>
    <col min="1532" max="1532" width="22.5703125" bestFit="1" customWidth="1"/>
    <col min="1533" max="1533" width="23" bestFit="1" customWidth="1"/>
    <col min="1534" max="1534" width="21.5703125" bestFit="1" customWidth="1"/>
    <col min="1535" max="1535" width="23.42578125" bestFit="1" customWidth="1"/>
    <col min="1536" max="1537" width="23" bestFit="1" customWidth="1"/>
    <col min="1538" max="1538" width="23.42578125" bestFit="1" customWidth="1"/>
    <col min="1539" max="1539" width="21.5703125" bestFit="1" customWidth="1"/>
    <col min="1540" max="1541" width="21" bestFit="1" customWidth="1"/>
    <col min="1542" max="1542" width="22.140625" bestFit="1" customWidth="1"/>
    <col min="1543" max="1543" width="24.85546875" bestFit="1" customWidth="1"/>
    <col min="1544" max="1544" width="14.42578125" bestFit="1" customWidth="1"/>
    <col min="1545" max="1545" width="20.5703125" bestFit="1" customWidth="1"/>
    <col min="1546" max="1774" width="9.140625" customWidth="1"/>
    <col min="1775" max="1776" width="4.28515625" bestFit="1" customWidth="1"/>
    <col min="1778" max="1782" width="4.85546875" bestFit="1" customWidth="1"/>
    <col min="1783" max="1783" width="55.42578125" customWidth="1"/>
    <col min="1784" max="1784" width="26.5703125" bestFit="1" customWidth="1"/>
    <col min="1785" max="1785" width="24.5703125" bestFit="1" customWidth="1"/>
    <col min="1786" max="1786" width="25.28515625" bestFit="1" customWidth="1"/>
    <col min="1787" max="1787" width="21" bestFit="1" customWidth="1"/>
    <col min="1788" max="1788" width="22.5703125" bestFit="1" customWidth="1"/>
    <col min="1789" max="1789" width="23" bestFit="1" customWidth="1"/>
    <col min="1790" max="1790" width="21.5703125" bestFit="1" customWidth="1"/>
    <col min="1791" max="1791" width="23.42578125" bestFit="1" customWidth="1"/>
    <col min="1792" max="1793" width="23" bestFit="1" customWidth="1"/>
    <col min="1794" max="1794" width="23.42578125" bestFit="1" customWidth="1"/>
    <col min="1795" max="1795" width="21.5703125" bestFit="1" customWidth="1"/>
    <col min="1796" max="1797" width="21" bestFit="1" customWidth="1"/>
    <col min="1798" max="1798" width="22.140625" bestFit="1" customWidth="1"/>
    <col min="1799" max="1799" width="24.85546875" bestFit="1" customWidth="1"/>
    <col min="1800" max="1800" width="14.42578125" bestFit="1" customWidth="1"/>
    <col min="1801" max="1801" width="20.5703125" bestFit="1" customWidth="1"/>
    <col min="1802" max="2030" width="9.140625" customWidth="1"/>
    <col min="2031" max="2032" width="4.28515625" bestFit="1" customWidth="1"/>
    <col min="2034" max="2038" width="4.85546875" bestFit="1" customWidth="1"/>
    <col min="2039" max="2039" width="55.42578125" customWidth="1"/>
    <col min="2040" max="2040" width="26.5703125" bestFit="1" customWidth="1"/>
    <col min="2041" max="2041" width="24.5703125" bestFit="1" customWidth="1"/>
    <col min="2042" max="2042" width="25.28515625" bestFit="1" customWidth="1"/>
    <col min="2043" max="2043" width="21" bestFit="1" customWidth="1"/>
    <col min="2044" max="2044" width="22.5703125" bestFit="1" customWidth="1"/>
    <col min="2045" max="2045" width="23" bestFit="1" customWidth="1"/>
    <col min="2046" max="2046" width="21.5703125" bestFit="1" customWidth="1"/>
    <col min="2047" max="2047" width="23.42578125" bestFit="1" customWidth="1"/>
    <col min="2048" max="2049" width="23" bestFit="1" customWidth="1"/>
    <col min="2050" max="2050" width="23.42578125" bestFit="1" customWidth="1"/>
    <col min="2051" max="2051" width="21.5703125" bestFit="1" customWidth="1"/>
    <col min="2052" max="2053" width="21" bestFit="1" customWidth="1"/>
    <col min="2054" max="2054" width="22.140625" bestFit="1" customWidth="1"/>
    <col min="2055" max="2055" width="24.85546875" bestFit="1" customWidth="1"/>
    <col min="2056" max="2056" width="14.42578125" bestFit="1" customWidth="1"/>
    <col min="2057" max="2057" width="20.5703125" bestFit="1" customWidth="1"/>
    <col min="2058" max="2286" width="9.140625" customWidth="1"/>
    <col min="2287" max="2288" width="4.28515625" bestFit="1" customWidth="1"/>
    <col min="2290" max="2294" width="4.85546875" bestFit="1" customWidth="1"/>
    <col min="2295" max="2295" width="55.42578125" customWidth="1"/>
    <col min="2296" max="2296" width="26.5703125" bestFit="1" customWidth="1"/>
    <col min="2297" max="2297" width="24.5703125" bestFit="1" customWidth="1"/>
    <col min="2298" max="2298" width="25.28515625" bestFit="1" customWidth="1"/>
    <col min="2299" max="2299" width="21" bestFit="1" customWidth="1"/>
    <col min="2300" max="2300" width="22.5703125" bestFit="1" customWidth="1"/>
    <col min="2301" max="2301" width="23" bestFit="1" customWidth="1"/>
    <col min="2302" max="2302" width="21.5703125" bestFit="1" customWidth="1"/>
    <col min="2303" max="2303" width="23.42578125" bestFit="1" customWidth="1"/>
    <col min="2304" max="2305" width="23" bestFit="1" customWidth="1"/>
    <col min="2306" max="2306" width="23.42578125" bestFit="1" customWidth="1"/>
    <col min="2307" max="2307" width="21.5703125" bestFit="1" customWidth="1"/>
    <col min="2308" max="2309" width="21" bestFit="1" customWidth="1"/>
    <col min="2310" max="2310" width="22.140625" bestFit="1" customWidth="1"/>
    <col min="2311" max="2311" width="24.85546875" bestFit="1" customWidth="1"/>
    <col min="2312" max="2312" width="14.42578125" bestFit="1" customWidth="1"/>
    <col min="2313" max="2313" width="20.5703125" bestFit="1" customWidth="1"/>
    <col min="2314" max="2542" width="9.140625" customWidth="1"/>
    <col min="2543" max="2544" width="4.28515625" bestFit="1" customWidth="1"/>
    <col min="2546" max="2550" width="4.85546875" bestFit="1" customWidth="1"/>
    <col min="2551" max="2551" width="55.42578125" customWidth="1"/>
    <col min="2552" max="2552" width="26.5703125" bestFit="1" customWidth="1"/>
    <col min="2553" max="2553" width="24.5703125" bestFit="1" customWidth="1"/>
    <col min="2554" max="2554" width="25.28515625" bestFit="1" customWidth="1"/>
    <col min="2555" max="2555" width="21" bestFit="1" customWidth="1"/>
    <col min="2556" max="2556" width="22.5703125" bestFit="1" customWidth="1"/>
    <col min="2557" max="2557" width="23" bestFit="1" customWidth="1"/>
    <col min="2558" max="2558" width="21.5703125" bestFit="1" customWidth="1"/>
    <col min="2559" max="2559" width="23.42578125" bestFit="1" customWidth="1"/>
    <col min="2560" max="2561" width="23" bestFit="1" customWidth="1"/>
    <col min="2562" max="2562" width="23.42578125" bestFit="1" customWidth="1"/>
    <col min="2563" max="2563" width="21.5703125" bestFit="1" customWidth="1"/>
    <col min="2564" max="2565" width="21" bestFit="1" customWidth="1"/>
    <col min="2566" max="2566" width="22.140625" bestFit="1" customWidth="1"/>
    <col min="2567" max="2567" width="24.85546875" bestFit="1" customWidth="1"/>
    <col min="2568" max="2568" width="14.42578125" bestFit="1" customWidth="1"/>
    <col min="2569" max="2569" width="20.5703125" bestFit="1" customWidth="1"/>
    <col min="2570" max="2798" width="9.140625" customWidth="1"/>
    <col min="2799" max="2800" width="4.28515625" bestFit="1" customWidth="1"/>
    <col min="2802" max="2806" width="4.85546875" bestFit="1" customWidth="1"/>
    <col min="2807" max="2807" width="55.42578125" customWidth="1"/>
    <col min="2808" max="2808" width="26.5703125" bestFit="1" customWidth="1"/>
    <col min="2809" max="2809" width="24.5703125" bestFit="1" customWidth="1"/>
    <col min="2810" max="2810" width="25.28515625" bestFit="1" customWidth="1"/>
    <col min="2811" max="2811" width="21" bestFit="1" customWidth="1"/>
    <col min="2812" max="2812" width="22.5703125" bestFit="1" customWidth="1"/>
    <col min="2813" max="2813" width="23" bestFit="1" customWidth="1"/>
    <col min="2814" max="2814" width="21.5703125" bestFit="1" customWidth="1"/>
    <col min="2815" max="2815" width="23.42578125" bestFit="1" customWidth="1"/>
    <col min="2816" max="2817" width="23" bestFit="1" customWidth="1"/>
    <col min="2818" max="2818" width="23.42578125" bestFit="1" customWidth="1"/>
    <col min="2819" max="2819" width="21.5703125" bestFit="1" customWidth="1"/>
    <col min="2820" max="2821" width="21" bestFit="1" customWidth="1"/>
    <col min="2822" max="2822" width="22.140625" bestFit="1" customWidth="1"/>
    <col min="2823" max="2823" width="24.85546875" bestFit="1" customWidth="1"/>
    <col min="2824" max="2824" width="14.42578125" bestFit="1" customWidth="1"/>
    <col min="2825" max="2825" width="20.5703125" bestFit="1" customWidth="1"/>
    <col min="2826" max="3054" width="9.140625" customWidth="1"/>
    <col min="3055" max="3056" width="4.28515625" bestFit="1" customWidth="1"/>
    <col min="3058" max="3062" width="4.85546875" bestFit="1" customWidth="1"/>
    <col min="3063" max="3063" width="55.42578125" customWidth="1"/>
    <col min="3064" max="3064" width="26.5703125" bestFit="1" customWidth="1"/>
    <col min="3065" max="3065" width="24.5703125" bestFit="1" customWidth="1"/>
    <col min="3066" max="3066" width="25.28515625" bestFit="1" customWidth="1"/>
    <col min="3067" max="3067" width="21" bestFit="1" customWidth="1"/>
    <col min="3068" max="3068" width="22.5703125" bestFit="1" customWidth="1"/>
    <col min="3069" max="3069" width="23" bestFit="1" customWidth="1"/>
    <col min="3070" max="3070" width="21.5703125" bestFit="1" customWidth="1"/>
    <col min="3071" max="3071" width="23.42578125" bestFit="1" customWidth="1"/>
    <col min="3072" max="3073" width="23" bestFit="1" customWidth="1"/>
    <col min="3074" max="3074" width="23.42578125" bestFit="1" customWidth="1"/>
    <col min="3075" max="3075" width="21.5703125" bestFit="1" customWidth="1"/>
    <col min="3076" max="3077" width="21" bestFit="1" customWidth="1"/>
    <col min="3078" max="3078" width="22.140625" bestFit="1" customWidth="1"/>
    <col min="3079" max="3079" width="24.85546875" bestFit="1" customWidth="1"/>
    <col min="3080" max="3080" width="14.42578125" bestFit="1" customWidth="1"/>
    <col min="3081" max="3081" width="20.5703125" bestFit="1" customWidth="1"/>
    <col min="3082" max="3310" width="9.140625" customWidth="1"/>
    <col min="3311" max="3312" width="4.28515625" bestFit="1" customWidth="1"/>
    <col min="3314" max="3318" width="4.85546875" bestFit="1" customWidth="1"/>
    <col min="3319" max="3319" width="55.42578125" customWidth="1"/>
    <col min="3320" max="3320" width="26.5703125" bestFit="1" customWidth="1"/>
    <col min="3321" max="3321" width="24.5703125" bestFit="1" customWidth="1"/>
    <col min="3322" max="3322" width="25.28515625" bestFit="1" customWidth="1"/>
    <col min="3323" max="3323" width="21" bestFit="1" customWidth="1"/>
    <col min="3324" max="3324" width="22.5703125" bestFit="1" customWidth="1"/>
    <col min="3325" max="3325" width="23" bestFit="1" customWidth="1"/>
    <col min="3326" max="3326" width="21.5703125" bestFit="1" customWidth="1"/>
    <col min="3327" max="3327" width="23.42578125" bestFit="1" customWidth="1"/>
    <col min="3328" max="3329" width="23" bestFit="1" customWidth="1"/>
    <col min="3330" max="3330" width="23.42578125" bestFit="1" customWidth="1"/>
    <col min="3331" max="3331" width="21.5703125" bestFit="1" customWidth="1"/>
    <col min="3332" max="3333" width="21" bestFit="1" customWidth="1"/>
    <col min="3334" max="3334" width="22.140625" bestFit="1" customWidth="1"/>
    <col min="3335" max="3335" width="24.85546875" bestFit="1" customWidth="1"/>
    <col min="3336" max="3336" width="14.42578125" bestFit="1" customWidth="1"/>
    <col min="3337" max="3337" width="20.5703125" bestFit="1" customWidth="1"/>
    <col min="3338" max="3566" width="9.140625" customWidth="1"/>
    <col min="3567" max="3568" width="4.28515625" bestFit="1" customWidth="1"/>
    <col min="3570" max="3574" width="4.85546875" bestFit="1" customWidth="1"/>
    <col min="3575" max="3575" width="55.42578125" customWidth="1"/>
    <col min="3576" max="3576" width="26.5703125" bestFit="1" customWidth="1"/>
    <col min="3577" max="3577" width="24.5703125" bestFit="1" customWidth="1"/>
    <col min="3578" max="3578" width="25.28515625" bestFit="1" customWidth="1"/>
    <col min="3579" max="3579" width="21" bestFit="1" customWidth="1"/>
    <col min="3580" max="3580" width="22.5703125" bestFit="1" customWidth="1"/>
    <col min="3581" max="3581" width="23" bestFit="1" customWidth="1"/>
    <col min="3582" max="3582" width="21.5703125" bestFit="1" customWidth="1"/>
    <col min="3583" max="3583" width="23.42578125" bestFit="1" customWidth="1"/>
    <col min="3584" max="3585" width="23" bestFit="1" customWidth="1"/>
    <col min="3586" max="3586" width="23.42578125" bestFit="1" customWidth="1"/>
    <col min="3587" max="3587" width="21.5703125" bestFit="1" customWidth="1"/>
    <col min="3588" max="3589" width="21" bestFit="1" customWidth="1"/>
    <col min="3590" max="3590" width="22.140625" bestFit="1" customWidth="1"/>
    <col min="3591" max="3591" width="24.85546875" bestFit="1" customWidth="1"/>
    <col min="3592" max="3592" width="14.42578125" bestFit="1" customWidth="1"/>
    <col min="3593" max="3593" width="20.5703125" bestFit="1" customWidth="1"/>
    <col min="3594" max="3822" width="9.140625" customWidth="1"/>
    <col min="3823" max="3824" width="4.28515625" bestFit="1" customWidth="1"/>
    <col min="3826" max="3830" width="4.85546875" bestFit="1" customWidth="1"/>
    <col min="3831" max="3831" width="55.42578125" customWidth="1"/>
    <col min="3832" max="3832" width="26.5703125" bestFit="1" customWidth="1"/>
    <col min="3833" max="3833" width="24.5703125" bestFit="1" customWidth="1"/>
    <col min="3834" max="3834" width="25.28515625" bestFit="1" customWidth="1"/>
    <col min="3835" max="3835" width="21" bestFit="1" customWidth="1"/>
    <col min="3836" max="3836" width="22.5703125" bestFit="1" customWidth="1"/>
    <col min="3837" max="3837" width="23" bestFit="1" customWidth="1"/>
    <col min="3838" max="3838" width="21.5703125" bestFit="1" customWidth="1"/>
    <col min="3839" max="3839" width="23.42578125" bestFit="1" customWidth="1"/>
    <col min="3840" max="3841" width="23" bestFit="1" customWidth="1"/>
    <col min="3842" max="3842" width="23.42578125" bestFit="1" customWidth="1"/>
    <col min="3843" max="3843" width="21.5703125" bestFit="1" customWidth="1"/>
    <col min="3844" max="3845" width="21" bestFit="1" customWidth="1"/>
    <col min="3846" max="3846" width="22.140625" bestFit="1" customWidth="1"/>
    <col min="3847" max="3847" width="24.85546875" bestFit="1" customWidth="1"/>
    <col min="3848" max="3848" width="14.42578125" bestFit="1" customWidth="1"/>
    <col min="3849" max="3849" width="20.5703125" bestFit="1" customWidth="1"/>
    <col min="3850" max="4078" width="9.140625" customWidth="1"/>
    <col min="4079" max="4080" width="4.28515625" bestFit="1" customWidth="1"/>
    <col min="4082" max="4086" width="4.85546875" bestFit="1" customWidth="1"/>
    <col min="4087" max="4087" width="55.42578125" customWidth="1"/>
    <col min="4088" max="4088" width="26.5703125" bestFit="1" customWidth="1"/>
    <col min="4089" max="4089" width="24.5703125" bestFit="1" customWidth="1"/>
    <col min="4090" max="4090" width="25.28515625" bestFit="1" customWidth="1"/>
    <col min="4091" max="4091" width="21" bestFit="1" customWidth="1"/>
    <col min="4092" max="4092" width="22.5703125" bestFit="1" customWidth="1"/>
    <col min="4093" max="4093" width="23" bestFit="1" customWidth="1"/>
    <col min="4094" max="4094" width="21.5703125" bestFit="1" customWidth="1"/>
    <col min="4095" max="4095" width="23.42578125" bestFit="1" customWidth="1"/>
    <col min="4096" max="4097" width="23" bestFit="1" customWidth="1"/>
    <col min="4098" max="4098" width="23.42578125" bestFit="1" customWidth="1"/>
    <col min="4099" max="4099" width="21.5703125" bestFit="1" customWidth="1"/>
    <col min="4100" max="4101" width="21" bestFit="1" customWidth="1"/>
    <col min="4102" max="4102" width="22.140625" bestFit="1" customWidth="1"/>
    <col min="4103" max="4103" width="24.85546875" bestFit="1" customWidth="1"/>
    <col min="4104" max="4104" width="14.42578125" bestFit="1" customWidth="1"/>
    <col min="4105" max="4105" width="20.5703125" bestFit="1" customWidth="1"/>
    <col min="4106" max="4334" width="9.140625" customWidth="1"/>
    <col min="4335" max="4336" width="4.28515625" bestFit="1" customWidth="1"/>
    <col min="4338" max="4342" width="4.85546875" bestFit="1" customWidth="1"/>
    <col min="4343" max="4343" width="55.42578125" customWidth="1"/>
    <col min="4344" max="4344" width="26.5703125" bestFit="1" customWidth="1"/>
    <col min="4345" max="4345" width="24.5703125" bestFit="1" customWidth="1"/>
    <col min="4346" max="4346" width="25.28515625" bestFit="1" customWidth="1"/>
    <col min="4347" max="4347" width="21" bestFit="1" customWidth="1"/>
    <col min="4348" max="4348" width="22.5703125" bestFit="1" customWidth="1"/>
    <col min="4349" max="4349" width="23" bestFit="1" customWidth="1"/>
    <col min="4350" max="4350" width="21.5703125" bestFit="1" customWidth="1"/>
    <col min="4351" max="4351" width="23.42578125" bestFit="1" customWidth="1"/>
    <col min="4352" max="4353" width="23" bestFit="1" customWidth="1"/>
    <col min="4354" max="4354" width="23.42578125" bestFit="1" customWidth="1"/>
    <col min="4355" max="4355" width="21.5703125" bestFit="1" customWidth="1"/>
    <col min="4356" max="4357" width="21" bestFit="1" customWidth="1"/>
    <col min="4358" max="4358" width="22.140625" bestFit="1" customWidth="1"/>
    <col min="4359" max="4359" width="24.85546875" bestFit="1" customWidth="1"/>
    <col min="4360" max="4360" width="14.42578125" bestFit="1" customWidth="1"/>
    <col min="4361" max="4361" width="20.5703125" bestFit="1" customWidth="1"/>
    <col min="4362" max="4590" width="9.140625" customWidth="1"/>
    <col min="4591" max="4592" width="4.28515625" bestFit="1" customWidth="1"/>
    <col min="4594" max="4598" width="4.85546875" bestFit="1" customWidth="1"/>
    <col min="4599" max="4599" width="55.42578125" customWidth="1"/>
    <col min="4600" max="4600" width="26.5703125" bestFit="1" customWidth="1"/>
    <col min="4601" max="4601" width="24.5703125" bestFit="1" customWidth="1"/>
    <col min="4602" max="4602" width="25.28515625" bestFit="1" customWidth="1"/>
    <col min="4603" max="4603" width="21" bestFit="1" customWidth="1"/>
    <col min="4604" max="4604" width="22.5703125" bestFit="1" customWidth="1"/>
    <col min="4605" max="4605" width="23" bestFit="1" customWidth="1"/>
    <col min="4606" max="4606" width="21.5703125" bestFit="1" customWidth="1"/>
    <col min="4607" max="4607" width="23.42578125" bestFit="1" customWidth="1"/>
    <col min="4608" max="4609" width="23" bestFit="1" customWidth="1"/>
    <col min="4610" max="4610" width="23.42578125" bestFit="1" customWidth="1"/>
    <col min="4611" max="4611" width="21.5703125" bestFit="1" customWidth="1"/>
    <col min="4612" max="4613" width="21" bestFit="1" customWidth="1"/>
    <col min="4614" max="4614" width="22.140625" bestFit="1" customWidth="1"/>
    <col min="4615" max="4615" width="24.85546875" bestFit="1" customWidth="1"/>
    <col min="4616" max="4616" width="14.42578125" bestFit="1" customWidth="1"/>
    <col min="4617" max="4617" width="20.5703125" bestFit="1" customWidth="1"/>
    <col min="4618" max="4846" width="9.140625" customWidth="1"/>
    <col min="4847" max="4848" width="4.28515625" bestFit="1" customWidth="1"/>
    <col min="4850" max="4854" width="4.85546875" bestFit="1" customWidth="1"/>
    <col min="4855" max="4855" width="55.42578125" customWidth="1"/>
    <col min="4856" max="4856" width="26.5703125" bestFit="1" customWidth="1"/>
    <col min="4857" max="4857" width="24.5703125" bestFit="1" customWidth="1"/>
    <col min="4858" max="4858" width="25.28515625" bestFit="1" customWidth="1"/>
    <col min="4859" max="4859" width="21" bestFit="1" customWidth="1"/>
    <col min="4860" max="4860" width="22.5703125" bestFit="1" customWidth="1"/>
    <col min="4861" max="4861" width="23" bestFit="1" customWidth="1"/>
    <col min="4862" max="4862" width="21.5703125" bestFit="1" customWidth="1"/>
    <col min="4863" max="4863" width="23.42578125" bestFit="1" customWidth="1"/>
    <col min="4864" max="4865" width="23" bestFit="1" customWidth="1"/>
    <col min="4866" max="4866" width="23.42578125" bestFit="1" customWidth="1"/>
    <col min="4867" max="4867" width="21.5703125" bestFit="1" customWidth="1"/>
    <col min="4868" max="4869" width="21" bestFit="1" customWidth="1"/>
    <col min="4870" max="4870" width="22.140625" bestFit="1" customWidth="1"/>
    <col min="4871" max="4871" width="24.85546875" bestFit="1" customWidth="1"/>
    <col min="4872" max="4872" width="14.42578125" bestFit="1" customWidth="1"/>
    <col min="4873" max="4873" width="20.5703125" bestFit="1" customWidth="1"/>
    <col min="4874" max="5102" width="9.140625" customWidth="1"/>
    <col min="5103" max="5104" width="4.28515625" bestFit="1" customWidth="1"/>
    <col min="5106" max="5110" width="4.85546875" bestFit="1" customWidth="1"/>
    <col min="5111" max="5111" width="55.42578125" customWidth="1"/>
    <col min="5112" max="5112" width="26.5703125" bestFit="1" customWidth="1"/>
    <col min="5113" max="5113" width="24.5703125" bestFit="1" customWidth="1"/>
    <col min="5114" max="5114" width="25.28515625" bestFit="1" customWidth="1"/>
    <col min="5115" max="5115" width="21" bestFit="1" customWidth="1"/>
    <col min="5116" max="5116" width="22.5703125" bestFit="1" customWidth="1"/>
    <col min="5117" max="5117" width="23" bestFit="1" customWidth="1"/>
    <col min="5118" max="5118" width="21.5703125" bestFit="1" customWidth="1"/>
    <col min="5119" max="5119" width="23.42578125" bestFit="1" customWidth="1"/>
    <col min="5120" max="5121" width="23" bestFit="1" customWidth="1"/>
    <col min="5122" max="5122" width="23.42578125" bestFit="1" customWidth="1"/>
    <col min="5123" max="5123" width="21.5703125" bestFit="1" customWidth="1"/>
    <col min="5124" max="5125" width="21" bestFit="1" customWidth="1"/>
    <col min="5126" max="5126" width="22.140625" bestFit="1" customWidth="1"/>
    <col min="5127" max="5127" width="24.85546875" bestFit="1" customWidth="1"/>
    <col min="5128" max="5128" width="14.42578125" bestFit="1" customWidth="1"/>
    <col min="5129" max="5129" width="20.5703125" bestFit="1" customWidth="1"/>
    <col min="5130" max="5358" width="9.140625" customWidth="1"/>
    <col min="5359" max="5360" width="4.28515625" bestFit="1" customWidth="1"/>
    <col min="5362" max="5366" width="4.85546875" bestFit="1" customWidth="1"/>
    <col min="5367" max="5367" width="55.42578125" customWidth="1"/>
    <col min="5368" max="5368" width="26.5703125" bestFit="1" customWidth="1"/>
    <col min="5369" max="5369" width="24.5703125" bestFit="1" customWidth="1"/>
    <col min="5370" max="5370" width="25.28515625" bestFit="1" customWidth="1"/>
    <col min="5371" max="5371" width="21" bestFit="1" customWidth="1"/>
    <col min="5372" max="5372" width="22.5703125" bestFit="1" customWidth="1"/>
    <col min="5373" max="5373" width="23" bestFit="1" customWidth="1"/>
    <col min="5374" max="5374" width="21.5703125" bestFit="1" customWidth="1"/>
    <col min="5375" max="5375" width="23.42578125" bestFit="1" customWidth="1"/>
    <col min="5376" max="5377" width="23" bestFit="1" customWidth="1"/>
    <col min="5378" max="5378" width="23.42578125" bestFit="1" customWidth="1"/>
    <col min="5379" max="5379" width="21.5703125" bestFit="1" customWidth="1"/>
    <col min="5380" max="5381" width="21" bestFit="1" customWidth="1"/>
    <col min="5382" max="5382" width="22.140625" bestFit="1" customWidth="1"/>
    <col min="5383" max="5383" width="24.85546875" bestFit="1" customWidth="1"/>
    <col min="5384" max="5384" width="14.42578125" bestFit="1" customWidth="1"/>
    <col min="5385" max="5385" width="20.5703125" bestFit="1" customWidth="1"/>
    <col min="5386" max="5614" width="9.140625" customWidth="1"/>
    <col min="5615" max="5616" width="4.28515625" bestFit="1" customWidth="1"/>
    <col min="5618" max="5622" width="4.85546875" bestFit="1" customWidth="1"/>
    <col min="5623" max="5623" width="55.42578125" customWidth="1"/>
    <col min="5624" max="5624" width="26.5703125" bestFit="1" customWidth="1"/>
    <col min="5625" max="5625" width="24.5703125" bestFit="1" customWidth="1"/>
    <col min="5626" max="5626" width="25.28515625" bestFit="1" customWidth="1"/>
    <col min="5627" max="5627" width="21" bestFit="1" customWidth="1"/>
    <col min="5628" max="5628" width="22.5703125" bestFit="1" customWidth="1"/>
    <col min="5629" max="5629" width="23" bestFit="1" customWidth="1"/>
    <col min="5630" max="5630" width="21.5703125" bestFit="1" customWidth="1"/>
    <col min="5631" max="5631" width="23.42578125" bestFit="1" customWidth="1"/>
    <col min="5632" max="5633" width="23" bestFit="1" customWidth="1"/>
    <col min="5634" max="5634" width="23.42578125" bestFit="1" customWidth="1"/>
    <col min="5635" max="5635" width="21.5703125" bestFit="1" customWidth="1"/>
    <col min="5636" max="5637" width="21" bestFit="1" customWidth="1"/>
    <col min="5638" max="5638" width="22.140625" bestFit="1" customWidth="1"/>
    <col min="5639" max="5639" width="24.85546875" bestFit="1" customWidth="1"/>
    <col min="5640" max="5640" width="14.42578125" bestFit="1" customWidth="1"/>
    <col min="5641" max="5641" width="20.5703125" bestFit="1" customWidth="1"/>
    <col min="5642" max="5870" width="9.140625" customWidth="1"/>
    <col min="5871" max="5872" width="4.28515625" bestFit="1" customWidth="1"/>
    <col min="5874" max="5878" width="4.85546875" bestFit="1" customWidth="1"/>
    <col min="5879" max="5879" width="55.42578125" customWidth="1"/>
    <col min="5880" max="5880" width="26.5703125" bestFit="1" customWidth="1"/>
    <col min="5881" max="5881" width="24.5703125" bestFit="1" customWidth="1"/>
    <col min="5882" max="5882" width="25.28515625" bestFit="1" customWidth="1"/>
    <col min="5883" max="5883" width="21" bestFit="1" customWidth="1"/>
    <col min="5884" max="5884" width="22.5703125" bestFit="1" customWidth="1"/>
    <col min="5885" max="5885" width="23" bestFit="1" customWidth="1"/>
    <col min="5886" max="5886" width="21.5703125" bestFit="1" customWidth="1"/>
    <col min="5887" max="5887" width="23.42578125" bestFit="1" customWidth="1"/>
    <col min="5888" max="5889" width="23" bestFit="1" customWidth="1"/>
    <col min="5890" max="5890" width="23.42578125" bestFit="1" customWidth="1"/>
    <col min="5891" max="5891" width="21.5703125" bestFit="1" customWidth="1"/>
    <col min="5892" max="5893" width="21" bestFit="1" customWidth="1"/>
    <col min="5894" max="5894" width="22.140625" bestFit="1" customWidth="1"/>
    <col min="5895" max="5895" width="24.85546875" bestFit="1" customWidth="1"/>
    <col min="5896" max="5896" width="14.42578125" bestFit="1" customWidth="1"/>
    <col min="5897" max="5897" width="20.5703125" bestFit="1" customWidth="1"/>
    <col min="5898" max="6126" width="9.140625" customWidth="1"/>
    <col min="6127" max="6128" width="4.28515625" bestFit="1" customWidth="1"/>
    <col min="6130" max="6134" width="4.85546875" bestFit="1" customWidth="1"/>
    <col min="6135" max="6135" width="55.42578125" customWidth="1"/>
    <col min="6136" max="6136" width="26.5703125" bestFit="1" customWidth="1"/>
    <col min="6137" max="6137" width="24.5703125" bestFit="1" customWidth="1"/>
    <col min="6138" max="6138" width="25.28515625" bestFit="1" customWidth="1"/>
    <col min="6139" max="6139" width="21" bestFit="1" customWidth="1"/>
    <col min="6140" max="6140" width="22.5703125" bestFit="1" customWidth="1"/>
    <col min="6141" max="6141" width="23" bestFit="1" customWidth="1"/>
    <col min="6142" max="6142" width="21.5703125" bestFit="1" customWidth="1"/>
    <col min="6143" max="6143" width="23.42578125" bestFit="1" customWidth="1"/>
    <col min="6144" max="6145" width="23" bestFit="1" customWidth="1"/>
    <col min="6146" max="6146" width="23.42578125" bestFit="1" customWidth="1"/>
    <col min="6147" max="6147" width="21.5703125" bestFit="1" customWidth="1"/>
    <col min="6148" max="6149" width="21" bestFit="1" customWidth="1"/>
    <col min="6150" max="6150" width="22.140625" bestFit="1" customWidth="1"/>
    <col min="6151" max="6151" width="24.85546875" bestFit="1" customWidth="1"/>
    <col min="6152" max="6152" width="14.42578125" bestFit="1" customWidth="1"/>
    <col min="6153" max="6153" width="20.5703125" bestFit="1" customWidth="1"/>
    <col min="6154" max="6382" width="9.140625" customWidth="1"/>
    <col min="6383" max="6384" width="4.28515625" bestFit="1" customWidth="1"/>
    <col min="6386" max="6390" width="4.85546875" bestFit="1" customWidth="1"/>
    <col min="6391" max="6391" width="55.42578125" customWidth="1"/>
    <col min="6392" max="6392" width="26.5703125" bestFit="1" customWidth="1"/>
    <col min="6393" max="6393" width="24.5703125" bestFit="1" customWidth="1"/>
    <col min="6394" max="6394" width="25.28515625" bestFit="1" customWidth="1"/>
    <col min="6395" max="6395" width="21" bestFit="1" customWidth="1"/>
    <col min="6396" max="6396" width="22.5703125" bestFit="1" customWidth="1"/>
    <col min="6397" max="6397" width="23" bestFit="1" customWidth="1"/>
    <col min="6398" max="6398" width="21.5703125" bestFit="1" customWidth="1"/>
    <col min="6399" max="6399" width="23.42578125" bestFit="1" customWidth="1"/>
    <col min="6400" max="6401" width="23" bestFit="1" customWidth="1"/>
    <col min="6402" max="6402" width="23.42578125" bestFit="1" customWidth="1"/>
    <col min="6403" max="6403" width="21.5703125" bestFit="1" customWidth="1"/>
    <col min="6404" max="6405" width="21" bestFit="1" customWidth="1"/>
    <col min="6406" max="6406" width="22.140625" bestFit="1" customWidth="1"/>
    <col min="6407" max="6407" width="24.85546875" bestFit="1" customWidth="1"/>
    <col min="6408" max="6408" width="14.42578125" bestFit="1" customWidth="1"/>
    <col min="6409" max="6409" width="20.5703125" bestFit="1" customWidth="1"/>
    <col min="6410" max="6638" width="9.140625" customWidth="1"/>
    <col min="6639" max="6640" width="4.28515625" bestFit="1" customWidth="1"/>
    <col min="6642" max="6646" width="4.85546875" bestFit="1" customWidth="1"/>
    <col min="6647" max="6647" width="55.42578125" customWidth="1"/>
    <col min="6648" max="6648" width="26.5703125" bestFit="1" customWidth="1"/>
    <col min="6649" max="6649" width="24.5703125" bestFit="1" customWidth="1"/>
    <col min="6650" max="6650" width="25.28515625" bestFit="1" customWidth="1"/>
    <col min="6651" max="6651" width="21" bestFit="1" customWidth="1"/>
    <col min="6652" max="6652" width="22.5703125" bestFit="1" customWidth="1"/>
    <col min="6653" max="6653" width="23" bestFit="1" customWidth="1"/>
    <col min="6654" max="6654" width="21.5703125" bestFit="1" customWidth="1"/>
    <col min="6655" max="6655" width="23.42578125" bestFit="1" customWidth="1"/>
    <col min="6656" max="6657" width="23" bestFit="1" customWidth="1"/>
    <col min="6658" max="6658" width="23.42578125" bestFit="1" customWidth="1"/>
    <col min="6659" max="6659" width="21.5703125" bestFit="1" customWidth="1"/>
    <col min="6660" max="6661" width="21" bestFit="1" customWidth="1"/>
    <col min="6662" max="6662" width="22.140625" bestFit="1" customWidth="1"/>
    <col min="6663" max="6663" width="24.85546875" bestFit="1" customWidth="1"/>
    <col min="6664" max="6664" width="14.42578125" bestFit="1" customWidth="1"/>
    <col min="6665" max="6665" width="20.5703125" bestFit="1" customWidth="1"/>
    <col min="6666" max="6894" width="9.140625" customWidth="1"/>
    <col min="6895" max="6896" width="4.28515625" bestFit="1" customWidth="1"/>
    <col min="6898" max="6902" width="4.85546875" bestFit="1" customWidth="1"/>
    <col min="6903" max="6903" width="55.42578125" customWidth="1"/>
    <col min="6904" max="6904" width="26.5703125" bestFit="1" customWidth="1"/>
    <col min="6905" max="6905" width="24.5703125" bestFit="1" customWidth="1"/>
    <col min="6906" max="6906" width="25.28515625" bestFit="1" customWidth="1"/>
    <col min="6907" max="6907" width="21" bestFit="1" customWidth="1"/>
    <col min="6908" max="6908" width="22.5703125" bestFit="1" customWidth="1"/>
    <col min="6909" max="6909" width="23" bestFit="1" customWidth="1"/>
    <col min="6910" max="6910" width="21.5703125" bestFit="1" customWidth="1"/>
    <col min="6911" max="6911" width="23.42578125" bestFit="1" customWidth="1"/>
    <col min="6912" max="6913" width="23" bestFit="1" customWidth="1"/>
    <col min="6914" max="6914" width="23.42578125" bestFit="1" customWidth="1"/>
    <col min="6915" max="6915" width="21.5703125" bestFit="1" customWidth="1"/>
    <col min="6916" max="6917" width="21" bestFit="1" customWidth="1"/>
    <col min="6918" max="6918" width="22.140625" bestFit="1" customWidth="1"/>
    <col min="6919" max="6919" width="24.85546875" bestFit="1" customWidth="1"/>
    <col min="6920" max="6920" width="14.42578125" bestFit="1" customWidth="1"/>
    <col min="6921" max="6921" width="20.5703125" bestFit="1" customWidth="1"/>
    <col min="6922" max="7150" width="9.140625" customWidth="1"/>
    <col min="7151" max="7152" width="4.28515625" bestFit="1" customWidth="1"/>
    <col min="7154" max="7158" width="4.85546875" bestFit="1" customWidth="1"/>
    <col min="7159" max="7159" width="55.42578125" customWidth="1"/>
    <col min="7160" max="7160" width="26.5703125" bestFit="1" customWidth="1"/>
    <col min="7161" max="7161" width="24.5703125" bestFit="1" customWidth="1"/>
    <col min="7162" max="7162" width="25.28515625" bestFit="1" customWidth="1"/>
    <col min="7163" max="7163" width="21" bestFit="1" customWidth="1"/>
    <col min="7164" max="7164" width="22.5703125" bestFit="1" customWidth="1"/>
    <col min="7165" max="7165" width="23" bestFit="1" customWidth="1"/>
    <col min="7166" max="7166" width="21.5703125" bestFit="1" customWidth="1"/>
    <col min="7167" max="7167" width="23.42578125" bestFit="1" customWidth="1"/>
    <col min="7168" max="7169" width="23" bestFit="1" customWidth="1"/>
    <col min="7170" max="7170" width="23.42578125" bestFit="1" customWidth="1"/>
    <col min="7171" max="7171" width="21.5703125" bestFit="1" customWidth="1"/>
    <col min="7172" max="7173" width="21" bestFit="1" customWidth="1"/>
    <col min="7174" max="7174" width="22.140625" bestFit="1" customWidth="1"/>
    <col min="7175" max="7175" width="24.85546875" bestFit="1" customWidth="1"/>
    <col min="7176" max="7176" width="14.42578125" bestFit="1" customWidth="1"/>
    <col min="7177" max="7177" width="20.5703125" bestFit="1" customWidth="1"/>
    <col min="7178" max="7406" width="9.140625" customWidth="1"/>
    <col min="7407" max="7408" width="4.28515625" bestFit="1" customWidth="1"/>
    <col min="7410" max="7414" width="4.85546875" bestFit="1" customWidth="1"/>
    <col min="7415" max="7415" width="55.42578125" customWidth="1"/>
    <col min="7416" max="7416" width="26.5703125" bestFit="1" customWidth="1"/>
    <col min="7417" max="7417" width="24.5703125" bestFit="1" customWidth="1"/>
    <col min="7418" max="7418" width="25.28515625" bestFit="1" customWidth="1"/>
    <col min="7419" max="7419" width="21" bestFit="1" customWidth="1"/>
    <col min="7420" max="7420" width="22.5703125" bestFit="1" customWidth="1"/>
    <col min="7421" max="7421" width="23" bestFit="1" customWidth="1"/>
    <col min="7422" max="7422" width="21.5703125" bestFit="1" customWidth="1"/>
    <col min="7423" max="7423" width="23.42578125" bestFit="1" customWidth="1"/>
    <col min="7424" max="7425" width="23" bestFit="1" customWidth="1"/>
    <col min="7426" max="7426" width="23.42578125" bestFit="1" customWidth="1"/>
    <col min="7427" max="7427" width="21.5703125" bestFit="1" customWidth="1"/>
    <col min="7428" max="7429" width="21" bestFit="1" customWidth="1"/>
    <col min="7430" max="7430" width="22.140625" bestFit="1" customWidth="1"/>
    <col min="7431" max="7431" width="24.85546875" bestFit="1" customWidth="1"/>
    <col min="7432" max="7432" width="14.42578125" bestFit="1" customWidth="1"/>
    <col min="7433" max="7433" width="20.5703125" bestFit="1" customWidth="1"/>
    <col min="7434" max="7662" width="9.140625" customWidth="1"/>
    <col min="7663" max="7664" width="4.28515625" bestFit="1" customWidth="1"/>
    <col min="7666" max="7670" width="4.85546875" bestFit="1" customWidth="1"/>
    <col min="7671" max="7671" width="55.42578125" customWidth="1"/>
    <col min="7672" max="7672" width="26.5703125" bestFit="1" customWidth="1"/>
    <col min="7673" max="7673" width="24.5703125" bestFit="1" customWidth="1"/>
    <col min="7674" max="7674" width="25.28515625" bestFit="1" customWidth="1"/>
    <col min="7675" max="7675" width="21" bestFit="1" customWidth="1"/>
    <col min="7676" max="7676" width="22.5703125" bestFit="1" customWidth="1"/>
    <col min="7677" max="7677" width="23" bestFit="1" customWidth="1"/>
    <col min="7678" max="7678" width="21.5703125" bestFit="1" customWidth="1"/>
    <col min="7679" max="7679" width="23.42578125" bestFit="1" customWidth="1"/>
    <col min="7680" max="7681" width="23" bestFit="1" customWidth="1"/>
    <col min="7682" max="7682" width="23.42578125" bestFit="1" customWidth="1"/>
    <col min="7683" max="7683" width="21.5703125" bestFit="1" customWidth="1"/>
    <col min="7684" max="7685" width="21" bestFit="1" customWidth="1"/>
    <col min="7686" max="7686" width="22.140625" bestFit="1" customWidth="1"/>
    <col min="7687" max="7687" width="24.85546875" bestFit="1" customWidth="1"/>
    <col min="7688" max="7688" width="14.42578125" bestFit="1" customWidth="1"/>
    <col min="7689" max="7689" width="20.5703125" bestFit="1" customWidth="1"/>
    <col min="7690" max="7918" width="9.140625" customWidth="1"/>
    <col min="7919" max="7920" width="4.28515625" bestFit="1" customWidth="1"/>
    <col min="7922" max="7926" width="4.85546875" bestFit="1" customWidth="1"/>
    <col min="7927" max="7927" width="55.42578125" customWidth="1"/>
    <col min="7928" max="7928" width="26.5703125" bestFit="1" customWidth="1"/>
    <col min="7929" max="7929" width="24.5703125" bestFit="1" customWidth="1"/>
    <col min="7930" max="7930" width="25.28515625" bestFit="1" customWidth="1"/>
    <col min="7931" max="7931" width="21" bestFit="1" customWidth="1"/>
    <col min="7932" max="7932" width="22.5703125" bestFit="1" customWidth="1"/>
    <col min="7933" max="7933" width="23" bestFit="1" customWidth="1"/>
    <col min="7934" max="7934" width="21.5703125" bestFit="1" customWidth="1"/>
    <col min="7935" max="7935" width="23.42578125" bestFit="1" customWidth="1"/>
    <col min="7936" max="7937" width="23" bestFit="1" customWidth="1"/>
    <col min="7938" max="7938" width="23.42578125" bestFit="1" customWidth="1"/>
    <col min="7939" max="7939" width="21.5703125" bestFit="1" customWidth="1"/>
    <col min="7940" max="7941" width="21" bestFit="1" customWidth="1"/>
    <col min="7942" max="7942" width="22.140625" bestFit="1" customWidth="1"/>
    <col min="7943" max="7943" width="24.85546875" bestFit="1" customWidth="1"/>
    <col min="7944" max="7944" width="14.42578125" bestFit="1" customWidth="1"/>
    <col min="7945" max="7945" width="20.5703125" bestFit="1" customWidth="1"/>
    <col min="7946" max="8174" width="9.140625" customWidth="1"/>
    <col min="8175" max="8176" width="4.28515625" bestFit="1" customWidth="1"/>
    <col min="8178" max="8182" width="4.85546875" bestFit="1" customWidth="1"/>
    <col min="8183" max="8183" width="55.42578125" customWidth="1"/>
    <col min="8184" max="8184" width="26.5703125" bestFit="1" customWidth="1"/>
    <col min="8185" max="8185" width="24.5703125" bestFit="1" customWidth="1"/>
    <col min="8186" max="8186" width="25.28515625" bestFit="1" customWidth="1"/>
    <col min="8187" max="8187" width="21" bestFit="1" customWidth="1"/>
    <col min="8188" max="8188" width="22.5703125" bestFit="1" customWidth="1"/>
    <col min="8189" max="8189" width="23" bestFit="1" customWidth="1"/>
    <col min="8190" max="8190" width="21.5703125" bestFit="1" customWidth="1"/>
    <col min="8191" max="8191" width="23.42578125" bestFit="1" customWidth="1"/>
    <col min="8192" max="8193" width="23" bestFit="1" customWidth="1"/>
    <col min="8194" max="8194" width="23.42578125" bestFit="1" customWidth="1"/>
    <col min="8195" max="8195" width="21.5703125" bestFit="1" customWidth="1"/>
    <col min="8196" max="8197" width="21" bestFit="1" customWidth="1"/>
    <col min="8198" max="8198" width="22.140625" bestFit="1" customWidth="1"/>
    <col min="8199" max="8199" width="24.85546875" bestFit="1" customWidth="1"/>
    <col min="8200" max="8200" width="14.42578125" bestFit="1" customWidth="1"/>
    <col min="8201" max="8201" width="20.5703125" bestFit="1" customWidth="1"/>
    <col min="8202" max="8430" width="9.140625" customWidth="1"/>
    <col min="8431" max="8432" width="4.28515625" bestFit="1" customWidth="1"/>
    <col min="8434" max="8438" width="4.85546875" bestFit="1" customWidth="1"/>
    <col min="8439" max="8439" width="55.42578125" customWidth="1"/>
    <col min="8440" max="8440" width="26.5703125" bestFit="1" customWidth="1"/>
    <col min="8441" max="8441" width="24.5703125" bestFit="1" customWidth="1"/>
    <col min="8442" max="8442" width="25.28515625" bestFit="1" customWidth="1"/>
    <col min="8443" max="8443" width="21" bestFit="1" customWidth="1"/>
    <col min="8444" max="8444" width="22.5703125" bestFit="1" customWidth="1"/>
    <col min="8445" max="8445" width="23" bestFit="1" customWidth="1"/>
    <col min="8446" max="8446" width="21.5703125" bestFit="1" customWidth="1"/>
    <col min="8447" max="8447" width="23.42578125" bestFit="1" customWidth="1"/>
    <col min="8448" max="8449" width="23" bestFit="1" customWidth="1"/>
    <col min="8450" max="8450" width="23.42578125" bestFit="1" customWidth="1"/>
    <col min="8451" max="8451" width="21.5703125" bestFit="1" customWidth="1"/>
    <col min="8452" max="8453" width="21" bestFit="1" customWidth="1"/>
    <col min="8454" max="8454" width="22.140625" bestFit="1" customWidth="1"/>
    <col min="8455" max="8455" width="24.85546875" bestFit="1" customWidth="1"/>
    <col min="8456" max="8456" width="14.42578125" bestFit="1" customWidth="1"/>
    <col min="8457" max="8457" width="20.5703125" bestFit="1" customWidth="1"/>
    <col min="8458" max="8686" width="9.140625" customWidth="1"/>
    <col min="8687" max="8688" width="4.28515625" bestFit="1" customWidth="1"/>
    <col min="8690" max="8694" width="4.85546875" bestFit="1" customWidth="1"/>
    <col min="8695" max="8695" width="55.42578125" customWidth="1"/>
    <col min="8696" max="8696" width="26.5703125" bestFit="1" customWidth="1"/>
    <col min="8697" max="8697" width="24.5703125" bestFit="1" customWidth="1"/>
    <col min="8698" max="8698" width="25.28515625" bestFit="1" customWidth="1"/>
    <col min="8699" max="8699" width="21" bestFit="1" customWidth="1"/>
    <col min="8700" max="8700" width="22.5703125" bestFit="1" customWidth="1"/>
    <col min="8701" max="8701" width="23" bestFit="1" customWidth="1"/>
    <col min="8702" max="8702" width="21.5703125" bestFit="1" customWidth="1"/>
    <col min="8703" max="8703" width="23.42578125" bestFit="1" customWidth="1"/>
    <col min="8704" max="8705" width="23" bestFit="1" customWidth="1"/>
    <col min="8706" max="8706" width="23.42578125" bestFit="1" customWidth="1"/>
    <col min="8707" max="8707" width="21.5703125" bestFit="1" customWidth="1"/>
    <col min="8708" max="8709" width="21" bestFit="1" customWidth="1"/>
    <col min="8710" max="8710" width="22.140625" bestFit="1" customWidth="1"/>
    <col min="8711" max="8711" width="24.85546875" bestFit="1" customWidth="1"/>
    <col min="8712" max="8712" width="14.42578125" bestFit="1" customWidth="1"/>
    <col min="8713" max="8713" width="20.5703125" bestFit="1" customWidth="1"/>
    <col min="8714" max="8942" width="9.140625" customWidth="1"/>
    <col min="8943" max="8944" width="4.28515625" bestFit="1" customWidth="1"/>
    <col min="8946" max="8950" width="4.85546875" bestFit="1" customWidth="1"/>
    <col min="8951" max="8951" width="55.42578125" customWidth="1"/>
    <col min="8952" max="8952" width="26.5703125" bestFit="1" customWidth="1"/>
    <col min="8953" max="8953" width="24.5703125" bestFit="1" customWidth="1"/>
    <col min="8954" max="8954" width="25.28515625" bestFit="1" customWidth="1"/>
    <col min="8955" max="8955" width="21" bestFit="1" customWidth="1"/>
    <col min="8956" max="8956" width="22.5703125" bestFit="1" customWidth="1"/>
    <col min="8957" max="8957" width="23" bestFit="1" customWidth="1"/>
    <col min="8958" max="8958" width="21.5703125" bestFit="1" customWidth="1"/>
    <col min="8959" max="8959" width="23.42578125" bestFit="1" customWidth="1"/>
    <col min="8960" max="8961" width="23" bestFit="1" customWidth="1"/>
    <col min="8962" max="8962" width="23.42578125" bestFit="1" customWidth="1"/>
    <col min="8963" max="8963" width="21.5703125" bestFit="1" customWidth="1"/>
    <col min="8964" max="8965" width="21" bestFit="1" customWidth="1"/>
    <col min="8966" max="8966" width="22.140625" bestFit="1" customWidth="1"/>
    <col min="8967" max="8967" width="24.85546875" bestFit="1" customWidth="1"/>
    <col min="8968" max="8968" width="14.42578125" bestFit="1" customWidth="1"/>
    <col min="8969" max="8969" width="20.5703125" bestFit="1" customWidth="1"/>
    <col min="8970" max="9198" width="9.140625" customWidth="1"/>
    <col min="9199" max="9200" width="4.28515625" bestFit="1" customWidth="1"/>
    <col min="9202" max="9206" width="4.85546875" bestFit="1" customWidth="1"/>
    <col min="9207" max="9207" width="55.42578125" customWidth="1"/>
    <col min="9208" max="9208" width="26.5703125" bestFit="1" customWidth="1"/>
    <col min="9209" max="9209" width="24.5703125" bestFit="1" customWidth="1"/>
    <col min="9210" max="9210" width="25.28515625" bestFit="1" customWidth="1"/>
    <col min="9211" max="9211" width="21" bestFit="1" customWidth="1"/>
    <col min="9212" max="9212" width="22.5703125" bestFit="1" customWidth="1"/>
    <col min="9213" max="9213" width="23" bestFit="1" customWidth="1"/>
    <col min="9214" max="9214" width="21.5703125" bestFit="1" customWidth="1"/>
    <col min="9215" max="9215" width="23.42578125" bestFit="1" customWidth="1"/>
    <col min="9216" max="9217" width="23" bestFit="1" customWidth="1"/>
    <col min="9218" max="9218" width="23.42578125" bestFit="1" customWidth="1"/>
    <col min="9219" max="9219" width="21.5703125" bestFit="1" customWidth="1"/>
    <col min="9220" max="9221" width="21" bestFit="1" customWidth="1"/>
    <col min="9222" max="9222" width="22.140625" bestFit="1" customWidth="1"/>
    <col min="9223" max="9223" width="24.85546875" bestFit="1" customWidth="1"/>
    <col min="9224" max="9224" width="14.42578125" bestFit="1" customWidth="1"/>
    <col min="9225" max="9225" width="20.5703125" bestFit="1" customWidth="1"/>
    <col min="9226" max="9454" width="9.140625" customWidth="1"/>
    <col min="9455" max="9456" width="4.28515625" bestFit="1" customWidth="1"/>
    <col min="9458" max="9462" width="4.85546875" bestFit="1" customWidth="1"/>
    <col min="9463" max="9463" width="55.42578125" customWidth="1"/>
    <col min="9464" max="9464" width="26.5703125" bestFit="1" customWidth="1"/>
    <col min="9465" max="9465" width="24.5703125" bestFit="1" customWidth="1"/>
    <col min="9466" max="9466" width="25.28515625" bestFit="1" customWidth="1"/>
    <col min="9467" max="9467" width="21" bestFit="1" customWidth="1"/>
    <col min="9468" max="9468" width="22.5703125" bestFit="1" customWidth="1"/>
    <col min="9469" max="9469" width="23" bestFit="1" customWidth="1"/>
    <col min="9470" max="9470" width="21.5703125" bestFit="1" customWidth="1"/>
    <col min="9471" max="9471" width="23.42578125" bestFit="1" customWidth="1"/>
    <col min="9472" max="9473" width="23" bestFit="1" customWidth="1"/>
    <col min="9474" max="9474" width="23.42578125" bestFit="1" customWidth="1"/>
    <col min="9475" max="9475" width="21.5703125" bestFit="1" customWidth="1"/>
    <col min="9476" max="9477" width="21" bestFit="1" customWidth="1"/>
    <col min="9478" max="9478" width="22.140625" bestFit="1" customWidth="1"/>
    <col min="9479" max="9479" width="24.85546875" bestFit="1" customWidth="1"/>
    <col min="9480" max="9480" width="14.42578125" bestFit="1" customWidth="1"/>
    <col min="9481" max="9481" width="20.5703125" bestFit="1" customWidth="1"/>
    <col min="9482" max="9710" width="9.140625" customWidth="1"/>
    <col min="9711" max="9712" width="4.28515625" bestFit="1" customWidth="1"/>
    <col min="9714" max="9718" width="4.85546875" bestFit="1" customWidth="1"/>
    <col min="9719" max="9719" width="55.42578125" customWidth="1"/>
    <col min="9720" max="9720" width="26.5703125" bestFit="1" customWidth="1"/>
    <col min="9721" max="9721" width="24.5703125" bestFit="1" customWidth="1"/>
    <col min="9722" max="9722" width="25.28515625" bestFit="1" customWidth="1"/>
    <col min="9723" max="9723" width="21" bestFit="1" customWidth="1"/>
    <col min="9724" max="9724" width="22.5703125" bestFit="1" customWidth="1"/>
    <col min="9725" max="9725" width="23" bestFit="1" customWidth="1"/>
    <col min="9726" max="9726" width="21.5703125" bestFit="1" customWidth="1"/>
    <col min="9727" max="9727" width="23.42578125" bestFit="1" customWidth="1"/>
    <col min="9728" max="9729" width="23" bestFit="1" customWidth="1"/>
    <col min="9730" max="9730" width="23.42578125" bestFit="1" customWidth="1"/>
    <col min="9731" max="9731" width="21.5703125" bestFit="1" customWidth="1"/>
    <col min="9732" max="9733" width="21" bestFit="1" customWidth="1"/>
    <col min="9734" max="9734" width="22.140625" bestFit="1" customWidth="1"/>
    <col min="9735" max="9735" width="24.85546875" bestFit="1" customWidth="1"/>
    <col min="9736" max="9736" width="14.42578125" bestFit="1" customWidth="1"/>
    <col min="9737" max="9737" width="20.5703125" bestFit="1" customWidth="1"/>
    <col min="9738" max="9966" width="9.140625" customWidth="1"/>
    <col min="9967" max="9968" width="4.28515625" bestFit="1" customWidth="1"/>
    <col min="9970" max="9974" width="4.85546875" bestFit="1" customWidth="1"/>
    <col min="9975" max="9975" width="55.42578125" customWidth="1"/>
    <col min="9976" max="9976" width="26.5703125" bestFit="1" customWidth="1"/>
    <col min="9977" max="9977" width="24.5703125" bestFit="1" customWidth="1"/>
    <col min="9978" max="9978" width="25.28515625" bestFit="1" customWidth="1"/>
    <col min="9979" max="9979" width="21" bestFit="1" customWidth="1"/>
    <col min="9980" max="9980" width="22.5703125" bestFit="1" customWidth="1"/>
    <col min="9981" max="9981" width="23" bestFit="1" customWidth="1"/>
    <col min="9982" max="9982" width="21.5703125" bestFit="1" customWidth="1"/>
    <col min="9983" max="9983" width="23.42578125" bestFit="1" customWidth="1"/>
    <col min="9984" max="9985" width="23" bestFit="1" customWidth="1"/>
    <col min="9986" max="9986" width="23.42578125" bestFit="1" customWidth="1"/>
    <col min="9987" max="9987" width="21.5703125" bestFit="1" customWidth="1"/>
    <col min="9988" max="9989" width="21" bestFit="1" customWidth="1"/>
    <col min="9990" max="9990" width="22.140625" bestFit="1" customWidth="1"/>
    <col min="9991" max="9991" width="24.85546875" bestFit="1" customWidth="1"/>
    <col min="9992" max="9992" width="14.42578125" bestFit="1" customWidth="1"/>
    <col min="9993" max="9993" width="20.5703125" bestFit="1" customWidth="1"/>
    <col min="9994" max="10222" width="9.140625" customWidth="1"/>
    <col min="10223" max="10224" width="4.28515625" bestFit="1" customWidth="1"/>
    <col min="10226" max="10230" width="4.85546875" bestFit="1" customWidth="1"/>
    <col min="10231" max="10231" width="55.42578125" customWidth="1"/>
    <col min="10232" max="10232" width="26.5703125" bestFit="1" customWidth="1"/>
    <col min="10233" max="10233" width="24.5703125" bestFit="1" customWidth="1"/>
    <col min="10234" max="10234" width="25.28515625" bestFit="1" customWidth="1"/>
    <col min="10235" max="10235" width="21" bestFit="1" customWidth="1"/>
    <col min="10236" max="10236" width="22.5703125" bestFit="1" customWidth="1"/>
    <col min="10237" max="10237" width="23" bestFit="1" customWidth="1"/>
    <col min="10238" max="10238" width="21.5703125" bestFit="1" customWidth="1"/>
    <col min="10239" max="10239" width="23.42578125" bestFit="1" customWidth="1"/>
    <col min="10240" max="10241" width="23" bestFit="1" customWidth="1"/>
    <col min="10242" max="10242" width="23.42578125" bestFit="1" customWidth="1"/>
    <col min="10243" max="10243" width="21.5703125" bestFit="1" customWidth="1"/>
    <col min="10244" max="10245" width="21" bestFit="1" customWidth="1"/>
    <col min="10246" max="10246" width="22.140625" bestFit="1" customWidth="1"/>
    <col min="10247" max="10247" width="24.85546875" bestFit="1" customWidth="1"/>
    <col min="10248" max="10248" width="14.42578125" bestFit="1" customWidth="1"/>
    <col min="10249" max="10249" width="20.5703125" bestFit="1" customWidth="1"/>
    <col min="10250" max="10478" width="9.140625" customWidth="1"/>
    <col min="10479" max="10480" width="4.28515625" bestFit="1" customWidth="1"/>
    <col min="10482" max="10486" width="4.85546875" bestFit="1" customWidth="1"/>
    <col min="10487" max="10487" width="55.42578125" customWidth="1"/>
    <col min="10488" max="10488" width="26.5703125" bestFit="1" customWidth="1"/>
    <col min="10489" max="10489" width="24.5703125" bestFit="1" customWidth="1"/>
    <col min="10490" max="10490" width="25.28515625" bestFit="1" customWidth="1"/>
    <col min="10491" max="10491" width="21" bestFit="1" customWidth="1"/>
    <col min="10492" max="10492" width="22.5703125" bestFit="1" customWidth="1"/>
    <col min="10493" max="10493" width="23" bestFit="1" customWidth="1"/>
    <col min="10494" max="10494" width="21.5703125" bestFit="1" customWidth="1"/>
    <col min="10495" max="10495" width="23.42578125" bestFit="1" customWidth="1"/>
    <col min="10496" max="10497" width="23" bestFit="1" customWidth="1"/>
    <col min="10498" max="10498" width="23.42578125" bestFit="1" customWidth="1"/>
    <col min="10499" max="10499" width="21.5703125" bestFit="1" customWidth="1"/>
    <col min="10500" max="10501" width="21" bestFit="1" customWidth="1"/>
    <col min="10502" max="10502" width="22.140625" bestFit="1" customWidth="1"/>
    <col min="10503" max="10503" width="24.85546875" bestFit="1" customWidth="1"/>
    <col min="10504" max="10504" width="14.42578125" bestFit="1" customWidth="1"/>
    <col min="10505" max="10505" width="20.5703125" bestFit="1" customWidth="1"/>
    <col min="10506" max="10734" width="9.140625" customWidth="1"/>
    <col min="10735" max="10736" width="4.28515625" bestFit="1" customWidth="1"/>
    <col min="10738" max="10742" width="4.85546875" bestFit="1" customWidth="1"/>
    <col min="10743" max="10743" width="55.42578125" customWidth="1"/>
    <col min="10744" max="10744" width="26.5703125" bestFit="1" customWidth="1"/>
    <col min="10745" max="10745" width="24.5703125" bestFit="1" customWidth="1"/>
    <col min="10746" max="10746" width="25.28515625" bestFit="1" customWidth="1"/>
    <col min="10747" max="10747" width="21" bestFit="1" customWidth="1"/>
    <col min="10748" max="10748" width="22.5703125" bestFit="1" customWidth="1"/>
    <col min="10749" max="10749" width="23" bestFit="1" customWidth="1"/>
    <col min="10750" max="10750" width="21.5703125" bestFit="1" customWidth="1"/>
    <col min="10751" max="10751" width="23.42578125" bestFit="1" customWidth="1"/>
    <col min="10752" max="10753" width="23" bestFit="1" customWidth="1"/>
    <col min="10754" max="10754" width="23.42578125" bestFit="1" customWidth="1"/>
    <col min="10755" max="10755" width="21.5703125" bestFit="1" customWidth="1"/>
    <col min="10756" max="10757" width="21" bestFit="1" customWidth="1"/>
    <col min="10758" max="10758" width="22.140625" bestFit="1" customWidth="1"/>
    <col min="10759" max="10759" width="24.85546875" bestFit="1" customWidth="1"/>
    <col min="10760" max="10760" width="14.42578125" bestFit="1" customWidth="1"/>
    <col min="10761" max="10761" width="20.5703125" bestFit="1" customWidth="1"/>
    <col min="10762" max="10990" width="9.140625" customWidth="1"/>
    <col min="10991" max="10992" width="4.28515625" bestFit="1" customWidth="1"/>
    <col min="10994" max="10998" width="4.85546875" bestFit="1" customWidth="1"/>
    <col min="10999" max="10999" width="55.42578125" customWidth="1"/>
    <col min="11000" max="11000" width="26.5703125" bestFit="1" customWidth="1"/>
    <col min="11001" max="11001" width="24.5703125" bestFit="1" customWidth="1"/>
    <col min="11002" max="11002" width="25.28515625" bestFit="1" customWidth="1"/>
    <col min="11003" max="11003" width="21" bestFit="1" customWidth="1"/>
    <col min="11004" max="11004" width="22.5703125" bestFit="1" customWidth="1"/>
    <col min="11005" max="11005" width="23" bestFit="1" customWidth="1"/>
    <col min="11006" max="11006" width="21.5703125" bestFit="1" customWidth="1"/>
    <col min="11007" max="11007" width="23.42578125" bestFit="1" customWidth="1"/>
    <col min="11008" max="11009" width="23" bestFit="1" customWidth="1"/>
    <col min="11010" max="11010" width="23.42578125" bestFit="1" customWidth="1"/>
    <col min="11011" max="11011" width="21.5703125" bestFit="1" customWidth="1"/>
    <col min="11012" max="11013" width="21" bestFit="1" customWidth="1"/>
    <col min="11014" max="11014" width="22.140625" bestFit="1" customWidth="1"/>
    <col min="11015" max="11015" width="24.85546875" bestFit="1" customWidth="1"/>
    <col min="11016" max="11016" width="14.42578125" bestFit="1" customWidth="1"/>
    <col min="11017" max="11017" width="20.5703125" bestFit="1" customWidth="1"/>
    <col min="11018" max="11246" width="9.140625" customWidth="1"/>
    <col min="11247" max="11248" width="4.28515625" bestFit="1" customWidth="1"/>
    <col min="11250" max="11254" width="4.85546875" bestFit="1" customWidth="1"/>
    <col min="11255" max="11255" width="55.42578125" customWidth="1"/>
    <col min="11256" max="11256" width="26.5703125" bestFit="1" customWidth="1"/>
    <col min="11257" max="11257" width="24.5703125" bestFit="1" customWidth="1"/>
    <col min="11258" max="11258" width="25.28515625" bestFit="1" customWidth="1"/>
    <col min="11259" max="11259" width="21" bestFit="1" customWidth="1"/>
    <col min="11260" max="11260" width="22.5703125" bestFit="1" customWidth="1"/>
    <col min="11261" max="11261" width="23" bestFit="1" customWidth="1"/>
    <col min="11262" max="11262" width="21.5703125" bestFit="1" customWidth="1"/>
    <col min="11263" max="11263" width="23.42578125" bestFit="1" customWidth="1"/>
    <col min="11264" max="11265" width="23" bestFit="1" customWidth="1"/>
    <col min="11266" max="11266" width="23.42578125" bestFit="1" customWidth="1"/>
    <col min="11267" max="11267" width="21.5703125" bestFit="1" customWidth="1"/>
    <col min="11268" max="11269" width="21" bestFit="1" customWidth="1"/>
    <col min="11270" max="11270" width="22.140625" bestFit="1" customWidth="1"/>
    <col min="11271" max="11271" width="24.85546875" bestFit="1" customWidth="1"/>
    <col min="11272" max="11272" width="14.42578125" bestFit="1" customWidth="1"/>
    <col min="11273" max="11273" width="20.5703125" bestFit="1" customWidth="1"/>
    <col min="11274" max="11502" width="9.140625" customWidth="1"/>
    <col min="11503" max="11504" width="4.28515625" bestFit="1" customWidth="1"/>
    <col min="11506" max="11510" width="4.85546875" bestFit="1" customWidth="1"/>
    <col min="11511" max="11511" width="55.42578125" customWidth="1"/>
    <col min="11512" max="11512" width="26.5703125" bestFit="1" customWidth="1"/>
    <col min="11513" max="11513" width="24.5703125" bestFit="1" customWidth="1"/>
    <col min="11514" max="11514" width="25.28515625" bestFit="1" customWidth="1"/>
    <col min="11515" max="11515" width="21" bestFit="1" customWidth="1"/>
    <col min="11516" max="11516" width="22.5703125" bestFit="1" customWidth="1"/>
    <col min="11517" max="11517" width="23" bestFit="1" customWidth="1"/>
    <col min="11518" max="11518" width="21.5703125" bestFit="1" customWidth="1"/>
    <col min="11519" max="11519" width="23.42578125" bestFit="1" customWidth="1"/>
    <col min="11520" max="11521" width="23" bestFit="1" customWidth="1"/>
    <col min="11522" max="11522" width="23.42578125" bestFit="1" customWidth="1"/>
    <col min="11523" max="11523" width="21.5703125" bestFit="1" customWidth="1"/>
    <col min="11524" max="11525" width="21" bestFit="1" customWidth="1"/>
    <col min="11526" max="11526" width="22.140625" bestFit="1" customWidth="1"/>
    <col min="11527" max="11527" width="24.85546875" bestFit="1" customWidth="1"/>
    <col min="11528" max="11528" width="14.42578125" bestFit="1" customWidth="1"/>
    <col min="11529" max="11529" width="20.5703125" bestFit="1" customWidth="1"/>
    <col min="11530" max="11758" width="9.140625" customWidth="1"/>
    <col min="11759" max="11760" width="4.28515625" bestFit="1" customWidth="1"/>
    <col min="11762" max="11766" width="4.85546875" bestFit="1" customWidth="1"/>
    <col min="11767" max="11767" width="55.42578125" customWidth="1"/>
    <col min="11768" max="11768" width="26.5703125" bestFit="1" customWidth="1"/>
    <col min="11769" max="11769" width="24.5703125" bestFit="1" customWidth="1"/>
    <col min="11770" max="11770" width="25.28515625" bestFit="1" customWidth="1"/>
    <col min="11771" max="11771" width="21" bestFit="1" customWidth="1"/>
    <col min="11772" max="11772" width="22.5703125" bestFit="1" customWidth="1"/>
    <col min="11773" max="11773" width="23" bestFit="1" customWidth="1"/>
    <col min="11774" max="11774" width="21.5703125" bestFit="1" customWidth="1"/>
    <col min="11775" max="11775" width="23.42578125" bestFit="1" customWidth="1"/>
    <col min="11776" max="11777" width="23" bestFit="1" customWidth="1"/>
    <col min="11778" max="11778" width="23.42578125" bestFit="1" customWidth="1"/>
    <col min="11779" max="11779" width="21.5703125" bestFit="1" customWidth="1"/>
    <col min="11780" max="11781" width="21" bestFit="1" customWidth="1"/>
    <col min="11782" max="11782" width="22.140625" bestFit="1" customWidth="1"/>
    <col min="11783" max="11783" width="24.85546875" bestFit="1" customWidth="1"/>
    <col min="11784" max="11784" width="14.42578125" bestFit="1" customWidth="1"/>
    <col min="11785" max="11785" width="20.5703125" bestFit="1" customWidth="1"/>
    <col min="11786" max="12014" width="9.140625" customWidth="1"/>
    <col min="12015" max="12016" width="4.28515625" bestFit="1" customWidth="1"/>
    <col min="12018" max="12022" width="4.85546875" bestFit="1" customWidth="1"/>
    <col min="12023" max="12023" width="55.42578125" customWidth="1"/>
    <col min="12024" max="12024" width="26.5703125" bestFit="1" customWidth="1"/>
    <col min="12025" max="12025" width="24.5703125" bestFit="1" customWidth="1"/>
    <col min="12026" max="12026" width="25.28515625" bestFit="1" customWidth="1"/>
    <col min="12027" max="12027" width="21" bestFit="1" customWidth="1"/>
    <col min="12028" max="12028" width="22.5703125" bestFit="1" customWidth="1"/>
    <col min="12029" max="12029" width="23" bestFit="1" customWidth="1"/>
    <col min="12030" max="12030" width="21.5703125" bestFit="1" customWidth="1"/>
    <col min="12031" max="12031" width="23.42578125" bestFit="1" customWidth="1"/>
    <col min="12032" max="12033" width="23" bestFit="1" customWidth="1"/>
    <col min="12034" max="12034" width="23.42578125" bestFit="1" customWidth="1"/>
    <col min="12035" max="12035" width="21.5703125" bestFit="1" customWidth="1"/>
    <col min="12036" max="12037" width="21" bestFit="1" customWidth="1"/>
    <col min="12038" max="12038" width="22.140625" bestFit="1" customWidth="1"/>
    <col min="12039" max="12039" width="24.85546875" bestFit="1" customWidth="1"/>
    <col min="12040" max="12040" width="14.42578125" bestFit="1" customWidth="1"/>
    <col min="12041" max="12041" width="20.5703125" bestFit="1" customWidth="1"/>
    <col min="12042" max="12270" width="9.140625" customWidth="1"/>
    <col min="12271" max="12272" width="4.28515625" bestFit="1" customWidth="1"/>
    <col min="12274" max="12278" width="4.85546875" bestFit="1" customWidth="1"/>
    <col min="12279" max="12279" width="55.42578125" customWidth="1"/>
    <col min="12280" max="12280" width="26.5703125" bestFit="1" customWidth="1"/>
    <col min="12281" max="12281" width="24.5703125" bestFit="1" customWidth="1"/>
    <col min="12282" max="12282" width="25.28515625" bestFit="1" customWidth="1"/>
    <col min="12283" max="12283" width="21" bestFit="1" customWidth="1"/>
    <col min="12284" max="12284" width="22.5703125" bestFit="1" customWidth="1"/>
    <col min="12285" max="12285" width="23" bestFit="1" customWidth="1"/>
    <col min="12286" max="12286" width="21.5703125" bestFit="1" customWidth="1"/>
    <col min="12287" max="12287" width="23.42578125" bestFit="1" customWidth="1"/>
    <col min="12288" max="12289" width="23" bestFit="1" customWidth="1"/>
    <col min="12290" max="12290" width="23.42578125" bestFit="1" customWidth="1"/>
    <col min="12291" max="12291" width="21.5703125" bestFit="1" customWidth="1"/>
    <col min="12292" max="12293" width="21" bestFit="1" customWidth="1"/>
    <col min="12294" max="12294" width="22.140625" bestFit="1" customWidth="1"/>
    <col min="12295" max="12295" width="24.85546875" bestFit="1" customWidth="1"/>
    <col min="12296" max="12296" width="14.42578125" bestFit="1" customWidth="1"/>
    <col min="12297" max="12297" width="20.5703125" bestFit="1" customWidth="1"/>
    <col min="12298" max="12526" width="9.140625" customWidth="1"/>
    <col min="12527" max="12528" width="4.28515625" bestFit="1" customWidth="1"/>
    <col min="12530" max="12534" width="4.85546875" bestFit="1" customWidth="1"/>
    <col min="12535" max="12535" width="55.42578125" customWidth="1"/>
    <col min="12536" max="12536" width="26.5703125" bestFit="1" customWidth="1"/>
    <col min="12537" max="12537" width="24.5703125" bestFit="1" customWidth="1"/>
    <col min="12538" max="12538" width="25.28515625" bestFit="1" customWidth="1"/>
    <col min="12539" max="12539" width="21" bestFit="1" customWidth="1"/>
    <col min="12540" max="12540" width="22.5703125" bestFit="1" customWidth="1"/>
    <col min="12541" max="12541" width="23" bestFit="1" customWidth="1"/>
    <col min="12542" max="12542" width="21.5703125" bestFit="1" customWidth="1"/>
    <col min="12543" max="12543" width="23.42578125" bestFit="1" customWidth="1"/>
    <col min="12544" max="12545" width="23" bestFit="1" customWidth="1"/>
    <col min="12546" max="12546" width="23.42578125" bestFit="1" customWidth="1"/>
    <col min="12547" max="12547" width="21.5703125" bestFit="1" customWidth="1"/>
    <col min="12548" max="12549" width="21" bestFit="1" customWidth="1"/>
    <col min="12550" max="12550" width="22.140625" bestFit="1" customWidth="1"/>
    <col min="12551" max="12551" width="24.85546875" bestFit="1" customWidth="1"/>
    <col min="12552" max="12552" width="14.42578125" bestFit="1" customWidth="1"/>
    <col min="12553" max="12553" width="20.5703125" bestFit="1" customWidth="1"/>
    <col min="12554" max="12782" width="9.140625" customWidth="1"/>
    <col min="12783" max="12784" width="4.28515625" bestFit="1" customWidth="1"/>
    <col min="12786" max="12790" width="4.85546875" bestFit="1" customWidth="1"/>
    <col min="12791" max="12791" width="55.42578125" customWidth="1"/>
    <col min="12792" max="12792" width="26.5703125" bestFit="1" customWidth="1"/>
    <col min="12793" max="12793" width="24.5703125" bestFit="1" customWidth="1"/>
    <col min="12794" max="12794" width="25.28515625" bestFit="1" customWidth="1"/>
    <col min="12795" max="12795" width="21" bestFit="1" customWidth="1"/>
    <col min="12796" max="12796" width="22.5703125" bestFit="1" customWidth="1"/>
    <col min="12797" max="12797" width="23" bestFit="1" customWidth="1"/>
    <col min="12798" max="12798" width="21.5703125" bestFit="1" customWidth="1"/>
    <col min="12799" max="12799" width="23.42578125" bestFit="1" customWidth="1"/>
    <col min="12800" max="12801" width="23" bestFit="1" customWidth="1"/>
    <col min="12802" max="12802" width="23.42578125" bestFit="1" customWidth="1"/>
    <col min="12803" max="12803" width="21.5703125" bestFit="1" customWidth="1"/>
    <col min="12804" max="12805" width="21" bestFit="1" customWidth="1"/>
    <col min="12806" max="12806" width="22.140625" bestFit="1" customWidth="1"/>
    <col min="12807" max="12807" width="24.85546875" bestFit="1" customWidth="1"/>
    <col min="12808" max="12808" width="14.42578125" bestFit="1" customWidth="1"/>
    <col min="12809" max="12809" width="20.5703125" bestFit="1" customWidth="1"/>
    <col min="12810" max="13038" width="9.140625" customWidth="1"/>
    <col min="13039" max="13040" width="4.28515625" bestFit="1" customWidth="1"/>
    <col min="13042" max="13046" width="4.85546875" bestFit="1" customWidth="1"/>
    <col min="13047" max="13047" width="55.42578125" customWidth="1"/>
    <col min="13048" max="13048" width="26.5703125" bestFit="1" customWidth="1"/>
    <col min="13049" max="13049" width="24.5703125" bestFit="1" customWidth="1"/>
    <col min="13050" max="13050" width="25.28515625" bestFit="1" customWidth="1"/>
    <col min="13051" max="13051" width="21" bestFit="1" customWidth="1"/>
    <col min="13052" max="13052" width="22.5703125" bestFit="1" customWidth="1"/>
    <col min="13053" max="13053" width="23" bestFit="1" customWidth="1"/>
    <col min="13054" max="13054" width="21.5703125" bestFit="1" customWidth="1"/>
    <col min="13055" max="13055" width="23.42578125" bestFit="1" customWidth="1"/>
    <col min="13056" max="13057" width="23" bestFit="1" customWidth="1"/>
    <col min="13058" max="13058" width="23.42578125" bestFit="1" customWidth="1"/>
    <col min="13059" max="13059" width="21.5703125" bestFit="1" customWidth="1"/>
    <col min="13060" max="13061" width="21" bestFit="1" customWidth="1"/>
    <col min="13062" max="13062" width="22.140625" bestFit="1" customWidth="1"/>
    <col min="13063" max="13063" width="24.85546875" bestFit="1" customWidth="1"/>
    <col min="13064" max="13064" width="14.42578125" bestFit="1" customWidth="1"/>
    <col min="13065" max="13065" width="20.5703125" bestFit="1" customWidth="1"/>
    <col min="13066" max="13294" width="9.140625" customWidth="1"/>
    <col min="13295" max="13296" width="4.28515625" bestFit="1" customWidth="1"/>
    <col min="13298" max="13302" width="4.85546875" bestFit="1" customWidth="1"/>
    <col min="13303" max="13303" width="55.42578125" customWidth="1"/>
    <col min="13304" max="13304" width="26.5703125" bestFit="1" customWidth="1"/>
    <col min="13305" max="13305" width="24.5703125" bestFit="1" customWidth="1"/>
    <col min="13306" max="13306" width="25.28515625" bestFit="1" customWidth="1"/>
    <col min="13307" max="13307" width="21" bestFit="1" customWidth="1"/>
    <col min="13308" max="13308" width="22.5703125" bestFit="1" customWidth="1"/>
    <col min="13309" max="13309" width="23" bestFit="1" customWidth="1"/>
    <col min="13310" max="13310" width="21.5703125" bestFit="1" customWidth="1"/>
    <col min="13311" max="13311" width="23.42578125" bestFit="1" customWidth="1"/>
    <col min="13312" max="13313" width="23" bestFit="1" customWidth="1"/>
    <col min="13314" max="13314" width="23.42578125" bestFit="1" customWidth="1"/>
    <col min="13315" max="13315" width="21.5703125" bestFit="1" customWidth="1"/>
    <col min="13316" max="13317" width="21" bestFit="1" customWidth="1"/>
    <col min="13318" max="13318" width="22.140625" bestFit="1" customWidth="1"/>
    <col min="13319" max="13319" width="24.85546875" bestFit="1" customWidth="1"/>
    <col min="13320" max="13320" width="14.42578125" bestFit="1" customWidth="1"/>
    <col min="13321" max="13321" width="20.5703125" bestFit="1" customWidth="1"/>
    <col min="13322" max="13550" width="9.140625" customWidth="1"/>
    <col min="13551" max="13552" width="4.28515625" bestFit="1" customWidth="1"/>
    <col min="13554" max="13558" width="4.85546875" bestFit="1" customWidth="1"/>
    <col min="13559" max="13559" width="55.42578125" customWidth="1"/>
    <col min="13560" max="13560" width="26.5703125" bestFit="1" customWidth="1"/>
    <col min="13561" max="13561" width="24.5703125" bestFit="1" customWidth="1"/>
    <col min="13562" max="13562" width="25.28515625" bestFit="1" customWidth="1"/>
    <col min="13563" max="13563" width="21" bestFit="1" customWidth="1"/>
    <col min="13564" max="13564" width="22.5703125" bestFit="1" customWidth="1"/>
    <col min="13565" max="13565" width="23" bestFit="1" customWidth="1"/>
    <col min="13566" max="13566" width="21.5703125" bestFit="1" customWidth="1"/>
    <col min="13567" max="13567" width="23.42578125" bestFit="1" customWidth="1"/>
    <col min="13568" max="13569" width="23" bestFit="1" customWidth="1"/>
    <col min="13570" max="13570" width="23.42578125" bestFit="1" customWidth="1"/>
    <col min="13571" max="13571" width="21.5703125" bestFit="1" customWidth="1"/>
    <col min="13572" max="13573" width="21" bestFit="1" customWidth="1"/>
    <col min="13574" max="13574" width="22.140625" bestFit="1" customWidth="1"/>
    <col min="13575" max="13575" width="24.85546875" bestFit="1" customWidth="1"/>
    <col min="13576" max="13576" width="14.42578125" bestFit="1" customWidth="1"/>
    <col min="13577" max="13577" width="20.5703125" bestFit="1" customWidth="1"/>
    <col min="13578" max="13806" width="9.140625" customWidth="1"/>
    <col min="13807" max="13808" width="4.28515625" bestFit="1" customWidth="1"/>
    <col min="13810" max="13814" width="4.85546875" bestFit="1" customWidth="1"/>
    <col min="13815" max="13815" width="55.42578125" customWidth="1"/>
    <col min="13816" max="13816" width="26.5703125" bestFit="1" customWidth="1"/>
    <col min="13817" max="13817" width="24.5703125" bestFit="1" customWidth="1"/>
    <col min="13818" max="13818" width="25.28515625" bestFit="1" customWidth="1"/>
    <col min="13819" max="13819" width="21" bestFit="1" customWidth="1"/>
    <col min="13820" max="13820" width="22.5703125" bestFit="1" customWidth="1"/>
    <col min="13821" max="13821" width="23" bestFit="1" customWidth="1"/>
    <col min="13822" max="13822" width="21.5703125" bestFit="1" customWidth="1"/>
    <col min="13823" max="13823" width="23.42578125" bestFit="1" customWidth="1"/>
    <col min="13824" max="13825" width="23" bestFit="1" customWidth="1"/>
    <col min="13826" max="13826" width="23.42578125" bestFit="1" customWidth="1"/>
    <col min="13827" max="13827" width="21.5703125" bestFit="1" customWidth="1"/>
    <col min="13828" max="13829" width="21" bestFit="1" customWidth="1"/>
    <col min="13830" max="13830" width="22.140625" bestFit="1" customWidth="1"/>
    <col min="13831" max="13831" width="24.85546875" bestFit="1" customWidth="1"/>
    <col min="13832" max="13832" width="14.42578125" bestFit="1" customWidth="1"/>
    <col min="13833" max="13833" width="20.5703125" bestFit="1" customWidth="1"/>
    <col min="13834" max="14062" width="9.140625" customWidth="1"/>
    <col min="14063" max="14064" width="4.28515625" bestFit="1" customWidth="1"/>
    <col min="14066" max="14070" width="4.85546875" bestFit="1" customWidth="1"/>
    <col min="14071" max="14071" width="55.42578125" customWidth="1"/>
    <col min="14072" max="14072" width="26.5703125" bestFit="1" customWidth="1"/>
    <col min="14073" max="14073" width="24.5703125" bestFit="1" customWidth="1"/>
    <col min="14074" max="14074" width="25.28515625" bestFit="1" customWidth="1"/>
    <col min="14075" max="14075" width="21" bestFit="1" customWidth="1"/>
    <col min="14076" max="14076" width="22.5703125" bestFit="1" customWidth="1"/>
    <col min="14077" max="14077" width="23" bestFit="1" customWidth="1"/>
    <col min="14078" max="14078" width="21.5703125" bestFit="1" customWidth="1"/>
    <col min="14079" max="14079" width="23.42578125" bestFit="1" customWidth="1"/>
    <col min="14080" max="14081" width="23" bestFit="1" customWidth="1"/>
    <col min="14082" max="14082" width="23.42578125" bestFit="1" customWidth="1"/>
    <col min="14083" max="14083" width="21.5703125" bestFit="1" customWidth="1"/>
    <col min="14084" max="14085" width="21" bestFit="1" customWidth="1"/>
    <col min="14086" max="14086" width="22.140625" bestFit="1" customWidth="1"/>
    <col min="14087" max="14087" width="24.85546875" bestFit="1" customWidth="1"/>
    <col min="14088" max="14088" width="14.42578125" bestFit="1" customWidth="1"/>
    <col min="14089" max="14089" width="20.5703125" bestFit="1" customWidth="1"/>
    <col min="14090" max="14318" width="9.140625" customWidth="1"/>
    <col min="14319" max="14320" width="4.28515625" bestFit="1" customWidth="1"/>
    <col min="14322" max="14326" width="4.85546875" bestFit="1" customWidth="1"/>
    <col min="14327" max="14327" width="55.42578125" customWidth="1"/>
    <col min="14328" max="14328" width="26.5703125" bestFit="1" customWidth="1"/>
    <col min="14329" max="14329" width="24.5703125" bestFit="1" customWidth="1"/>
    <col min="14330" max="14330" width="25.28515625" bestFit="1" customWidth="1"/>
    <col min="14331" max="14331" width="21" bestFit="1" customWidth="1"/>
    <col min="14332" max="14332" width="22.5703125" bestFit="1" customWidth="1"/>
    <col min="14333" max="14333" width="23" bestFit="1" customWidth="1"/>
    <col min="14334" max="14334" width="21.5703125" bestFit="1" customWidth="1"/>
    <col min="14335" max="14335" width="23.42578125" bestFit="1" customWidth="1"/>
    <col min="14336" max="14337" width="23" bestFit="1" customWidth="1"/>
    <col min="14338" max="14338" width="23.42578125" bestFit="1" customWidth="1"/>
    <col min="14339" max="14339" width="21.5703125" bestFit="1" customWidth="1"/>
    <col min="14340" max="14341" width="21" bestFit="1" customWidth="1"/>
    <col min="14342" max="14342" width="22.140625" bestFit="1" customWidth="1"/>
    <col min="14343" max="14343" width="24.85546875" bestFit="1" customWidth="1"/>
    <col min="14344" max="14344" width="14.42578125" bestFit="1" customWidth="1"/>
    <col min="14345" max="14345" width="20.5703125" bestFit="1" customWidth="1"/>
    <col min="14346" max="14574" width="9.140625" customWidth="1"/>
    <col min="14575" max="14576" width="4.28515625" bestFit="1" customWidth="1"/>
    <col min="14578" max="14582" width="4.85546875" bestFit="1" customWidth="1"/>
    <col min="14583" max="14583" width="55.42578125" customWidth="1"/>
    <col min="14584" max="14584" width="26.5703125" bestFit="1" customWidth="1"/>
    <col min="14585" max="14585" width="24.5703125" bestFit="1" customWidth="1"/>
    <col min="14586" max="14586" width="25.28515625" bestFit="1" customWidth="1"/>
    <col min="14587" max="14587" width="21" bestFit="1" customWidth="1"/>
    <col min="14588" max="14588" width="22.5703125" bestFit="1" customWidth="1"/>
    <col min="14589" max="14589" width="23" bestFit="1" customWidth="1"/>
    <col min="14590" max="14590" width="21.5703125" bestFit="1" customWidth="1"/>
    <col min="14591" max="14591" width="23.42578125" bestFit="1" customWidth="1"/>
    <col min="14592" max="14593" width="23" bestFit="1" customWidth="1"/>
    <col min="14594" max="14594" width="23.42578125" bestFit="1" customWidth="1"/>
    <col min="14595" max="14595" width="21.5703125" bestFit="1" customWidth="1"/>
    <col min="14596" max="14597" width="21" bestFit="1" customWidth="1"/>
    <col min="14598" max="14598" width="22.140625" bestFit="1" customWidth="1"/>
    <col min="14599" max="14599" width="24.85546875" bestFit="1" customWidth="1"/>
    <col min="14600" max="14600" width="14.42578125" bestFit="1" customWidth="1"/>
    <col min="14601" max="14601" width="20.5703125" bestFit="1" customWidth="1"/>
    <col min="14602" max="14830" width="9.140625" customWidth="1"/>
    <col min="14831" max="14832" width="4.28515625" bestFit="1" customWidth="1"/>
    <col min="14834" max="14838" width="4.85546875" bestFit="1" customWidth="1"/>
    <col min="14839" max="14839" width="55.42578125" customWidth="1"/>
    <col min="14840" max="14840" width="26.5703125" bestFit="1" customWidth="1"/>
    <col min="14841" max="14841" width="24.5703125" bestFit="1" customWidth="1"/>
    <col min="14842" max="14842" width="25.28515625" bestFit="1" customWidth="1"/>
    <col min="14843" max="14843" width="21" bestFit="1" customWidth="1"/>
    <col min="14844" max="14844" width="22.5703125" bestFit="1" customWidth="1"/>
    <col min="14845" max="14845" width="23" bestFit="1" customWidth="1"/>
    <col min="14846" max="14846" width="21.5703125" bestFit="1" customWidth="1"/>
    <col min="14847" max="14847" width="23.42578125" bestFit="1" customWidth="1"/>
    <col min="14848" max="14849" width="23" bestFit="1" customWidth="1"/>
    <col min="14850" max="14850" width="23.42578125" bestFit="1" customWidth="1"/>
    <col min="14851" max="14851" width="21.5703125" bestFit="1" customWidth="1"/>
    <col min="14852" max="14853" width="21" bestFit="1" customWidth="1"/>
    <col min="14854" max="14854" width="22.140625" bestFit="1" customWidth="1"/>
    <col min="14855" max="14855" width="24.85546875" bestFit="1" customWidth="1"/>
    <col min="14856" max="14856" width="14.42578125" bestFit="1" customWidth="1"/>
    <col min="14857" max="14857" width="20.5703125" bestFit="1" customWidth="1"/>
    <col min="14858" max="15086" width="9.140625" customWidth="1"/>
    <col min="15087" max="15088" width="4.28515625" bestFit="1" customWidth="1"/>
    <col min="15090" max="15094" width="4.85546875" bestFit="1" customWidth="1"/>
    <col min="15095" max="15095" width="55.42578125" customWidth="1"/>
    <col min="15096" max="15096" width="26.5703125" bestFit="1" customWidth="1"/>
    <col min="15097" max="15097" width="24.5703125" bestFit="1" customWidth="1"/>
    <col min="15098" max="15098" width="25.28515625" bestFit="1" customWidth="1"/>
    <col min="15099" max="15099" width="21" bestFit="1" customWidth="1"/>
    <col min="15100" max="15100" width="22.5703125" bestFit="1" customWidth="1"/>
    <col min="15101" max="15101" width="23" bestFit="1" customWidth="1"/>
    <col min="15102" max="15102" width="21.5703125" bestFit="1" customWidth="1"/>
    <col min="15103" max="15103" width="23.42578125" bestFit="1" customWidth="1"/>
    <col min="15104" max="15105" width="23" bestFit="1" customWidth="1"/>
    <col min="15106" max="15106" width="23.42578125" bestFit="1" customWidth="1"/>
    <col min="15107" max="15107" width="21.5703125" bestFit="1" customWidth="1"/>
    <col min="15108" max="15109" width="21" bestFit="1" customWidth="1"/>
    <col min="15110" max="15110" width="22.140625" bestFit="1" customWidth="1"/>
    <col min="15111" max="15111" width="24.85546875" bestFit="1" customWidth="1"/>
    <col min="15112" max="15112" width="14.42578125" bestFit="1" customWidth="1"/>
    <col min="15113" max="15113" width="20.5703125" bestFit="1" customWidth="1"/>
    <col min="15114" max="15342" width="9.140625" customWidth="1"/>
    <col min="15343" max="15344" width="4.28515625" bestFit="1" customWidth="1"/>
    <col min="15346" max="15350" width="4.85546875" bestFit="1" customWidth="1"/>
    <col min="15351" max="15351" width="55.42578125" customWidth="1"/>
    <col min="15352" max="15352" width="26.5703125" bestFit="1" customWidth="1"/>
    <col min="15353" max="15353" width="24.5703125" bestFit="1" customWidth="1"/>
    <col min="15354" max="15354" width="25.28515625" bestFit="1" customWidth="1"/>
    <col min="15355" max="15355" width="21" bestFit="1" customWidth="1"/>
    <col min="15356" max="15356" width="22.5703125" bestFit="1" customWidth="1"/>
    <col min="15357" max="15357" width="23" bestFit="1" customWidth="1"/>
    <col min="15358" max="15358" width="21.5703125" bestFit="1" customWidth="1"/>
    <col min="15359" max="15359" width="23.42578125" bestFit="1" customWidth="1"/>
    <col min="15360" max="15361" width="23" bestFit="1" customWidth="1"/>
    <col min="15362" max="15362" width="23.42578125" bestFit="1" customWidth="1"/>
    <col min="15363" max="15363" width="21.5703125" bestFit="1" customWidth="1"/>
    <col min="15364" max="15365" width="21" bestFit="1" customWidth="1"/>
    <col min="15366" max="15366" width="22.140625" bestFit="1" customWidth="1"/>
    <col min="15367" max="15367" width="24.85546875" bestFit="1" customWidth="1"/>
    <col min="15368" max="15368" width="14.42578125" bestFit="1" customWidth="1"/>
    <col min="15369" max="15369" width="20.5703125" bestFit="1" customWidth="1"/>
    <col min="15370" max="15598" width="9.140625" customWidth="1"/>
    <col min="15599" max="15600" width="4.28515625" bestFit="1" customWidth="1"/>
    <col min="15602" max="15606" width="4.85546875" bestFit="1" customWidth="1"/>
    <col min="15607" max="15607" width="55.42578125" customWidth="1"/>
    <col min="15608" max="15608" width="26.5703125" bestFit="1" customWidth="1"/>
    <col min="15609" max="15609" width="24.5703125" bestFit="1" customWidth="1"/>
    <col min="15610" max="15610" width="25.28515625" bestFit="1" customWidth="1"/>
    <col min="15611" max="15611" width="21" bestFit="1" customWidth="1"/>
    <col min="15612" max="15612" width="22.5703125" bestFit="1" customWidth="1"/>
    <col min="15613" max="15613" width="23" bestFit="1" customWidth="1"/>
    <col min="15614" max="15614" width="21.5703125" bestFit="1" customWidth="1"/>
    <col min="15615" max="15615" width="23.42578125" bestFit="1" customWidth="1"/>
    <col min="15616" max="15617" width="23" bestFit="1" customWidth="1"/>
    <col min="15618" max="15618" width="23.42578125" bestFit="1" customWidth="1"/>
    <col min="15619" max="15619" width="21.5703125" bestFit="1" customWidth="1"/>
    <col min="15620" max="15621" width="21" bestFit="1" customWidth="1"/>
    <col min="15622" max="15622" width="22.140625" bestFit="1" customWidth="1"/>
    <col min="15623" max="15623" width="24.85546875" bestFit="1" customWidth="1"/>
    <col min="15624" max="15624" width="14.42578125" bestFit="1" customWidth="1"/>
    <col min="15625" max="15625" width="20.5703125" bestFit="1" customWidth="1"/>
    <col min="15626" max="15854" width="9.140625" customWidth="1"/>
    <col min="15855" max="15856" width="4.28515625" bestFit="1" customWidth="1"/>
    <col min="15858" max="15862" width="4.85546875" bestFit="1" customWidth="1"/>
    <col min="15863" max="15863" width="55.42578125" customWidth="1"/>
    <col min="15864" max="15864" width="26.5703125" bestFit="1" customWidth="1"/>
    <col min="15865" max="15865" width="24.5703125" bestFit="1" customWidth="1"/>
    <col min="15866" max="15866" width="25.28515625" bestFit="1" customWidth="1"/>
    <col min="15867" max="15867" width="21" bestFit="1" customWidth="1"/>
    <col min="15868" max="15868" width="22.5703125" bestFit="1" customWidth="1"/>
    <col min="15869" max="15869" width="23" bestFit="1" customWidth="1"/>
    <col min="15870" max="15870" width="21.5703125" bestFit="1" customWidth="1"/>
    <col min="15871" max="15871" width="23.42578125" bestFit="1" customWidth="1"/>
    <col min="15872" max="15873" width="23" bestFit="1" customWidth="1"/>
    <col min="15874" max="15874" width="23.42578125" bestFit="1" customWidth="1"/>
    <col min="15875" max="15875" width="21.5703125" bestFit="1" customWidth="1"/>
    <col min="15876" max="15877" width="21" bestFit="1" customWidth="1"/>
    <col min="15878" max="15878" width="22.140625" bestFit="1" customWidth="1"/>
    <col min="15879" max="15879" width="24.85546875" bestFit="1" customWidth="1"/>
    <col min="15880" max="15880" width="14.42578125" bestFit="1" customWidth="1"/>
    <col min="15881" max="15881" width="20.5703125" bestFit="1" customWidth="1"/>
    <col min="15882" max="16110" width="9.140625" customWidth="1"/>
    <col min="16111" max="16112" width="4.28515625" bestFit="1" customWidth="1"/>
    <col min="16114" max="16118" width="4.85546875" bestFit="1" customWidth="1"/>
    <col min="16119" max="16119" width="55.42578125" customWidth="1"/>
    <col min="16120" max="16120" width="26.5703125" bestFit="1" customWidth="1"/>
    <col min="16121" max="16121" width="24.5703125" bestFit="1" customWidth="1"/>
    <col min="16122" max="16122" width="25.28515625" bestFit="1" customWidth="1"/>
    <col min="16123" max="16123" width="21" bestFit="1" customWidth="1"/>
    <col min="16124" max="16124" width="22.5703125" bestFit="1" customWidth="1"/>
    <col min="16125" max="16125" width="23" bestFit="1" customWidth="1"/>
    <col min="16126" max="16126" width="21.5703125" bestFit="1" customWidth="1"/>
    <col min="16127" max="16127" width="23.42578125" bestFit="1" customWidth="1"/>
    <col min="16128" max="16129" width="23" bestFit="1" customWidth="1"/>
    <col min="16130" max="16130" width="23.42578125" bestFit="1" customWidth="1"/>
    <col min="16131" max="16131" width="21.5703125" bestFit="1" customWidth="1"/>
    <col min="16132" max="16133" width="21" bestFit="1" customWidth="1"/>
    <col min="16134" max="16134" width="22.140625" bestFit="1" customWidth="1"/>
    <col min="16135" max="16135" width="24.85546875" bestFit="1" customWidth="1"/>
    <col min="16136" max="16136" width="14.42578125" bestFit="1" customWidth="1"/>
    <col min="16137" max="16137" width="20.5703125" bestFit="1" customWidth="1"/>
    <col min="16138" max="16366" width="9.140625" customWidth="1"/>
    <col min="16367" max="16368" width="4.28515625" bestFit="1" customWidth="1"/>
  </cols>
  <sheetData>
    <row r="1" spans="1:11" x14ac:dyDescent="0.25">
      <c r="A1" s="1"/>
      <c r="B1" s="1"/>
      <c r="C1" s="1"/>
      <c r="D1" s="1"/>
      <c r="E1" s="45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45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45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45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45"/>
      <c r="G5" s="1"/>
      <c r="H5" s="1"/>
      <c r="I5" s="1"/>
      <c r="J5" s="1"/>
      <c r="K5" s="1"/>
    </row>
    <row r="6" spans="1:11" ht="15.75" x14ac:dyDescent="0.25">
      <c r="A6" s="82" t="s">
        <v>0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spans="1:11" ht="15.75" x14ac:dyDescent="0.25">
      <c r="A7" s="82" t="s">
        <v>184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15.75" x14ac:dyDescent="0.25">
      <c r="A8" s="83" t="s">
        <v>278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1" ht="15.75" x14ac:dyDescent="0.25">
      <c r="A9" s="82" t="s">
        <v>1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15.75" thickBot="1" x14ac:dyDescent="0.3">
      <c r="H10" s="3">
        <v>100</v>
      </c>
      <c r="I10" s="3"/>
      <c r="J10" s="3"/>
    </row>
    <row r="11" spans="1:11" ht="64.5" customHeight="1" thickBot="1" x14ac:dyDescent="0.3">
      <c r="A11" s="65" t="s">
        <v>2</v>
      </c>
      <c r="B11" s="65" t="s">
        <v>3</v>
      </c>
      <c r="C11" s="65" t="s">
        <v>4</v>
      </c>
      <c r="D11" s="65" t="s">
        <v>5</v>
      </c>
      <c r="E11" s="66" t="s">
        <v>6</v>
      </c>
      <c r="F11" s="67" t="s">
        <v>203</v>
      </c>
      <c r="G11" s="68" t="s">
        <v>7</v>
      </c>
      <c r="H11" s="71" t="s">
        <v>272</v>
      </c>
      <c r="I11" s="71" t="s">
        <v>8</v>
      </c>
      <c r="J11" s="72" t="s">
        <v>9</v>
      </c>
      <c r="K11" s="77" t="s">
        <v>279</v>
      </c>
    </row>
    <row r="12" spans="1:11" ht="15.75" thickBot="1" x14ac:dyDescent="0.3">
      <c r="A12" s="4"/>
      <c r="B12" s="5"/>
      <c r="C12" s="5"/>
      <c r="D12" s="5"/>
      <c r="E12" s="47"/>
      <c r="F12" s="6"/>
      <c r="G12" s="7" t="s">
        <v>10</v>
      </c>
      <c r="H12" s="8">
        <f>SUM(H13:H45)</f>
        <v>880154733</v>
      </c>
      <c r="I12" s="8">
        <f>SUM(I13:I45)</f>
        <v>0</v>
      </c>
      <c r="J12" s="9">
        <f>SUM(J13:J45)</f>
        <v>880154733</v>
      </c>
      <c r="K12" s="10">
        <f>SUM(K13:K45)</f>
        <v>99458228.709999993</v>
      </c>
    </row>
    <row r="13" spans="1:11" x14ac:dyDescent="0.25">
      <c r="A13" s="11">
        <v>2</v>
      </c>
      <c r="B13" s="12">
        <v>1</v>
      </c>
      <c r="C13" s="12">
        <v>1</v>
      </c>
      <c r="D13" s="12">
        <v>1</v>
      </c>
      <c r="E13" s="48" t="s">
        <v>11</v>
      </c>
      <c r="F13" s="61">
        <v>211101</v>
      </c>
      <c r="G13" s="12" t="s">
        <v>12</v>
      </c>
      <c r="H13" s="14">
        <f>IFERROR(VLOOKUP($F13,Presupuesto!$A:$E,3,0),0)</f>
        <v>387600000</v>
      </c>
      <c r="I13" s="14">
        <f>IFERROR(VLOOKUP($F13,Presupuesto!$A:$F,4,0),0)</f>
        <v>0</v>
      </c>
      <c r="J13" s="14">
        <f>IFERROR(VLOOKUP(F13,Presupuesto!A:E,5,0),0)</f>
        <v>387600000</v>
      </c>
      <c r="K13" s="59">
        <f>IFERROR(VLOOKUP(F13,Mes!A:C,3,0),0)</f>
        <v>29267007.710000001</v>
      </c>
    </row>
    <row r="14" spans="1:11" x14ac:dyDescent="0.25">
      <c r="A14" s="54">
        <v>2</v>
      </c>
      <c r="B14" s="29">
        <v>1</v>
      </c>
      <c r="C14" s="29">
        <v>1</v>
      </c>
      <c r="D14" s="29">
        <v>1</v>
      </c>
      <c r="E14" s="55" t="s">
        <v>21</v>
      </c>
      <c r="F14" s="13">
        <v>211108</v>
      </c>
      <c r="G14" s="29" t="s">
        <v>167</v>
      </c>
      <c r="H14" s="14">
        <f>IFERROR(VLOOKUP($F14,Presupuesto!$A:$E,3,0),0)</f>
        <v>24320267</v>
      </c>
      <c r="I14" s="14">
        <f>IFERROR(VLOOKUP($F14,Presupuesto!$A:$F,4,0),0)</f>
        <v>0</v>
      </c>
      <c r="J14" s="14">
        <f>IFERROR(VLOOKUP(F14,Presupuesto!A:E,5,0),0)</f>
        <v>24320267</v>
      </c>
      <c r="K14" s="59">
        <f>IFERROR(VLOOKUP(F14,Mes!A:C,3,0),0)</f>
        <v>0</v>
      </c>
    </row>
    <row r="15" spans="1:11" x14ac:dyDescent="0.25">
      <c r="A15" s="54">
        <v>2</v>
      </c>
      <c r="B15" s="29">
        <v>1</v>
      </c>
      <c r="C15" s="29">
        <v>1</v>
      </c>
      <c r="D15" s="29">
        <v>2</v>
      </c>
      <c r="E15" s="55">
        <v>1</v>
      </c>
      <c r="F15" s="13">
        <v>211201</v>
      </c>
      <c r="G15" s="29" t="s">
        <v>249</v>
      </c>
      <c r="H15" s="14">
        <f>IFERROR(VLOOKUP($F15,Presupuesto!$A:$E,3,0),0)</f>
        <v>0</v>
      </c>
      <c r="I15" s="14">
        <f>IFERROR(VLOOKUP($F15,Presupuesto!$A:$F,4,0),0)</f>
        <v>0</v>
      </c>
      <c r="J15" s="14">
        <f>IFERROR(VLOOKUP(F15,Presupuesto!A:E,5,0),0)</f>
        <v>0</v>
      </c>
      <c r="K15" s="59">
        <f>IFERROR(VLOOKUP(F15,Mes!A:C,3,0),0)</f>
        <v>0</v>
      </c>
    </row>
    <row r="16" spans="1:11" x14ac:dyDescent="0.25">
      <c r="A16" s="15">
        <v>2</v>
      </c>
      <c r="B16" s="16">
        <v>1</v>
      </c>
      <c r="C16" s="16">
        <v>1</v>
      </c>
      <c r="D16" s="16">
        <v>2</v>
      </c>
      <c r="E16" s="44" t="s">
        <v>29</v>
      </c>
      <c r="F16" s="17">
        <v>211203</v>
      </c>
      <c r="G16" s="16" t="s">
        <v>201</v>
      </c>
      <c r="H16" s="14">
        <f>IFERROR(VLOOKUP($F16,Presupuesto!$A:$E,3,0),0)</f>
        <v>2400000</v>
      </c>
      <c r="I16" s="14">
        <f>IFERROR(VLOOKUP($F16,Presupuesto!$A:$F,4,0),0)</f>
        <v>-2400000</v>
      </c>
      <c r="J16" s="14">
        <f>IFERROR(VLOOKUP(F16,Presupuesto!A:E,5,0),0)</f>
        <v>0</v>
      </c>
      <c r="K16" s="59">
        <f>IFERROR(VLOOKUP(F16,Mes!A:C,3,0),0)</f>
        <v>0</v>
      </c>
    </row>
    <row r="17" spans="1:11" x14ac:dyDescent="0.25">
      <c r="A17" s="15">
        <v>2</v>
      </c>
      <c r="B17" s="16">
        <v>1</v>
      </c>
      <c r="C17" s="16">
        <v>1</v>
      </c>
      <c r="D17" s="16">
        <v>2</v>
      </c>
      <c r="E17" s="44" t="s">
        <v>18</v>
      </c>
      <c r="F17" s="17">
        <v>211205</v>
      </c>
      <c r="G17" s="16" t="s">
        <v>202</v>
      </c>
      <c r="H17" s="14">
        <f>IFERROR(VLOOKUP($F17,Presupuesto!$A:$E,3,0),0)</f>
        <v>2400000</v>
      </c>
      <c r="I17" s="14">
        <f>IFERROR(VLOOKUP($F17,Presupuesto!$A:$F,4,0),0)</f>
        <v>0</v>
      </c>
      <c r="J17" s="14">
        <f>IFERROR(VLOOKUP(F17,Presupuesto!A:E,5,0),0)</f>
        <v>2400000</v>
      </c>
      <c r="K17" s="59">
        <f>IFERROR(VLOOKUP(F17,Mes!A:C,3,0),0)</f>
        <v>0</v>
      </c>
    </row>
    <row r="18" spans="1:11" x14ac:dyDescent="0.25">
      <c r="A18" s="15">
        <v>2</v>
      </c>
      <c r="B18" s="16">
        <v>1</v>
      </c>
      <c r="C18" s="16">
        <v>1</v>
      </c>
      <c r="D18" s="16">
        <v>2</v>
      </c>
      <c r="E18" s="44">
        <v>6</v>
      </c>
      <c r="F18" s="17">
        <v>211206</v>
      </c>
      <c r="G18" s="16" t="s">
        <v>250</v>
      </c>
      <c r="H18" s="14">
        <f>IFERROR(VLOOKUP($F18,Presupuesto!$A:$E,3,0),0)</f>
        <v>0</v>
      </c>
      <c r="I18" s="14">
        <f>IFERROR(VLOOKUP($F18,Presupuesto!$A:$F,4,0),0)</f>
        <v>0</v>
      </c>
      <c r="J18" s="14">
        <f>IFERROR(VLOOKUP(F18,Presupuesto!A:E,5,0),0)</f>
        <v>0</v>
      </c>
      <c r="K18" s="59">
        <f>IFERROR(VLOOKUP(F18,Mes!A:C,3,0),0)</f>
        <v>0</v>
      </c>
    </row>
    <row r="19" spans="1:11" x14ac:dyDescent="0.25">
      <c r="A19" s="15">
        <v>2</v>
      </c>
      <c r="B19" s="16">
        <v>1</v>
      </c>
      <c r="C19" s="16">
        <v>1</v>
      </c>
      <c r="D19" s="16">
        <v>2</v>
      </c>
      <c r="E19" s="44" t="s">
        <v>21</v>
      </c>
      <c r="F19" s="17">
        <v>211208</v>
      </c>
      <c r="G19" s="16" t="s">
        <v>233</v>
      </c>
      <c r="H19" s="14">
        <f>IFERROR(VLOOKUP($F19,Presupuesto!$A:$E,3,0),0)</f>
        <v>204000000</v>
      </c>
      <c r="I19" s="14">
        <f>IFERROR(VLOOKUP($F19,Presupuesto!$A:$F,4,0),0)</f>
        <v>0</v>
      </c>
      <c r="J19" s="14">
        <f>IFERROR(VLOOKUP(F19,Presupuesto!A:E,5,0),0)</f>
        <v>204000000</v>
      </c>
      <c r="K19" s="59">
        <f>IFERROR(VLOOKUP(F19,Mes!A:C,3,0),0)</f>
        <v>26414000</v>
      </c>
    </row>
    <row r="20" spans="1:11" x14ac:dyDescent="0.25">
      <c r="A20" s="15">
        <v>2</v>
      </c>
      <c r="B20" s="16">
        <v>1</v>
      </c>
      <c r="C20" s="16">
        <v>1</v>
      </c>
      <c r="D20" s="16">
        <v>2</v>
      </c>
      <c r="E20" s="44" t="s">
        <v>23</v>
      </c>
      <c r="F20" s="17">
        <v>211209</v>
      </c>
      <c r="G20" s="16" t="s">
        <v>226</v>
      </c>
      <c r="H20" s="14">
        <f>IFERROR(VLOOKUP($F20,Presupuesto!$A:$E,3,0),0)</f>
        <v>2400000</v>
      </c>
      <c r="I20" s="14">
        <f>IFERROR(VLOOKUP($F20,Presupuesto!$A:$F,4,0),0)</f>
        <v>0</v>
      </c>
      <c r="J20" s="14">
        <f>IFERROR(VLOOKUP(F20,Presupuesto!A:E,5,0),0)</f>
        <v>2400000</v>
      </c>
      <c r="K20" s="59">
        <f>IFERROR(VLOOKUP(F20,Mes!A:C,3,0),0)</f>
        <v>0</v>
      </c>
    </row>
    <row r="21" spans="1:11" x14ac:dyDescent="0.25">
      <c r="A21" s="15">
        <v>2</v>
      </c>
      <c r="B21" s="16">
        <v>1</v>
      </c>
      <c r="C21" s="16">
        <v>1</v>
      </c>
      <c r="D21" s="16">
        <v>2</v>
      </c>
      <c r="E21" s="44">
        <v>10</v>
      </c>
      <c r="F21" s="17">
        <v>211210</v>
      </c>
      <c r="G21" s="16" t="s">
        <v>251</v>
      </c>
      <c r="H21" s="14">
        <f>IFERROR(VLOOKUP($F21,Presupuesto!$A:$E,3,0),0)</f>
        <v>0</v>
      </c>
      <c r="I21" s="14">
        <f>IFERROR(VLOOKUP($F21,Presupuesto!$A:$F,4,0),0)</f>
        <v>0</v>
      </c>
      <c r="J21" s="14">
        <f>IFERROR(VLOOKUP(F21,Presupuesto!A:E,5,0),0)</f>
        <v>0</v>
      </c>
      <c r="K21" s="59">
        <f>IFERROR(VLOOKUP(F21,Mes!A:C,3,0),0)</f>
        <v>0</v>
      </c>
    </row>
    <row r="22" spans="1:11" x14ac:dyDescent="0.25">
      <c r="A22" s="15">
        <v>2</v>
      </c>
      <c r="B22" s="16">
        <v>1</v>
      </c>
      <c r="C22" s="16">
        <v>1</v>
      </c>
      <c r="D22" s="16">
        <v>2</v>
      </c>
      <c r="E22" s="44" t="s">
        <v>227</v>
      </c>
      <c r="F22" s="17">
        <v>211211</v>
      </c>
      <c r="G22" s="16" t="s">
        <v>241</v>
      </c>
      <c r="H22" s="14">
        <f>IFERROR(VLOOKUP($F22,Presupuesto!$A:$E,3,0),0)</f>
        <v>0</v>
      </c>
      <c r="I22" s="14">
        <f>IFERROR(VLOOKUP($F22,Presupuesto!$A:$F,4,0),0)</f>
        <v>2400000</v>
      </c>
      <c r="J22" s="14">
        <f>IFERROR(VLOOKUP(F22,Presupuesto!A:E,5,0),0)</f>
        <v>2400000</v>
      </c>
      <c r="K22" s="59">
        <f>IFERROR(VLOOKUP(F22,Mes!A:C,3,0),0)</f>
        <v>523198.25</v>
      </c>
    </row>
    <row r="23" spans="1:11" x14ac:dyDescent="0.25">
      <c r="A23" s="15">
        <v>2</v>
      </c>
      <c r="B23" s="16">
        <v>1</v>
      </c>
      <c r="C23" s="16">
        <v>1</v>
      </c>
      <c r="D23" s="16">
        <v>3</v>
      </c>
      <c r="E23" s="44">
        <v>1</v>
      </c>
      <c r="F23" s="17">
        <v>211301</v>
      </c>
      <c r="G23" s="16" t="s">
        <v>218</v>
      </c>
      <c r="H23" s="14">
        <f>IFERROR(VLOOKUP($F23,Presupuesto!$A:$E,3,0),0)</f>
        <v>7200000</v>
      </c>
      <c r="I23" s="14">
        <f>IFERROR(VLOOKUP($F23,Presupuesto!$A:$F,4,0),0)</f>
        <v>0</v>
      </c>
      <c r="J23" s="14">
        <f>IFERROR(VLOOKUP(F23,Presupuesto!A:E,5,0),0)</f>
        <v>7200000</v>
      </c>
      <c r="K23" s="59">
        <f>IFERROR(VLOOKUP(F23,Mes!A:C,3,0),0)</f>
        <v>60000</v>
      </c>
    </row>
    <row r="24" spans="1:11" x14ac:dyDescent="0.25">
      <c r="A24" s="15">
        <v>2</v>
      </c>
      <c r="B24" s="16">
        <v>1</v>
      </c>
      <c r="C24" s="16">
        <v>1</v>
      </c>
      <c r="D24" s="16">
        <v>4</v>
      </c>
      <c r="E24" s="44" t="s">
        <v>11</v>
      </c>
      <c r="F24" s="17">
        <v>211401</v>
      </c>
      <c r="G24" s="16" t="s">
        <v>14</v>
      </c>
      <c r="H24" s="14">
        <f>IFERROR(VLOOKUP($F24,Presupuesto!$A:$E,3,0),0)</f>
        <v>46000000</v>
      </c>
      <c r="I24" s="14">
        <f>IFERROR(VLOOKUP($F24,Presupuesto!$A:$F,4,0),0)</f>
        <v>0</v>
      </c>
      <c r="J24" s="14">
        <f>IFERROR(VLOOKUP(F24,Presupuesto!A:E,5,0),0)</f>
        <v>46000000</v>
      </c>
      <c r="K24" s="59">
        <f>IFERROR(VLOOKUP(F24,Mes!A:C,3,0),0)</f>
        <v>0</v>
      </c>
    </row>
    <row r="25" spans="1:11" x14ac:dyDescent="0.25">
      <c r="A25" s="15">
        <v>2</v>
      </c>
      <c r="B25" s="16">
        <v>1</v>
      </c>
      <c r="C25" s="16">
        <v>1</v>
      </c>
      <c r="D25" s="16">
        <v>5</v>
      </c>
      <c r="E25" s="44" t="s">
        <v>29</v>
      </c>
      <c r="F25" s="17">
        <v>211503</v>
      </c>
      <c r="G25" s="16" t="s">
        <v>182</v>
      </c>
      <c r="H25" s="14">
        <f>IFERROR(VLOOKUP($F25,Presupuesto!$A:$E,3,0),0)</f>
        <v>12000000</v>
      </c>
      <c r="I25" s="14">
        <f>IFERROR(VLOOKUP($F25,Presupuesto!$A:$F,4,0),0)</f>
        <v>0</v>
      </c>
      <c r="J25" s="14">
        <f>IFERROR(VLOOKUP(F25,Presupuesto!A:E,5,0),0)</f>
        <v>12000000</v>
      </c>
      <c r="K25" s="59">
        <f>IFERROR(VLOOKUP(F25,Mes!A:C,3,0),0)</f>
        <v>0</v>
      </c>
    </row>
    <row r="26" spans="1:11" x14ac:dyDescent="0.25">
      <c r="A26" s="15">
        <v>2</v>
      </c>
      <c r="B26" s="16">
        <v>1</v>
      </c>
      <c r="C26" s="16">
        <v>1</v>
      </c>
      <c r="D26" s="16">
        <v>5</v>
      </c>
      <c r="E26" s="44" t="s">
        <v>13</v>
      </c>
      <c r="F26" s="17">
        <v>211504</v>
      </c>
      <c r="G26" s="16" t="s">
        <v>183</v>
      </c>
      <c r="H26" s="14">
        <f>IFERROR(VLOOKUP($F26,Presupuesto!$A:$E,3,0),0)</f>
        <v>8256932</v>
      </c>
      <c r="I26" s="14">
        <f>IFERROR(VLOOKUP($F26,Presupuesto!$A:$F,4,0),0)</f>
        <v>0</v>
      </c>
      <c r="J26" s="14">
        <f>IFERROR(VLOOKUP(F26,Presupuesto!A:E,5,0),0)</f>
        <v>8256932</v>
      </c>
      <c r="K26" s="59">
        <f>IFERROR(VLOOKUP(F26,Mes!A:C,3,0),0)</f>
        <v>0</v>
      </c>
    </row>
    <row r="27" spans="1:11" x14ac:dyDescent="0.25">
      <c r="A27" s="15">
        <v>2</v>
      </c>
      <c r="B27" s="16">
        <v>1</v>
      </c>
      <c r="C27" s="16">
        <v>2</v>
      </c>
      <c r="D27" s="16">
        <v>2</v>
      </c>
      <c r="E27" s="44" t="s">
        <v>11</v>
      </c>
      <c r="F27" s="17">
        <v>212201</v>
      </c>
      <c r="G27" s="16" t="s">
        <v>15</v>
      </c>
      <c r="H27" s="14">
        <f>IFERROR(VLOOKUP($F27,Presupuesto!$A:$E,3,0),0)</f>
        <v>0</v>
      </c>
      <c r="I27" s="14">
        <f>IFERROR(VLOOKUP($F27,Presupuesto!$A:$F,4,0),0)</f>
        <v>0</v>
      </c>
      <c r="J27" s="14">
        <f>IFERROR(VLOOKUP(F27,Presupuesto!A:E,5,0),0)</f>
        <v>0</v>
      </c>
      <c r="K27" s="59">
        <f>IFERROR(VLOOKUP(F27,Mes!A:C,3,0),0)</f>
        <v>0</v>
      </c>
    </row>
    <row r="28" spans="1:11" x14ac:dyDescent="0.25">
      <c r="A28" s="15">
        <v>2</v>
      </c>
      <c r="B28" s="16">
        <v>1</v>
      </c>
      <c r="C28" s="16">
        <v>2</v>
      </c>
      <c r="D28" s="16">
        <v>2</v>
      </c>
      <c r="E28" s="44" t="s">
        <v>29</v>
      </c>
      <c r="F28" s="17">
        <v>212203</v>
      </c>
      <c r="G28" s="16" t="s">
        <v>185</v>
      </c>
      <c r="H28" s="14">
        <f>IFERROR(VLOOKUP($F28,Presupuesto!$A:$E,3,0),0)</f>
        <v>4800000</v>
      </c>
      <c r="I28" s="14">
        <f>IFERROR(VLOOKUP($F28,Presupuesto!$A:$F,4,0),0)</f>
        <v>0</v>
      </c>
      <c r="J28" s="14">
        <f>IFERROR(VLOOKUP(F28,Presupuesto!A:E,5,0),0)</f>
        <v>4800000</v>
      </c>
      <c r="K28" s="59">
        <f>IFERROR(VLOOKUP(F28,Mes!A:C,3,0),0)</f>
        <v>0</v>
      </c>
    </row>
    <row r="29" spans="1:11" x14ac:dyDescent="0.25">
      <c r="A29" s="15">
        <v>2</v>
      </c>
      <c r="B29" s="16">
        <v>1</v>
      </c>
      <c r="C29" s="16">
        <v>2</v>
      </c>
      <c r="D29" s="16">
        <v>2</v>
      </c>
      <c r="E29" s="44" t="s">
        <v>13</v>
      </c>
      <c r="F29" s="17">
        <v>212204</v>
      </c>
      <c r="G29" s="16" t="s">
        <v>17</v>
      </c>
      <c r="H29" s="14">
        <f>IFERROR(VLOOKUP($F29,Presupuesto!$A:$E,3,0),0)</f>
        <v>0</v>
      </c>
      <c r="I29" s="14">
        <f>IFERROR(VLOOKUP($F29,Presupuesto!$A:$F,4,0),0)</f>
        <v>0</v>
      </c>
      <c r="J29" s="14">
        <f>IFERROR(VLOOKUP(F29,Presupuesto!A:E,5,0),0)</f>
        <v>0</v>
      </c>
      <c r="K29" s="59">
        <f>IFERROR(VLOOKUP(F29,Mes!A:C,3,0),0)</f>
        <v>0</v>
      </c>
    </row>
    <row r="30" spans="1:11" x14ac:dyDescent="0.25">
      <c r="A30" s="15">
        <v>2</v>
      </c>
      <c r="B30" s="16">
        <v>1</v>
      </c>
      <c r="C30" s="16">
        <v>2</v>
      </c>
      <c r="D30" s="16">
        <v>2</v>
      </c>
      <c r="E30" s="44" t="s">
        <v>18</v>
      </c>
      <c r="F30" s="17">
        <v>212205</v>
      </c>
      <c r="G30" s="16" t="s">
        <v>19</v>
      </c>
      <c r="H30" s="14">
        <f>IFERROR(VLOOKUP($F30,Presupuesto!$A:$E,3,0),0)</f>
        <v>12000000</v>
      </c>
      <c r="I30" s="14">
        <f>IFERROR(VLOOKUP($F30,Presupuesto!$A:$F,4,0),0)</f>
        <v>0</v>
      </c>
      <c r="J30" s="14">
        <f>IFERROR(VLOOKUP(F30,Presupuesto!A:E,5,0),0)</f>
        <v>12000000</v>
      </c>
      <c r="K30" s="59">
        <f>IFERROR(VLOOKUP(F30,Mes!A:C,3,0),0)</f>
        <v>320038.8</v>
      </c>
    </row>
    <row r="31" spans="1:11" x14ac:dyDescent="0.25">
      <c r="A31" s="15">
        <v>2</v>
      </c>
      <c r="B31" s="16">
        <v>1</v>
      </c>
      <c r="C31" s="16">
        <v>2</v>
      </c>
      <c r="D31" s="16">
        <v>2</v>
      </c>
      <c r="E31" s="44" t="s">
        <v>20</v>
      </c>
      <c r="F31" s="17">
        <v>212206</v>
      </c>
      <c r="G31" s="16" t="s">
        <v>195</v>
      </c>
      <c r="H31" s="14">
        <f>IFERROR(VLOOKUP($F31,Presupuesto!$A:$E,3,0),0)</f>
        <v>33000000</v>
      </c>
      <c r="I31" s="14">
        <f>IFERROR(VLOOKUP($F31,Presupuesto!$A:$F,4,0),0)</f>
        <v>8489187.8800000008</v>
      </c>
      <c r="J31" s="14">
        <f>IFERROR(VLOOKUP(F31,Presupuesto!A:E,5,0),0)</f>
        <v>41489187.880000003</v>
      </c>
      <c r="K31" s="59">
        <f>IFERROR(VLOOKUP(F31,Mes!A:C,3,0),0)</f>
        <v>34294821.32</v>
      </c>
    </row>
    <row r="32" spans="1:11" x14ac:dyDescent="0.25">
      <c r="A32" s="15">
        <v>2</v>
      </c>
      <c r="B32" s="16">
        <v>1</v>
      </c>
      <c r="C32" s="16">
        <v>2</v>
      </c>
      <c r="D32" s="16">
        <v>2</v>
      </c>
      <c r="E32" s="44" t="s">
        <v>21</v>
      </c>
      <c r="F32" s="17">
        <v>212208</v>
      </c>
      <c r="G32" s="16" t="s">
        <v>22</v>
      </c>
      <c r="H32" s="14">
        <f>IFERROR(VLOOKUP($F32,Presupuesto!$A:$E,3,0),0)</f>
        <v>0</v>
      </c>
      <c r="I32" s="14">
        <f>IFERROR(VLOOKUP($F32,Presupuesto!$A:$F,4,0),0)</f>
        <v>0</v>
      </c>
      <c r="J32" s="14">
        <f>IFERROR(VLOOKUP(F32,Presupuesto!A:E,5,0),0)</f>
        <v>0</v>
      </c>
      <c r="K32" s="59">
        <f>IFERROR(VLOOKUP(F32,Mes!A:C,3,0),0)</f>
        <v>0</v>
      </c>
    </row>
    <row r="33" spans="1:11" x14ac:dyDescent="0.25">
      <c r="A33" s="15">
        <v>2</v>
      </c>
      <c r="B33" s="16">
        <v>1</v>
      </c>
      <c r="C33" s="16">
        <v>2</v>
      </c>
      <c r="D33" s="16">
        <v>2</v>
      </c>
      <c r="E33" s="44" t="s">
        <v>23</v>
      </c>
      <c r="F33" s="17">
        <v>212209</v>
      </c>
      <c r="G33" s="16" t="s">
        <v>24</v>
      </c>
      <c r="H33" s="14">
        <f>IFERROR(VLOOKUP($F33,Presupuesto!$A:$E,3,0),0)</f>
        <v>0</v>
      </c>
      <c r="I33" s="14">
        <f>IFERROR(VLOOKUP($F33,Presupuesto!$A:$F,4,0),0)</f>
        <v>0</v>
      </c>
      <c r="J33" s="14">
        <f>IFERROR(VLOOKUP(F33,Presupuesto!A:E,5,0),0)</f>
        <v>0</v>
      </c>
      <c r="K33" s="59">
        <f>IFERROR(VLOOKUP(F33,Mes!A:C,3,0),0)</f>
        <v>0</v>
      </c>
    </row>
    <row r="34" spans="1:11" x14ac:dyDescent="0.25">
      <c r="A34" s="15">
        <v>2</v>
      </c>
      <c r="B34" s="16">
        <v>1</v>
      </c>
      <c r="C34" s="16">
        <v>2</v>
      </c>
      <c r="D34" s="16">
        <v>2</v>
      </c>
      <c r="E34" s="44">
        <v>10</v>
      </c>
      <c r="F34" s="17">
        <v>212210</v>
      </c>
      <c r="G34" t="s">
        <v>210</v>
      </c>
      <c r="H34" s="14">
        <f>IFERROR(VLOOKUP($F34,Presupuesto!$A:$E,3,0),0)</f>
        <v>35000000</v>
      </c>
      <c r="I34" s="14">
        <f>IFERROR(VLOOKUP($F34,Presupuesto!$A:$F,4,0),0)</f>
        <v>-8489187.8800000008</v>
      </c>
      <c r="J34" s="14">
        <f>IFERROR(VLOOKUP(F34,Presupuesto!A:E,5,0),0)</f>
        <v>26510812.120000001</v>
      </c>
      <c r="K34" s="59">
        <f>IFERROR(VLOOKUP(F34,Mes!A:C,3,0),0)</f>
        <v>0</v>
      </c>
    </row>
    <row r="35" spans="1:11" x14ac:dyDescent="0.25">
      <c r="A35" s="15">
        <v>2</v>
      </c>
      <c r="B35" s="16">
        <v>1</v>
      </c>
      <c r="C35" s="16">
        <v>3</v>
      </c>
      <c r="D35" s="16">
        <v>1</v>
      </c>
      <c r="E35" s="44">
        <v>1</v>
      </c>
      <c r="F35" s="17">
        <v>213101</v>
      </c>
      <c r="G35" s="16" t="s">
        <v>188</v>
      </c>
      <c r="H35" s="14">
        <f>IFERROR(VLOOKUP($F35,Presupuesto!$A:$E,3,0),0)</f>
        <v>0</v>
      </c>
      <c r="I35" s="14">
        <f>IFERROR(VLOOKUP($F35,Presupuesto!$A:$F,4,0),0)</f>
        <v>0</v>
      </c>
      <c r="J35" s="14">
        <f>IFERROR(VLOOKUP(F35,Presupuesto!A:E,5,0),0)</f>
        <v>0</v>
      </c>
      <c r="K35" s="59">
        <f>IFERROR(VLOOKUP(F35,Mes!A:C,3,0),0)</f>
        <v>0</v>
      </c>
    </row>
    <row r="36" spans="1:11" x14ac:dyDescent="0.25">
      <c r="A36" s="15">
        <v>2</v>
      </c>
      <c r="B36" s="16">
        <v>1</v>
      </c>
      <c r="C36" s="16">
        <v>3</v>
      </c>
      <c r="D36" s="16">
        <v>2</v>
      </c>
      <c r="E36" s="44" t="s">
        <v>11</v>
      </c>
      <c r="F36" s="17">
        <v>213201</v>
      </c>
      <c r="G36" s="16" t="s">
        <v>25</v>
      </c>
      <c r="H36" s="14">
        <f>IFERROR(VLOOKUP($F36,Presupuesto!$A:$E,3,0),0)</f>
        <v>600000</v>
      </c>
      <c r="I36" s="14">
        <f>IFERROR(VLOOKUP($F36,Presupuesto!$A:$F,4,0),0)</f>
        <v>0</v>
      </c>
      <c r="J36" s="14">
        <f>IFERROR(VLOOKUP(F36,Presupuesto!A:E,5,0),0)</f>
        <v>600000</v>
      </c>
      <c r="K36" s="59">
        <f>IFERROR(VLOOKUP(F36,Mes!A:C,3,0),0)</f>
        <v>0</v>
      </c>
    </row>
    <row r="37" spans="1:11" x14ac:dyDescent="0.25">
      <c r="A37" s="15">
        <v>2</v>
      </c>
      <c r="B37" s="16">
        <v>1</v>
      </c>
      <c r="C37" s="16">
        <v>3</v>
      </c>
      <c r="D37" s="16">
        <v>2</v>
      </c>
      <c r="E37" s="44" t="s">
        <v>16</v>
      </c>
      <c r="F37" s="17">
        <v>213202</v>
      </c>
      <c r="G37" s="16" t="s">
        <v>26</v>
      </c>
      <c r="H37" s="14">
        <f>IFERROR(VLOOKUP($F37,Presupuesto!$A:$E,3,0),0)</f>
        <v>600000</v>
      </c>
      <c r="I37" s="14">
        <f>IFERROR(VLOOKUP($F37,Presupuesto!$A:$F,4,0),0)</f>
        <v>0</v>
      </c>
      <c r="J37" s="14">
        <f>IFERROR(VLOOKUP(F37,Presupuesto!A:E,5,0),0)</f>
        <v>600000</v>
      </c>
      <c r="K37" s="59">
        <f>IFERROR(VLOOKUP(F37,Mes!A:C,3,0),0)</f>
        <v>0</v>
      </c>
    </row>
    <row r="38" spans="1:11" x14ac:dyDescent="0.25">
      <c r="A38" s="15">
        <v>2</v>
      </c>
      <c r="B38" s="16">
        <v>1</v>
      </c>
      <c r="C38" s="16">
        <v>4</v>
      </c>
      <c r="D38" s="16">
        <v>2</v>
      </c>
      <c r="E38" s="44" t="s">
        <v>11</v>
      </c>
      <c r="F38" s="17">
        <v>214201</v>
      </c>
      <c r="G38" s="16" t="s">
        <v>27</v>
      </c>
      <c r="H38" s="14">
        <f>IFERROR(VLOOKUP($F38,Presupuesto!$A:$E,3,0),0)</f>
        <v>0</v>
      </c>
      <c r="I38" s="14">
        <f>IFERROR(VLOOKUP($F38,Presupuesto!$A:$F,4,0),0)</f>
        <v>0</v>
      </c>
      <c r="J38" s="14">
        <f>IFERROR(VLOOKUP(F38,Presupuesto!A:E,5,0),0)</f>
        <v>0</v>
      </c>
      <c r="K38" s="59">
        <f>IFERROR(VLOOKUP(F38,Mes!A:C,3,0),0)</f>
        <v>0</v>
      </c>
    </row>
    <row r="39" spans="1:11" x14ac:dyDescent="0.25">
      <c r="A39" s="15">
        <v>2</v>
      </c>
      <c r="B39" s="16">
        <v>1</v>
      </c>
      <c r="C39" s="16">
        <v>4</v>
      </c>
      <c r="D39" s="16">
        <v>2</v>
      </c>
      <c r="E39" s="44" t="s">
        <v>16</v>
      </c>
      <c r="F39" s="17">
        <v>214202</v>
      </c>
      <c r="G39" s="16" t="s">
        <v>28</v>
      </c>
      <c r="H39" s="14">
        <f>IFERROR(VLOOKUP($F39,Presupuesto!$A:$E,3,0),0)</f>
        <v>400000</v>
      </c>
      <c r="I39" s="14">
        <f>IFERROR(VLOOKUP($F39,Presupuesto!$A:$F,4,0),0)</f>
        <v>0</v>
      </c>
      <c r="J39" s="14">
        <f>IFERROR(VLOOKUP(F39,Presupuesto!A:E,5,0),0)</f>
        <v>400000</v>
      </c>
      <c r="K39" s="59">
        <f>IFERROR(VLOOKUP(F39,Mes!A:C,3,0),0)</f>
        <v>0</v>
      </c>
    </row>
    <row r="40" spans="1:11" x14ac:dyDescent="0.25">
      <c r="A40" s="15">
        <v>2</v>
      </c>
      <c r="B40" s="16">
        <v>1</v>
      </c>
      <c r="C40" s="16">
        <v>4</v>
      </c>
      <c r="D40" s="16">
        <v>2</v>
      </c>
      <c r="E40" s="44" t="s">
        <v>29</v>
      </c>
      <c r="F40" s="17">
        <v>214203</v>
      </c>
      <c r="G40" s="16" t="s">
        <v>30</v>
      </c>
      <c r="H40" s="14">
        <f>IFERROR(VLOOKUP($F40,Presupuesto!$A:$E,3,0),0)</f>
        <v>0</v>
      </c>
      <c r="I40" s="14">
        <f>IFERROR(VLOOKUP($F40,Presupuesto!$A:$F,4,0),0)</f>
        <v>0</v>
      </c>
      <c r="J40" s="14">
        <f>IFERROR(VLOOKUP(F40,Presupuesto!A:E,5,0),0)</f>
        <v>0</v>
      </c>
      <c r="K40" s="59">
        <f>IFERROR(VLOOKUP(F40,Mes!A:C,3,0),0)</f>
        <v>0</v>
      </c>
    </row>
    <row r="41" spans="1:11" x14ac:dyDescent="0.25">
      <c r="A41" s="15">
        <v>2</v>
      </c>
      <c r="B41" s="16">
        <v>1</v>
      </c>
      <c r="C41" s="16">
        <v>4</v>
      </c>
      <c r="D41" s="16">
        <v>2</v>
      </c>
      <c r="E41" s="44" t="s">
        <v>13</v>
      </c>
      <c r="F41" s="17">
        <v>214204</v>
      </c>
      <c r="G41" s="16" t="s">
        <v>31</v>
      </c>
      <c r="H41" s="14">
        <f>IFERROR(VLOOKUP($F41,Presupuesto!$A:$E,3,0),0)</f>
        <v>0</v>
      </c>
      <c r="I41" s="14">
        <f>IFERROR(VLOOKUP($F41,Presupuesto!$A:$F,4,0),0)</f>
        <v>0</v>
      </c>
      <c r="J41" s="14">
        <f>IFERROR(VLOOKUP(F41,Presupuesto!A:E,5,0),0)</f>
        <v>0</v>
      </c>
      <c r="K41" s="59">
        <f>IFERROR(VLOOKUP(F41,Mes!A:C,3,0),0)</f>
        <v>0</v>
      </c>
    </row>
    <row r="42" spans="1:11" x14ac:dyDescent="0.25">
      <c r="A42" s="15">
        <v>2</v>
      </c>
      <c r="B42" s="16">
        <v>1</v>
      </c>
      <c r="C42" s="16">
        <v>5</v>
      </c>
      <c r="D42" s="16">
        <v>1</v>
      </c>
      <c r="E42" s="44" t="s">
        <v>11</v>
      </c>
      <c r="F42" s="17">
        <v>215101</v>
      </c>
      <c r="G42" s="16" t="s">
        <v>32</v>
      </c>
      <c r="H42" s="14">
        <f>IFERROR(VLOOKUP($F42,Presupuesto!$A:$E,3,0),0)</f>
        <v>44689707</v>
      </c>
      <c r="I42" s="14">
        <f>IFERROR(VLOOKUP($F42,Presupuesto!$A:$F,4,0),0)</f>
        <v>0</v>
      </c>
      <c r="J42" s="14">
        <f>IFERROR(VLOOKUP(F42,Presupuesto!A:E,5,0),0)</f>
        <v>44689707</v>
      </c>
      <c r="K42" s="59">
        <f>IFERROR(VLOOKUP(F42,Mes!A:C,3,0),0)</f>
        <v>3978149.96</v>
      </c>
    </row>
    <row r="43" spans="1:11" x14ac:dyDescent="0.25">
      <c r="A43" s="15">
        <v>2</v>
      </c>
      <c r="B43" s="16">
        <v>1</v>
      </c>
      <c r="C43" s="16">
        <v>5</v>
      </c>
      <c r="D43" s="16">
        <v>2</v>
      </c>
      <c r="E43" s="44" t="s">
        <v>11</v>
      </c>
      <c r="F43" s="17">
        <v>215201</v>
      </c>
      <c r="G43" s="16" t="s">
        <v>33</v>
      </c>
      <c r="H43" s="14">
        <f>IFERROR(VLOOKUP($F43,Presupuesto!$A:$E,3,0),0)</f>
        <v>44752739</v>
      </c>
      <c r="I43" s="14">
        <f>IFERROR(VLOOKUP($F43,Presupuesto!$A:$F,4,0),0)</f>
        <v>0</v>
      </c>
      <c r="J43" s="14">
        <f>IFERROR(VLOOKUP(F43,Presupuesto!A:E,5,0),0)</f>
        <v>44752739</v>
      </c>
      <c r="K43" s="59">
        <f>IFERROR(VLOOKUP(F43,Mes!A:C,3,0),0)</f>
        <v>3994758.51</v>
      </c>
    </row>
    <row r="44" spans="1:11" x14ac:dyDescent="0.25">
      <c r="A44" s="15">
        <v>2</v>
      </c>
      <c r="B44" s="16">
        <v>1</v>
      </c>
      <c r="C44" s="16">
        <v>5</v>
      </c>
      <c r="D44" s="16">
        <v>3</v>
      </c>
      <c r="E44" s="44" t="s">
        <v>11</v>
      </c>
      <c r="F44" s="17">
        <v>215301</v>
      </c>
      <c r="G44" s="16" t="s">
        <v>34</v>
      </c>
      <c r="H44" s="14">
        <f>IFERROR(VLOOKUP($F44,Presupuesto!$A:$E,3,0),0)</f>
        <v>7248683</v>
      </c>
      <c r="I44" s="14">
        <f>IFERROR(VLOOKUP($F44,Presupuesto!$A:$F,4,0),0)</f>
        <v>0</v>
      </c>
      <c r="J44" s="14">
        <f>IFERROR(VLOOKUP(F44,Presupuesto!A:E,5,0),0)</f>
        <v>7248683</v>
      </c>
      <c r="K44" s="59">
        <f>IFERROR(VLOOKUP(F44,Mes!A:C,3,0),0)</f>
        <v>581634.82999999996</v>
      </c>
    </row>
    <row r="45" spans="1:11" ht="15.75" thickBot="1" x14ac:dyDescent="0.3">
      <c r="A45" s="18">
        <v>2</v>
      </c>
      <c r="B45" s="19">
        <v>1</v>
      </c>
      <c r="C45" s="19">
        <v>5</v>
      </c>
      <c r="D45" s="19">
        <v>4</v>
      </c>
      <c r="E45" s="49" t="s">
        <v>11</v>
      </c>
      <c r="F45" s="20">
        <v>215401</v>
      </c>
      <c r="G45" s="21" t="s">
        <v>35</v>
      </c>
      <c r="H45" s="14">
        <f>IFERROR(VLOOKUP($F45,Presupuesto!$A:$E,3,0),0)</f>
        <v>486405</v>
      </c>
      <c r="I45" s="14">
        <f>IFERROR(VLOOKUP($F45,Presupuesto!$A:$F,4,0),0)</f>
        <v>0</v>
      </c>
      <c r="J45" s="14">
        <f>IFERROR(VLOOKUP(F45,Presupuesto!A:E,5,0),0)</f>
        <v>486405</v>
      </c>
      <c r="K45" s="59">
        <f>IFERROR(VLOOKUP(F45,Mes!A:C,3,0),0)</f>
        <v>24619.33</v>
      </c>
    </row>
    <row r="46" spans="1:11" ht="15.75" thickBot="1" x14ac:dyDescent="0.3">
      <c r="A46" s="22"/>
      <c r="F46" s="23"/>
      <c r="G46" s="24" t="s">
        <v>36</v>
      </c>
      <c r="H46" s="25">
        <f>SUM(H47:H109)</f>
        <v>23031084327</v>
      </c>
      <c r="I46" s="25">
        <f>SUM(I47:I109)</f>
        <v>-1069148329.3100001</v>
      </c>
      <c r="J46" s="25">
        <f>SUM(J47:J109)</f>
        <v>21961935997.689999</v>
      </c>
      <c r="K46" s="27">
        <f>SUM(K47:K109)</f>
        <v>2411814972.1600003</v>
      </c>
    </row>
    <row r="47" spans="1:11" x14ac:dyDescent="0.25">
      <c r="A47" s="11">
        <v>2</v>
      </c>
      <c r="B47" s="12">
        <v>2</v>
      </c>
      <c r="C47" s="12">
        <v>1</v>
      </c>
      <c r="D47" s="12">
        <v>2</v>
      </c>
      <c r="E47" s="48" t="s">
        <v>11</v>
      </c>
      <c r="F47" s="28">
        <v>221201</v>
      </c>
      <c r="G47" s="29" t="s">
        <v>37</v>
      </c>
      <c r="H47" s="14">
        <f>IFERROR(VLOOKUP($F47,Presupuesto!$A:$E,3,0),0)</f>
        <v>0</v>
      </c>
      <c r="I47" s="14">
        <f>IFERROR(VLOOKUP($F47,Presupuesto!$A:$E,4,0),0)</f>
        <v>0</v>
      </c>
      <c r="J47" s="14">
        <f>IFERROR(VLOOKUP(F47,Presupuesto!A:E,5,0),0)</f>
        <v>0</v>
      </c>
      <c r="K47" s="59">
        <f>IFERROR(VLOOKUP(F47,Mes!A:C,3,0),0)</f>
        <v>0</v>
      </c>
    </row>
    <row r="48" spans="1:11" x14ac:dyDescent="0.25">
      <c r="A48" s="15">
        <v>2</v>
      </c>
      <c r="B48" s="16">
        <v>2</v>
      </c>
      <c r="C48" s="16">
        <v>1</v>
      </c>
      <c r="D48" s="16">
        <v>3</v>
      </c>
      <c r="E48" s="44" t="s">
        <v>11</v>
      </c>
      <c r="F48" s="30">
        <v>221301</v>
      </c>
      <c r="G48" s="16" t="s">
        <v>38</v>
      </c>
      <c r="H48" s="14">
        <f>IFERROR(VLOOKUP($F48,Presupuesto!$A:$E,3,0),0)</f>
        <v>0</v>
      </c>
      <c r="I48" s="14">
        <f>IFERROR(VLOOKUP($F48,Presupuesto!$A:$E,4,0),0)</f>
        <v>10000000</v>
      </c>
      <c r="J48" s="14">
        <f>IFERROR(VLOOKUP(F48,Presupuesto!A:E,5,0),0)</f>
        <v>10000000</v>
      </c>
      <c r="K48" s="59">
        <f>IFERROR(VLOOKUP(F48,Mes!A:C,3,0),0)</f>
        <v>680100.25</v>
      </c>
    </row>
    <row r="49" spans="1:11" x14ac:dyDescent="0.25">
      <c r="A49" s="15">
        <v>2</v>
      </c>
      <c r="B49" s="16">
        <v>2</v>
      </c>
      <c r="C49" s="16">
        <v>1</v>
      </c>
      <c r="D49" s="16">
        <v>5</v>
      </c>
      <c r="E49" s="44" t="s">
        <v>11</v>
      </c>
      <c r="F49" s="30">
        <v>221501</v>
      </c>
      <c r="G49" s="16" t="s">
        <v>39</v>
      </c>
      <c r="H49" s="14">
        <f>IFERROR(VLOOKUP($F49,Presupuesto!$A:$E,3,0),0)</f>
        <v>42000000</v>
      </c>
      <c r="I49" s="14">
        <f>IFERROR(VLOOKUP($F49,Presupuesto!$A:$E,4,0),0)</f>
        <v>-10000000</v>
      </c>
      <c r="J49" s="14">
        <f>IFERROR(VLOOKUP(F49,Presupuesto!A:E,5,0),0)</f>
        <v>32000000</v>
      </c>
      <c r="K49" s="59">
        <f>IFERROR(VLOOKUP(F49,Mes!A:C,3,0),0)</f>
        <v>1192986.8799999999</v>
      </c>
    </row>
    <row r="50" spans="1:11" x14ac:dyDescent="0.25">
      <c r="A50" s="15">
        <v>2</v>
      </c>
      <c r="B50" s="16">
        <v>2</v>
      </c>
      <c r="C50" s="16">
        <v>1</v>
      </c>
      <c r="D50" s="16">
        <v>6</v>
      </c>
      <c r="E50" s="44" t="s">
        <v>11</v>
      </c>
      <c r="F50" s="30">
        <v>221601</v>
      </c>
      <c r="G50" s="16" t="s">
        <v>40</v>
      </c>
      <c r="H50" s="14">
        <f>IFERROR(VLOOKUP($F50,Presupuesto!$A:$E,3,0),0)</f>
        <v>11760000</v>
      </c>
      <c r="I50" s="14">
        <f>IFERROR(VLOOKUP($F50,Presupuesto!$A:$E,4,0),0)</f>
        <v>0</v>
      </c>
      <c r="J50" s="14">
        <f>IFERROR(VLOOKUP(F50,Presupuesto!A:E,5,0),0)</f>
        <v>11760000</v>
      </c>
      <c r="K50" s="59">
        <f>IFERROR(VLOOKUP(F50,Mes!A:C,3,0),0)</f>
        <v>923430.25</v>
      </c>
    </row>
    <row r="51" spans="1:11" x14ac:dyDescent="0.25">
      <c r="A51" s="15">
        <v>2</v>
      </c>
      <c r="B51" s="16">
        <v>2</v>
      </c>
      <c r="C51" s="16">
        <v>1</v>
      </c>
      <c r="D51" s="16">
        <v>7</v>
      </c>
      <c r="E51" s="44" t="s">
        <v>11</v>
      </c>
      <c r="F51" s="30">
        <v>221701</v>
      </c>
      <c r="G51" s="16" t="s">
        <v>41</v>
      </c>
      <c r="H51" s="14">
        <f>IFERROR(VLOOKUP($F51,Presupuesto!$A:$E,3,0),0)</f>
        <v>240000</v>
      </c>
      <c r="I51" s="14">
        <f>IFERROR(VLOOKUP($F51,Presupuesto!$A:$E,4,0),0)</f>
        <v>26094</v>
      </c>
      <c r="J51" s="14">
        <f>IFERROR(VLOOKUP(F51,Presupuesto!A:E,5,0),0)</f>
        <v>266094</v>
      </c>
      <c r="K51" s="59">
        <f>IFERROR(VLOOKUP(F51,Mes!A:C,3,0),0)</f>
        <v>0</v>
      </c>
    </row>
    <row r="52" spans="1:11" x14ac:dyDescent="0.25">
      <c r="A52" s="15">
        <v>2</v>
      </c>
      <c r="B52" s="16">
        <v>2</v>
      </c>
      <c r="C52" s="16">
        <v>1</v>
      </c>
      <c r="D52" s="16">
        <v>8</v>
      </c>
      <c r="E52" s="44" t="s">
        <v>11</v>
      </c>
      <c r="F52" s="30">
        <v>221801</v>
      </c>
      <c r="G52" s="16" t="s">
        <v>42</v>
      </c>
      <c r="H52" s="14">
        <f>IFERROR(VLOOKUP($F52,Presupuesto!$A:$E,3,0),0)</f>
        <v>240000</v>
      </c>
      <c r="I52" s="14">
        <f>IFERROR(VLOOKUP($F52,Presupuesto!$A:$E,4,0),0)</f>
        <v>16141</v>
      </c>
      <c r="J52" s="14">
        <f>IFERROR(VLOOKUP(F52,Presupuesto!A:E,5,0),0)</f>
        <v>256141</v>
      </c>
      <c r="K52" s="59">
        <f>IFERROR(VLOOKUP(F52,Mes!A:C,3,0),0)</f>
        <v>6082</v>
      </c>
    </row>
    <row r="53" spans="1:11" x14ac:dyDescent="0.25">
      <c r="A53" s="15">
        <v>2</v>
      </c>
      <c r="B53" s="16">
        <v>2</v>
      </c>
      <c r="C53" s="16">
        <v>2</v>
      </c>
      <c r="D53" s="16">
        <v>1</v>
      </c>
      <c r="E53" s="44" t="s">
        <v>11</v>
      </c>
      <c r="F53" s="30">
        <v>222101</v>
      </c>
      <c r="G53" s="16" t="s">
        <v>43</v>
      </c>
      <c r="H53" s="14">
        <f>IFERROR(VLOOKUP($F53,Presupuesto!$A:$E,3,0),0)</f>
        <v>16400000</v>
      </c>
      <c r="I53" s="14">
        <f>IFERROR(VLOOKUP($F53,Presupuesto!$A:$E,4,0),0)</f>
        <v>6509880</v>
      </c>
      <c r="J53" s="14">
        <f>IFERROR(VLOOKUP(F53,Presupuesto!A:E,5,0),0)</f>
        <v>22909880</v>
      </c>
      <c r="K53" s="59">
        <f>IFERROR(VLOOKUP(F53,Mes!A:C,3,0),0)</f>
        <v>531000</v>
      </c>
    </row>
    <row r="54" spans="1:11" x14ac:dyDescent="0.25">
      <c r="A54" s="15">
        <v>2</v>
      </c>
      <c r="B54" s="16">
        <v>2</v>
      </c>
      <c r="C54" s="16">
        <v>2</v>
      </c>
      <c r="D54" s="16">
        <v>2</v>
      </c>
      <c r="E54" s="44" t="s">
        <v>11</v>
      </c>
      <c r="F54" s="30">
        <v>222201</v>
      </c>
      <c r="G54" s="16" t="s">
        <v>44</v>
      </c>
      <c r="H54" s="14">
        <f>IFERROR(VLOOKUP($F54,Presupuesto!$A:$E,3,0),0)</f>
        <v>23640367</v>
      </c>
      <c r="I54" s="14">
        <f>IFERROR(VLOOKUP($F54,Presupuesto!$A:$E,4,0),0)</f>
        <v>2615375.25</v>
      </c>
      <c r="J54" s="14">
        <f>IFERROR(VLOOKUP(F54,Presupuesto!A:E,5,0),0)</f>
        <v>26255742.25</v>
      </c>
      <c r="K54" s="59">
        <f>IFERROR(VLOOKUP(F54,Mes!A:C,3,0),0)</f>
        <v>214907.5</v>
      </c>
    </row>
    <row r="55" spans="1:11" x14ac:dyDescent="0.25">
      <c r="A55" s="15">
        <v>2</v>
      </c>
      <c r="B55" s="16">
        <v>2</v>
      </c>
      <c r="C55" s="16">
        <v>3</v>
      </c>
      <c r="D55" s="16">
        <v>1</v>
      </c>
      <c r="E55" s="44" t="s">
        <v>11</v>
      </c>
      <c r="F55" s="30">
        <v>223101</v>
      </c>
      <c r="G55" s="16" t="s">
        <v>45</v>
      </c>
      <c r="H55" s="14">
        <f>IFERROR(VLOOKUP($F55,Presupuesto!$A:$E,3,0),0)</f>
        <v>89848308</v>
      </c>
      <c r="I55" s="14">
        <f>IFERROR(VLOOKUP($F55,Presupuesto!$A:$E,4,0),0)</f>
        <v>404400</v>
      </c>
      <c r="J55" s="14">
        <f>IFERROR(VLOOKUP(F55,Presupuesto!A:E,5,0),0)</f>
        <v>90252708</v>
      </c>
      <c r="K55" s="59">
        <f>IFERROR(VLOOKUP(F55,Mes!A:C,3,0),0)</f>
        <v>2467762.5</v>
      </c>
    </row>
    <row r="56" spans="1:11" x14ac:dyDescent="0.25">
      <c r="A56" s="15">
        <v>2</v>
      </c>
      <c r="B56" s="16">
        <v>2</v>
      </c>
      <c r="C56" s="16">
        <v>3</v>
      </c>
      <c r="D56" s="16">
        <v>2</v>
      </c>
      <c r="E56" s="44" t="s">
        <v>11</v>
      </c>
      <c r="F56" s="30">
        <v>223201</v>
      </c>
      <c r="G56" s="16" t="s">
        <v>46</v>
      </c>
      <c r="H56" s="14">
        <f>IFERROR(VLOOKUP($F56,Presupuesto!$A:$E,3,0),0)</f>
        <v>600000</v>
      </c>
      <c r="I56" s="14">
        <f>IFERROR(VLOOKUP($F56,Presupuesto!$A:$E,4,0),0)</f>
        <v>-50000</v>
      </c>
      <c r="J56" s="14">
        <f>IFERROR(VLOOKUP(F56,Presupuesto!A:E,5,0),0)</f>
        <v>550000</v>
      </c>
      <c r="K56" s="59">
        <f>IFERROR(VLOOKUP(F56,Mes!A:C,3,0),0)</f>
        <v>0</v>
      </c>
    </row>
    <row r="57" spans="1:11" x14ac:dyDescent="0.25">
      <c r="A57" s="15">
        <v>2</v>
      </c>
      <c r="B57" s="16">
        <v>2</v>
      </c>
      <c r="C57" s="16">
        <v>3</v>
      </c>
      <c r="D57" s="16">
        <v>3</v>
      </c>
      <c r="E57" s="44">
        <v>1</v>
      </c>
      <c r="F57" s="30">
        <v>223301</v>
      </c>
      <c r="G57" s="16" t="s">
        <v>189</v>
      </c>
      <c r="H57" s="14">
        <f>IFERROR(VLOOKUP($F57,Presupuesto!$A:$E,3,0),0)</f>
        <v>0</v>
      </c>
      <c r="I57" s="14">
        <f>IFERROR(VLOOKUP($F57,Presupuesto!$A:$E,4,0),0)</f>
        <v>0</v>
      </c>
      <c r="J57" s="14">
        <f>IFERROR(VLOOKUP(F57,Presupuesto!A:E,5,0),0)</f>
        <v>0</v>
      </c>
      <c r="K57" s="59">
        <f>IFERROR(VLOOKUP(F57,Mes!A:C,3,0),0)</f>
        <v>0</v>
      </c>
    </row>
    <row r="58" spans="1:11" x14ac:dyDescent="0.25">
      <c r="A58" s="15">
        <v>2</v>
      </c>
      <c r="B58" s="16">
        <v>2</v>
      </c>
      <c r="C58" s="16">
        <v>4</v>
      </c>
      <c r="D58" s="16">
        <v>1</v>
      </c>
      <c r="E58" s="44" t="s">
        <v>11</v>
      </c>
      <c r="F58" s="30">
        <v>224101</v>
      </c>
      <c r="G58" s="16" t="s">
        <v>196</v>
      </c>
      <c r="H58" s="14">
        <f>IFERROR(VLOOKUP($F58,Presupuesto!$A:$E,3,0),0)</f>
        <v>7982474</v>
      </c>
      <c r="I58" s="14">
        <f>IFERROR(VLOOKUP($F58,Presupuesto!$A:$E,4,0),0)</f>
        <v>893306</v>
      </c>
      <c r="J58" s="14">
        <f>IFERROR(VLOOKUP(F58,Presupuesto!A:E,5,0),0)</f>
        <v>8875780</v>
      </c>
      <c r="K58" s="59">
        <f>IFERROR(VLOOKUP(F58,Mes!A:C,3,0),0)</f>
        <v>81000</v>
      </c>
    </row>
    <row r="59" spans="1:11" x14ac:dyDescent="0.25">
      <c r="A59" s="15">
        <v>2</v>
      </c>
      <c r="B59" s="16">
        <v>2</v>
      </c>
      <c r="C59" s="16">
        <v>4</v>
      </c>
      <c r="D59" s="16">
        <v>2</v>
      </c>
      <c r="E59" s="44" t="s">
        <v>11</v>
      </c>
      <c r="F59" s="30">
        <v>224201</v>
      </c>
      <c r="G59" s="16" t="s">
        <v>47</v>
      </c>
      <c r="H59" s="14">
        <f>IFERROR(VLOOKUP($F59,Presupuesto!$A:$E,3,0),0)</f>
        <v>8900000</v>
      </c>
      <c r="I59" s="14">
        <f>IFERROR(VLOOKUP($F59,Presupuesto!$A:$E,4,0),0)</f>
        <v>6000600</v>
      </c>
      <c r="J59" s="14">
        <f>IFERROR(VLOOKUP(F59,Presupuesto!A:E,5,0),0)</f>
        <v>14900600</v>
      </c>
      <c r="K59" s="59">
        <f>IFERROR(VLOOKUP(F59,Mes!A:C,3,0),0)</f>
        <v>0</v>
      </c>
    </row>
    <row r="60" spans="1:11" x14ac:dyDescent="0.25">
      <c r="A60" s="15">
        <v>2</v>
      </c>
      <c r="B60" s="16">
        <v>2</v>
      </c>
      <c r="C60" s="16">
        <v>4</v>
      </c>
      <c r="D60" s="16">
        <v>4</v>
      </c>
      <c r="E60" s="44" t="s">
        <v>11</v>
      </c>
      <c r="F60" s="30">
        <v>224401</v>
      </c>
      <c r="G60" s="16" t="s">
        <v>48</v>
      </c>
      <c r="H60" s="14">
        <f>IFERROR(VLOOKUP($F60,Presupuesto!$A:$E,3,0),0)</f>
        <v>499939</v>
      </c>
      <c r="I60" s="14">
        <f>IFERROR(VLOOKUP($F60,Presupuesto!$A:$E,4,0),0)</f>
        <v>0</v>
      </c>
      <c r="J60" s="14">
        <f>IFERROR(VLOOKUP(F60,Presupuesto!A:E,5,0),0)</f>
        <v>499939</v>
      </c>
      <c r="K60" s="59">
        <f>IFERROR(VLOOKUP(F60,Mes!A:C,3,0),0)</f>
        <v>0</v>
      </c>
    </row>
    <row r="61" spans="1:11" x14ac:dyDescent="0.25">
      <c r="A61" s="15">
        <v>2</v>
      </c>
      <c r="B61" s="16">
        <v>2</v>
      </c>
      <c r="C61" s="16">
        <v>5</v>
      </c>
      <c r="D61" s="16">
        <v>1</v>
      </c>
      <c r="E61" s="44" t="s">
        <v>11</v>
      </c>
      <c r="F61" s="30">
        <v>225101</v>
      </c>
      <c r="G61" s="16" t="s">
        <v>49</v>
      </c>
      <c r="H61" s="14">
        <f>IFERROR(VLOOKUP($F61,Presupuesto!$A:$E,3,0),0)</f>
        <v>54000000</v>
      </c>
      <c r="I61" s="14">
        <f>IFERROR(VLOOKUP($F61,Presupuesto!$A:$E,4,0),0)</f>
        <v>6362526.3399999999</v>
      </c>
      <c r="J61" s="14">
        <f>IFERROR(VLOOKUP(F61,Presupuesto!A:E,5,0),0)</f>
        <v>60362526.340000004</v>
      </c>
      <c r="K61" s="59">
        <f>IFERROR(VLOOKUP(F61,Mes!A:C,3,0),0)</f>
        <v>5953265.4400000004</v>
      </c>
    </row>
    <row r="62" spans="1:11" x14ac:dyDescent="0.25">
      <c r="A62" s="15">
        <v>2</v>
      </c>
      <c r="B62" s="16">
        <v>2</v>
      </c>
      <c r="C62" s="16">
        <v>5</v>
      </c>
      <c r="D62" s="16">
        <v>1</v>
      </c>
      <c r="E62" s="44">
        <v>2</v>
      </c>
      <c r="F62" s="30">
        <v>225102</v>
      </c>
      <c r="G62" s="16" t="s">
        <v>262</v>
      </c>
      <c r="H62" s="14">
        <f>IFERROR(VLOOKUP($F62,Presupuesto!$A:$E,3,0),0)</f>
        <v>660000</v>
      </c>
      <c r="I62" s="14">
        <f>IFERROR(VLOOKUP($F62,Presupuesto!$A:$E,4,0),0)</f>
        <v>0</v>
      </c>
      <c r="J62" s="14">
        <f>IFERROR(VLOOKUP(F62,Presupuesto!A:E,5,0),0)</f>
        <v>660000</v>
      </c>
      <c r="K62" s="59">
        <f>IFERROR(VLOOKUP(F62,Mes!A:C,3,0),0)</f>
        <v>0</v>
      </c>
    </row>
    <row r="63" spans="1:11" x14ac:dyDescent="0.25">
      <c r="A63" s="15">
        <v>2</v>
      </c>
      <c r="B63" s="16">
        <v>2</v>
      </c>
      <c r="C63" s="16">
        <v>5</v>
      </c>
      <c r="D63" s="16">
        <v>3</v>
      </c>
      <c r="E63" s="44" t="s">
        <v>16</v>
      </c>
      <c r="F63" s="30">
        <v>225302</v>
      </c>
      <c r="G63" s="16" t="s">
        <v>50</v>
      </c>
      <c r="H63" s="14">
        <f>IFERROR(VLOOKUP($F63,Presupuesto!$A:$E,3,0),0)</f>
        <v>0</v>
      </c>
      <c r="I63" s="14">
        <f>IFERROR(VLOOKUP($F63,Presupuesto!$A:$E,4,0),0)</f>
        <v>0</v>
      </c>
      <c r="J63" s="14">
        <f>IFERROR(VLOOKUP(F63,Presupuesto!A:E,5,0),0)</f>
        <v>0</v>
      </c>
      <c r="K63" s="59">
        <f>IFERROR(VLOOKUP(F63,Mes!A:C,3,0),0)</f>
        <v>0</v>
      </c>
    </row>
    <row r="64" spans="1:11" x14ac:dyDescent="0.25">
      <c r="A64" s="15">
        <v>2</v>
      </c>
      <c r="B64" s="16">
        <v>2</v>
      </c>
      <c r="C64" s="16">
        <v>5</v>
      </c>
      <c r="D64" s="16">
        <v>3</v>
      </c>
      <c r="E64" s="44" t="s">
        <v>29</v>
      </c>
      <c r="F64" s="30">
        <v>225303</v>
      </c>
      <c r="G64" s="16" t="s">
        <v>51</v>
      </c>
      <c r="H64" s="14">
        <f>IFERROR(VLOOKUP($F64,Presupuesto!$A:$E,3,0),0)</f>
        <v>0</v>
      </c>
      <c r="I64" s="14">
        <f>IFERROR(VLOOKUP($F64,Presupuesto!$A:$E,4,0),0)</f>
        <v>0</v>
      </c>
      <c r="J64" s="14">
        <f>IFERROR(VLOOKUP(F64,Presupuesto!A:E,5,0),0)</f>
        <v>0</v>
      </c>
      <c r="K64" s="59">
        <f>IFERROR(VLOOKUP(F64,Mes!A:C,3,0),0)</f>
        <v>0</v>
      </c>
    </row>
    <row r="65" spans="1:11" x14ac:dyDescent="0.25">
      <c r="A65" s="15">
        <v>2</v>
      </c>
      <c r="B65" s="16">
        <v>2</v>
      </c>
      <c r="C65" s="16">
        <v>5</v>
      </c>
      <c r="D65" s="16">
        <v>3</v>
      </c>
      <c r="E65" s="44" t="s">
        <v>13</v>
      </c>
      <c r="F65" s="30">
        <v>225304</v>
      </c>
      <c r="G65" s="16" t="s">
        <v>228</v>
      </c>
      <c r="H65" s="14">
        <f>IFERROR(VLOOKUP($F65,Presupuesto!$A:$E,3,0),0)</f>
        <v>0</v>
      </c>
      <c r="I65" s="14">
        <f>IFERROR(VLOOKUP($F65,Presupuesto!$A:$E,4,0),0)</f>
        <v>0</v>
      </c>
      <c r="J65" s="14">
        <f>IFERROR(VLOOKUP(F65,Presupuesto!A:E,5,0),0)</f>
        <v>0</v>
      </c>
      <c r="K65" s="59">
        <f>IFERROR(VLOOKUP(F65,Mes!A:C,3,0),0)</f>
        <v>0</v>
      </c>
    </row>
    <row r="66" spans="1:11" x14ac:dyDescent="0.25">
      <c r="A66" s="15">
        <v>2</v>
      </c>
      <c r="B66" s="16">
        <v>2</v>
      </c>
      <c r="C66" s="16">
        <v>5</v>
      </c>
      <c r="D66" s="16">
        <v>4</v>
      </c>
      <c r="E66" s="44" t="s">
        <v>11</v>
      </c>
      <c r="F66" s="30">
        <v>225401</v>
      </c>
      <c r="G66" s="16" t="s">
        <v>52</v>
      </c>
      <c r="H66" s="14">
        <f>IFERROR(VLOOKUP($F66,Presupuesto!$A:$E,3,0),0)</f>
        <v>3018000</v>
      </c>
      <c r="I66" s="14">
        <f>IFERROR(VLOOKUP($F66,Presupuesto!$A:$E,4,0),0)</f>
        <v>-2850000</v>
      </c>
      <c r="J66" s="14">
        <f>IFERROR(VLOOKUP(F66,Presupuesto!A:E,5,0),0)</f>
        <v>168000</v>
      </c>
      <c r="K66" s="59">
        <f>IFERROR(VLOOKUP(F66,Mes!A:C,3,0),0)</f>
        <v>0</v>
      </c>
    </row>
    <row r="67" spans="1:11" x14ac:dyDescent="0.25">
      <c r="A67" s="15">
        <v>2</v>
      </c>
      <c r="B67" s="16">
        <v>2</v>
      </c>
      <c r="C67" s="16">
        <v>5</v>
      </c>
      <c r="D67" s="16">
        <v>6</v>
      </c>
      <c r="E67" s="44" t="s">
        <v>11</v>
      </c>
      <c r="F67" s="30">
        <v>225601</v>
      </c>
      <c r="G67" s="16" t="s">
        <v>207</v>
      </c>
      <c r="H67" s="14">
        <f>IFERROR(VLOOKUP($F67,Presupuesto!$A:$E,3,0),0)</f>
        <v>0</v>
      </c>
      <c r="I67" s="14">
        <f>IFERROR(VLOOKUP($F67,Presupuesto!$A:$E,4,0),0)</f>
        <v>0</v>
      </c>
      <c r="J67" s="14">
        <f>IFERROR(VLOOKUP(F67,Presupuesto!A:E,5,0),0)</f>
        <v>0</v>
      </c>
      <c r="K67" s="59">
        <f>IFERROR(VLOOKUP(F67,Mes!A:C,3,0),0)</f>
        <v>0</v>
      </c>
    </row>
    <row r="68" spans="1:11" x14ac:dyDescent="0.25">
      <c r="A68" s="15">
        <v>2</v>
      </c>
      <c r="B68" s="16">
        <v>2</v>
      </c>
      <c r="C68" s="16">
        <v>5</v>
      </c>
      <c r="D68" s="16">
        <v>8</v>
      </c>
      <c r="E68" s="44" t="s">
        <v>11</v>
      </c>
      <c r="F68" s="30">
        <v>225801</v>
      </c>
      <c r="G68" s="16" t="s">
        <v>53</v>
      </c>
      <c r="H68" s="14">
        <f>IFERROR(VLOOKUP($F68,Presupuesto!$A:$E,3,0),0)</f>
        <v>0</v>
      </c>
      <c r="I68" s="14">
        <f>IFERROR(VLOOKUP($F68,Presupuesto!$A:$E,4,0),0)</f>
        <v>0</v>
      </c>
      <c r="J68" s="14">
        <f>IFERROR(VLOOKUP(F68,Presupuesto!A:E,5,0),0)</f>
        <v>0</v>
      </c>
      <c r="K68" s="59">
        <f>IFERROR(VLOOKUP(F68,Mes!A:C,3,0),0)</f>
        <v>0</v>
      </c>
    </row>
    <row r="69" spans="1:11" x14ac:dyDescent="0.25">
      <c r="A69" s="15">
        <v>2</v>
      </c>
      <c r="B69" s="16">
        <v>2</v>
      </c>
      <c r="C69" s="16">
        <v>5</v>
      </c>
      <c r="D69" s="16">
        <v>9</v>
      </c>
      <c r="E69" s="44">
        <v>1</v>
      </c>
      <c r="F69" s="30">
        <v>225901</v>
      </c>
      <c r="G69" s="16" t="s">
        <v>209</v>
      </c>
      <c r="H69" s="14">
        <f>IFERROR(VLOOKUP($F69,Presupuesto!$A:$E,3,0),0)</f>
        <v>22064600</v>
      </c>
      <c r="I69" s="14">
        <f>IFERROR(VLOOKUP($F69,Presupuesto!$A:$E,4,0),0)</f>
        <v>0</v>
      </c>
      <c r="J69" s="14">
        <f>IFERROR(VLOOKUP(F69,Presupuesto!A:E,5,0),0)</f>
        <v>22064600</v>
      </c>
      <c r="K69" s="59">
        <f>IFERROR(VLOOKUP(F69,Mes!A:C,3,0),0)</f>
        <v>0</v>
      </c>
    </row>
    <row r="70" spans="1:11" x14ac:dyDescent="0.25">
      <c r="A70" s="15">
        <v>2</v>
      </c>
      <c r="B70" s="16">
        <v>2</v>
      </c>
      <c r="C70" s="16">
        <v>6</v>
      </c>
      <c r="D70" s="16">
        <v>1</v>
      </c>
      <c r="E70" s="44" t="s">
        <v>11</v>
      </c>
      <c r="F70" s="30">
        <v>226101</v>
      </c>
      <c r="G70" s="16" t="s">
        <v>54</v>
      </c>
      <c r="H70" s="14">
        <f>IFERROR(VLOOKUP($F70,Presupuesto!$A:$E,3,0),0)</f>
        <v>5000000</v>
      </c>
      <c r="I70" s="14">
        <f>IFERROR(VLOOKUP($F70,Presupuesto!$A:$E,4,0),0)</f>
        <v>0</v>
      </c>
      <c r="J70" s="14">
        <f>IFERROR(VLOOKUP(F70,Presupuesto!A:E,5,0),0)</f>
        <v>5000000</v>
      </c>
      <c r="K70" s="59">
        <f>IFERROR(VLOOKUP(F70,Mes!A:C,3,0),0)</f>
        <v>0</v>
      </c>
    </row>
    <row r="71" spans="1:11" x14ac:dyDescent="0.25">
      <c r="A71" s="15">
        <v>2</v>
      </c>
      <c r="B71" s="16">
        <v>2</v>
      </c>
      <c r="C71" s="16">
        <v>6</v>
      </c>
      <c r="D71" s="16">
        <v>2</v>
      </c>
      <c r="E71" s="44" t="s">
        <v>11</v>
      </c>
      <c r="F71" s="30">
        <v>226201</v>
      </c>
      <c r="G71" s="16" t="s">
        <v>55</v>
      </c>
      <c r="H71" s="14">
        <f>IFERROR(VLOOKUP($F71,Presupuesto!$A:$E,3,0),0)</f>
        <v>4000000</v>
      </c>
      <c r="I71" s="14">
        <f>IFERROR(VLOOKUP($F71,Presupuesto!$A:$E,4,0),0)</f>
        <v>0</v>
      </c>
      <c r="J71" s="14">
        <f>IFERROR(VLOOKUP(F71,Presupuesto!A:E,5,0),0)</f>
        <v>4000000</v>
      </c>
      <c r="K71" s="59">
        <f>IFERROR(VLOOKUP(F71,Mes!A:C,3,0),0)</f>
        <v>0</v>
      </c>
    </row>
    <row r="72" spans="1:11" x14ac:dyDescent="0.25">
      <c r="A72" s="15">
        <v>2</v>
      </c>
      <c r="B72" s="16">
        <v>2</v>
      </c>
      <c r="C72" s="16">
        <v>6</v>
      </c>
      <c r="D72" s="16">
        <v>3</v>
      </c>
      <c r="E72" s="44" t="s">
        <v>11</v>
      </c>
      <c r="F72" s="30">
        <v>226301</v>
      </c>
      <c r="G72" s="16" t="s">
        <v>181</v>
      </c>
      <c r="H72" s="14">
        <f>IFERROR(VLOOKUP($F72,Presupuesto!$A:$E,3,0),0)</f>
        <v>16968000</v>
      </c>
      <c r="I72" s="14">
        <f>IFERROR(VLOOKUP($F72,Presupuesto!$A:$E,4,0),0)</f>
        <v>0</v>
      </c>
      <c r="J72" s="14">
        <f>IFERROR(VLOOKUP(F72,Presupuesto!A:E,5,0),0)</f>
        <v>16968000</v>
      </c>
      <c r="K72" s="59">
        <f>IFERROR(VLOOKUP(F72,Mes!A:C,3,0),0)</f>
        <v>300300.17</v>
      </c>
    </row>
    <row r="73" spans="1:11" x14ac:dyDescent="0.25">
      <c r="A73" s="15">
        <v>2</v>
      </c>
      <c r="B73" s="16">
        <v>2</v>
      </c>
      <c r="C73" s="16">
        <v>7</v>
      </c>
      <c r="D73" s="16">
        <v>1</v>
      </c>
      <c r="E73" s="44" t="s">
        <v>11</v>
      </c>
      <c r="F73" s="30">
        <v>227101</v>
      </c>
      <c r="G73" s="16" t="s">
        <v>56</v>
      </c>
      <c r="H73" s="14">
        <f>IFERROR(VLOOKUP($F73,Presupuesto!$A:$E,3,0),0)</f>
        <v>4850000</v>
      </c>
      <c r="I73" s="14">
        <f>IFERROR(VLOOKUP($F73,Presupuesto!$A:$E,4,0),0)</f>
        <v>-200000</v>
      </c>
      <c r="J73" s="14">
        <f>IFERROR(VLOOKUP(F73,Presupuesto!A:E,5,0),0)</f>
        <v>4650000</v>
      </c>
      <c r="K73" s="59">
        <f>IFERROR(VLOOKUP(F73,Mes!A:C,3,0),0)</f>
        <v>0</v>
      </c>
    </row>
    <row r="74" spans="1:11" x14ac:dyDescent="0.25">
      <c r="A74" s="15">
        <v>2</v>
      </c>
      <c r="B74" s="16">
        <v>2</v>
      </c>
      <c r="C74" s="16">
        <v>7</v>
      </c>
      <c r="D74" s="16">
        <v>1</v>
      </c>
      <c r="E74" s="44" t="s">
        <v>16</v>
      </c>
      <c r="F74" s="30">
        <v>227102</v>
      </c>
      <c r="G74" s="16" t="s">
        <v>57</v>
      </c>
      <c r="H74" s="14">
        <f>IFERROR(VLOOKUP($F74,Presupuesto!$A:$E,3,0),0)</f>
        <v>0</v>
      </c>
      <c r="I74" s="14">
        <f>IFERROR(VLOOKUP($F74,Presupuesto!$A:$E,4,0),0)</f>
        <v>0</v>
      </c>
      <c r="J74" s="14">
        <f>IFERROR(VLOOKUP(F74,Presupuesto!A:E,5,0),0)</f>
        <v>0</v>
      </c>
      <c r="K74" s="59">
        <f>IFERROR(VLOOKUP(F74,Mes!A:C,3,0),0)</f>
        <v>0</v>
      </c>
    </row>
    <row r="75" spans="1:11" x14ac:dyDescent="0.25">
      <c r="A75" s="15">
        <v>2</v>
      </c>
      <c r="B75" s="16">
        <v>2</v>
      </c>
      <c r="C75" s="16">
        <v>7</v>
      </c>
      <c r="D75" s="16">
        <v>1</v>
      </c>
      <c r="E75" s="44" t="s">
        <v>29</v>
      </c>
      <c r="F75" s="30">
        <v>227103</v>
      </c>
      <c r="G75" s="16" t="s">
        <v>161</v>
      </c>
      <c r="H75" s="14">
        <f>IFERROR(VLOOKUP($F75,Presupuesto!$A:$E,3,0),0)</f>
        <v>0</v>
      </c>
      <c r="I75" s="14">
        <f>IFERROR(VLOOKUP($F75,Presupuesto!$A:$E,4,0),0)</f>
        <v>0</v>
      </c>
      <c r="J75" s="14">
        <f>IFERROR(VLOOKUP(F75,Presupuesto!A:E,5,0),0)</f>
        <v>0</v>
      </c>
      <c r="K75" s="59">
        <f>IFERROR(VLOOKUP(F75,Mes!A:C,3,0),0)</f>
        <v>0</v>
      </c>
    </row>
    <row r="76" spans="1:11" x14ac:dyDescent="0.25">
      <c r="A76" s="15">
        <v>2</v>
      </c>
      <c r="B76" s="16">
        <v>2</v>
      </c>
      <c r="C76" s="16">
        <v>7</v>
      </c>
      <c r="D76" s="16">
        <v>1</v>
      </c>
      <c r="E76" s="44" t="s">
        <v>13</v>
      </c>
      <c r="F76" s="30">
        <v>227104</v>
      </c>
      <c r="G76" s="16" t="s">
        <v>58</v>
      </c>
      <c r="H76" s="14">
        <f>IFERROR(VLOOKUP($F76,Presupuesto!$A:$E,3,0),0)</f>
        <v>0</v>
      </c>
      <c r="I76" s="14">
        <f>IFERROR(VLOOKUP($F76,Presupuesto!$A:$E,4,0),0)</f>
        <v>0</v>
      </c>
      <c r="J76" s="14">
        <f>IFERROR(VLOOKUP(F76,Presupuesto!A:E,5,0),0)</f>
        <v>0</v>
      </c>
      <c r="K76" s="59">
        <f>IFERROR(VLOOKUP(F76,Mes!A:C,3,0),0)</f>
        <v>0</v>
      </c>
    </row>
    <row r="77" spans="1:11" x14ac:dyDescent="0.25">
      <c r="A77" s="15">
        <v>2</v>
      </c>
      <c r="B77" s="16">
        <v>2</v>
      </c>
      <c r="C77" s="16">
        <v>7</v>
      </c>
      <c r="D77" s="16">
        <v>1</v>
      </c>
      <c r="E77" s="44" t="s">
        <v>20</v>
      </c>
      <c r="F77" s="30">
        <v>227106</v>
      </c>
      <c r="G77" s="16" t="s">
        <v>59</v>
      </c>
      <c r="H77" s="14">
        <f>IFERROR(VLOOKUP($F77,Presupuesto!$A:$E,3,0),0)</f>
        <v>42960000</v>
      </c>
      <c r="I77" s="14">
        <f>IFERROR(VLOOKUP($F77,Presupuesto!$A:$E,4,0),0)</f>
        <v>-4978760</v>
      </c>
      <c r="J77" s="14">
        <f>IFERROR(VLOOKUP(F77,Presupuesto!A:E,5,0),0)</f>
        <v>37981240</v>
      </c>
      <c r="K77" s="59">
        <f>IFERROR(VLOOKUP(F77,Mes!A:C,3,0),0)</f>
        <v>0</v>
      </c>
    </row>
    <row r="78" spans="1:11" x14ac:dyDescent="0.25">
      <c r="A78" s="15">
        <v>2</v>
      </c>
      <c r="B78" s="16">
        <v>2</v>
      </c>
      <c r="C78" s="16">
        <v>7</v>
      </c>
      <c r="D78" s="16">
        <v>1</v>
      </c>
      <c r="E78" s="44" t="s">
        <v>60</v>
      </c>
      <c r="F78" s="30">
        <v>227107</v>
      </c>
      <c r="G78" s="16" t="s">
        <v>61</v>
      </c>
      <c r="H78" s="14">
        <f>IFERROR(VLOOKUP($F78,Presupuesto!$A:$E,3,0),0)</f>
        <v>0</v>
      </c>
      <c r="I78" s="14">
        <f>IFERROR(VLOOKUP($F78,Presupuesto!$A:$E,4,0),0)</f>
        <v>200000</v>
      </c>
      <c r="J78" s="14">
        <f>IFERROR(VLOOKUP(F78,Presupuesto!A:E,5,0),0)</f>
        <v>200000</v>
      </c>
      <c r="K78" s="59">
        <f>IFERROR(VLOOKUP(F78,Mes!A:C,3,0),0)</f>
        <v>115938.67</v>
      </c>
    </row>
    <row r="79" spans="1:11" x14ac:dyDescent="0.25">
      <c r="A79" s="15">
        <v>2</v>
      </c>
      <c r="B79" s="16">
        <v>2</v>
      </c>
      <c r="C79" s="16">
        <v>7</v>
      </c>
      <c r="D79" s="16">
        <v>2</v>
      </c>
      <c r="E79" s="44" t="s">
        <v>11</v>
      </c>
      <c r="F79" s="30">
        <v>227201</v>
      </c>
      <c r="G79" s="16" t="s">
        <v>62</v>
      </c>
      <c r="H79" s="14">
        <f>IFERROR(VLOOKUP($F79,Presupuesto!$A:$E,3,0),0)</f>
        <v>0</v>
      </c>
      <c r="I79" s="14">
        <f>IFERROR(VLOOKUP($F79,Presupuesto!$A:$E,4,0),0)</f>
        <v>0</v>
      </c>
      <c r="J79" s="14">
        <f>IFERROR(VLOOKUP(F79,Presupuesto!A:E,5,0),0)</f>
        <v>0</v>
      </c>
      <c r="K79" s="59">
        <f>IFERROR(VLOOKUP(F79,Mes!A:C,3,0),0)</f>
        <v>0</v>
      </c>
    </row>
    <row r="80" spans="1:11" x14ac:dyDescent="0.25">
      <c r="A80" s="15">
        <v>2</v>
      </c>
      <c r="B80" s="16">
        <v>2</v>
      </c>
      <c r="C80" s="16">
        <v>7</v>
      </c>
      <c r="D80" s="16">
        <v>2</v>
      </c>
      <c r="E80" s="44" t="s">
        <v>16</v>
      </c>
      <c r="F80" s="30">
        <v>227202</v>
      </c>
      <c r="G80" s="16" t="s">
        <v>63</v>
      </c>
      <c r="H80" s="14">
        <f>IFERROR(VLOOKUP($F80,Presupuesto!$A:$E,3,0),0)</f>
        <v>0</v>
      </c>
      <c r="I80" s="14">
        <f>IFERROR(VLOOKUP($F80,Presupuesto!$A:$E,4,0),0)</f>
        <v>5000000</v>
      </c>
      <c r="J80" s="14">
        <f>IFERROR(VLOOKUP(F80,Presupuesto!A:E,5,0),0)</f>
        <v>5000000</v>
      </c>
      <c r="K80" s="59">
        <f>IFERROR(VLOOKUP(F80,Mes!A:C,3,0),0)</f>
        <v>0</v>
      </c>
    </row>
    <row r="81" spans="1:11" x14ac:dyDescent="0.25">
      <c r="A81" s="15">
        <v>2</v>
      </c>
      <c r="B81" s="16">
        <v>2</v>
      </c>
      <c r="C81" s="16">
        <v>7</v>
      </c>
      <c r="D81" s="16">
        <v>2</v>
      </c>
      <c r="E81" s="44" t="s">
        <v>13</v>
      </c>
      <c r="F81" s="30">
        <v>227204</v>
      </c>
      <c r="G81" s="16" t="s">
        <v>64</v>
      </c>
      <c r="H81" s="14">
        <f>IFERROR(VLOOKUP($F81,Presupuesto!$A:$E,3,0),0)</f>
        <v>1600000</v>
      </c>
      <c r="I81" s="14">
        <f>IFERROR(VLOOKUP($F81,Presupuesto!$A:$E,4,0),0)</f>
        <v>0</v>
      </c>
      <c r="J81" s="14">
        <f>IFERROR(VLOOKUP(F81,Presupuesto!A:E,5,0),0)</f>
        <v>1600000</v>
      </c>
      <c r="K81" s="59">
        <f>IFERROR(VLOOKUP(F81,Mes!A:C,3,0),0)</f>
        <v>0</v>
      </c>
    </row>
    <row r="82" spans="1:11" x14ac:dyDescent="0.25">
      <c r="A82" s="15">
        <v>2</v>
      </c>
      <c r="B82" s="16">
        <v>2</v>
      </c>
      <c r="C82" s="16">
        <v>7</v>
      </c>
      <c r="D82" s="16">
        <v>2</v>
      </c>
      <c r="E82" s="44" t="s">
        <v>29</v>
      </c>
      <c r="F82" s="30">
        <v>227203</v>
      </c>
      <c r="G82" s="16" t="s">
        <v>65</v>
      </c>
      <c r="H82" s="14">
        <f>IFERROR(VLOOKUP($F82,Presupuesto!$A:$E,3,0),0)</f>
        <v>0</v>
      </c>
      <c r="I82" s="14">
        <f>IFERROR(VLOOKUP($F82,Presupuesto!$A:$E,4,0),0)</f>
        <v>0</v>
      </c>
      <c r="J82" s="14">
        <f>IFERROR(VLOOKUP(F82,Presupuesto!A:E,5,0),0)</f>
        <v>0</v>
      </c>
      <c r="K82" s="59">
        <f>IFERROR(VLOOKUP(F82,Mes!A:C,3,0),0)</f>
        <v>0</v>
      </c>
    </row>
    <row r="83" spans="1:11" x14ac:dyDescent="0.25">
      <c r="A83" s="15">
        <v>2</v>
      </c>
      <c r="B83" s="16">
        <v>2</v>
      </c>
      <c r="C83" s="16">
        <v>7</v>
      </c>
      <c r="D83" s="16">
        <v>2</v>
      </c>
      <c r="E83" s="44" t="s">
        <v>18</v>
      </c>
      <c r="F83" s="30">
        <v>227205</v>
      </c>
      <c r="G83" s="16" t="s">
        <v>168</v>
      </c>
      <c r="H83" s="14">
        <f>IFERROR(VLOOKUP($F83,Presupuesto!$A:$E,3,0),0)</f>
        <v>0</v>
      </c>
      <c r="I83" s="14">
        <f>IFERROR(VLOOKUP($F83,Presupuesto!$A:$E,4,0),0)</f>
        <v>0</v>
      </c>
      <c r="J83" s="14">
        <f>IFERROR(VLOOKUP(F83,Presupuesto!A:E,5,0),0)</f>
        <v>0</v>
      </c>
      <c r="K83" s="59">
        <f>IFERROR(VLOOKUP(F83,Mes!A:C,3,0),0)</f>
        <v>0</v>
      </c>
    </row>
    <row r="84" spans="1:11" x14ac:dyDescent="0.25">
      <c r="A84" s="15">
        <v>2</v>
      </c>
      <c r="B84" s="16">
        <v>2</v>
      </c>
      <c r="C84" s="16">
        <v>7</v>
      </c>
      <c r="D84" s="16">
        <v>2</v>
      </c>
      <c r="E84" s="44" t="s">
        <v>20</v>
      </c>
      <c r="F84" s="30">
        <v>227206</v>
      </c>
      <c r="G84" s="16" t="s">
        <v>66</v>
      </c>
      <c r="H84" s="14">
        <f>IFERROR(VLOOKUP($F84,Presupuesto!$A:$E,3,0),0)</f>
        <v>3900000</v>
      </c>
      <c r="I84" s="14">
        <f>IFERROR(VLOOKUP($F84,Presupuesto!$A:$E,4,0),0)</f>
        <v>1330538.6100000001</v>
      </c>
      <c r="J84" s="14">
        <f>IFERROR(VLOOKUP(F84,Presupuesto!A:E,5,0),0)</f>
        <v>5230538.6100000003</v>
      </c>
      <c r="K84" s="59">
        <f>IFERROR(VLOOKUP(F84,Mes!A:C,3,0),0)</f>
        <v>42480</v>
      </c>
    </row>
    <row r="85" spans="1:11" x14ac:dyDescent="0.25">
      <c r="A85" s="15">
        <v>2</v>
      </c>
      <c r="B85" s="16">
        <v>2</v>
      </c>
      <c r="C85" s="16">
        <v>7</v>
      </c>
      <c r="D85" s="16">
        <v>2</v>
      </c>
      <c r="E85" s="44" t="s">
        <v>60</v>
      </c>
      <c r="F85" s="30">
        <v>227207</v>
      </c>
      <c r="G85" s="16" t="s">
        <v>229</v>
      </c>
      <c r="H85" s="14">
        <f>IFERROR(VLOOKUP($F85,Presupuesto!$A:$E,3,0),0)</f>
        <v>0</v>
      </c>
      <c r="I85" s="14">
        <f>IFERROR(VLOOKUP($F85,Presupuesto!$A:$E,4,0),0)</f>
        <v>2515999.98</v>
      </c>
      <c r="J85" s="14">
        <f>IFERROR(VLOOKUP(F85,Presupuesto!A:E,5,0),0)</f>
        <v>2515999.98</v>
      </c>
      <c r="K85" s="59">
        <f>IFERROR(VLOOKUP(F85,Mes!A:C,3,0),0)</f>
        <v>0</v>
      </c>
    </row>
    <row r="86" spans="1:11" x14ac:dyDescent="0.25">
      <c r="A86" s="15">
        <v>2</v>
      </c>
      <c r="B86" s="16">
        <v>2</v>
      </c>
      <c r="C86" s="16">
        <v>7</v>
      </c>
      <c r="D86" s="16">
        <v>2</v>
      </c>
      <c r="E86" s="44" t="s">
        <v>21</v>
      </c>
      <c r="F86" s="30">
        <v>227208</v>
      </c>
      <c r="G86" s="16" t="s">
        <v>157</v>
      </c>
      <c r="H86" s="14">
        <f>IFERROR(VLOOKUP($F86,Presupuesto!$A:$E,3,0),0)</f>
        <v>330000</v>
      </c>
      <c r="I86" s="14">
        <f>IFERROR(VLOOKUP($F86,Presupuesto!$A:$E,4,0),0)</f>
        <v>850000</v>
      </c>
      <c r="J86" s="14">
        <f>IFERROR(VLOOKUP(F86,Presupuesto!A:E,5,0),0)</f>
        <v>1180000</v>
      </c>
      <c r="K86" s="59">
        <f>IFERROR(VLOOKUP(F86,Mes!A:C,3,0),0)</f>
        <v>0</v>
      </c>
    </row>
    <row r="87" spans="1:11" x14ac:dyDescent="0.25">
      <c r="A87" s="15">
        <v>2</v>
      </c>
      <c r="B87" s="16">
        <v>2</v>
      </c>
      <c r="C87" s="16">
        <v>7</v>
      </c>
      <c r="D87" s="16">
        <v>2</v>
      </c>
      <c r="E87" s="44">
        <v>99</v>
      </c>
      <c r="F87" s="30">
        <v>227299</v>
      </c>
      <c r="G87" s="16" t="s">
        <v>223</v>
      </c>
      <c r="H87" s="14">
        <f>IFERROR(VLOOKUP($F87,Presupuesto!$A:$E,3,0),0)</f>
        <v>424000</v>
      </c>
      <c r="I87" s="14">
        <f>IFERROR(VLOOKUP($F87,Presupuesto!$A:$E,4,0),0)</f>
        <v>0</v>
      </c>
      <c r="J87" s="14">
        <f>IFERROR(VLOOKUP(F87,Presupuesto!A:E,5,0),0)</f>
        <v>424000</v>
      </c>
      <c r="K87" s="59">
        <f>IFERROR(VLOOKUP(F87,Mes!A:C,3,0),0)</f>
        <v>0</v>
      </c>
    </row>
    <row r="88" spans="1:11" x14ac:dyDescent="0.25">
      <c r="A88" s="15">
        <v>2</v>
      </c>
      <c r="B88" s="16">
        <v>2</v>
      </c>
      <c r="C88" s="16">
        <v>7</v>
      </c>
      <c r="D88" s="16">
        <v>3</v>
      </c>
      <c r="E88" s="44" t="s">
        <v>11</v>
      </c>
      <c r="F88" s="30">
        <v>227301</v>
      </c>
      <c r="G88" s="16" t="s">
        <v>67</v>
      </c>
      <c r="H88" s="14">
        <f>IFERROR(VLOOKUP($F88,Presupuesto!$A:$E,3,0),0)</f>
        <v>0</v>
      </c>
      <c r="I88" s="14">
        <f>IFERROR(VLOOKUP($F88,Presupuesto!$A:$E,4,0),0)</f>
        <v>0</v>
      </c>
      <c r="J88" s="14">
        <f>IFERROR(VLOOKUP(F88,Presupuesto!A:E,5,0),0)</f>
        <v>0</v>
      </c>
      <c r="K88" s="59">
        <f>IFERROR(VLOOKUP(F88,Mes!A:C,3,0),0)</f>
        <v>0</v>
      </c>
    </row>
    <row r="89" spans="1:11" x14ac:dyDescent="0.25">
      <c r="A89" s="15">
        <v>2</v>
      </c>
      <c r="B89" s="16">
        <v>2</v>
      </c>
      <c r="C89" s="16">
        <v>8</v>
      </c>
      <c r="D89" s="16">
        <v>1</v>
      </c>
      <c r="E89" s="44" t="s">
        <v>11</v>
      </c>
      <c r="F89" s="30">
        <v>228101</v>
      </c>
      <c r="G89" s="16" t="s">
        <v>68</v>
      </c>
      <c r="H89" s="14">
        <f>IFERROR(VLOOKUP($F89,Presupuesto!$A:$E,3,0),0)</f>
        <v>0</v>
      </c>
      <c r="I89" s="14">
        <f>IFERROR(VLOOKUP($F89,Presupuesto!$A:$E,4,0),0)</f>
        <v>0</v>
      </c>
      <c r="J89" s="14">
        <f>IFERROR(VLOOKUP(F89,Presupuesto!A:E,5,0),0)</f>
        <v>0</v>
      </c>
      <c r="K89" s="59">
        <f>IFERROR(VLOOKUP(F89,Mes!A:C,3,0),0)</f>
        <v>0</v>
      </c>
    </row>
    <row r="90" spans="1:11" x14ac:dyDescent="0.25">
      <c r="A90" s="15">
        <v>2</v>
      </c>
      <c r="B90" s="16">
        <v>2</v>
      </c>
      <c r="C90" s="16">
        <v>8</v>
      </c>
      <c r="D90" s="16">
        <v>2</v>
      </c>
      <c r="E90" s="44" t="s">
        <v>11</v>
      </c>
      <c r="F90" s="30">
        <v>228201</v>
      </c>
      <c r="G90" s="16" t="s">
        <v>69</v>
      </c>
      <c r="H90" s="14">
        <f>IFERROR(VLOOKUP($F90,Presupuesto!$A:$E,3,0),0)</f>
        <v>0</v>
      </c>
      <c r="I90" s="14">
        <f>IFERROR(VLOOKUP($F90,Presupuesto!$A:$E,4,0),0)</f>
        <v>25000</v>
      </c>
      <c r="J90" s="14">
        <f>IFERROR(VLOOKUP(F90,Presupuesto!A:E,5,0),0)</f>
        <v>25000</v>
      </c>
      <c r="K90" s="59">
        <f>IFERROR(VLOOKUP(F90,Mes!A:C,3,0),0)</f>
        <v>0</v>
      </c>
    </row>
    <row r="91" spans="1:11" x14ac:dyDescent="0.25">
      <c r="A91" s="15">
        <v>2</v>
      </c>
      <c r="B91" s="16">
        <v>2</v>
      </c>
      <c r="C91" s="16">
        <v>8</v>
      </c>
      <c r="D91" s="16">
        <v>3</v>
      </c>
      <c r="E91" s="44" t="s">
        <v>11</v>
      </c>
      <c r="F91" s="30">
        <v>228301</v>
      </c>
      <c r="G91" s="16" t="s">
        <v>70</v>
      </c>
      <c r="H91" s="14">
        <f>IFERROR(VLOOKUP($F91,Presupuesto!$A:$E,3,0),0)</f>
        <v>8708310</v>
      </c>
      <c r="I91" s="14">
        <f>IFERROR(VLOOKUP($F91,Presupuesto!$A:$E,4,0),0)</f>
        <v>200252.43</v>
      </c>
      <c r="J91" s="14">
        <f>IFERROR(VLOOKUP(F91,Presupuesto!A:E,5,0),0)</f>
        <v>8908562.4299999997</v>
      </c>
      <c r="K91" s="59">
        <f>IFERROR(VLOOKUP(F91,Mes!A:C,3,0),0)</f>
        <v>741642.45</v>
      </c>
    </row>
    <row r="92" spans="1:11" x14ac:dyDescent="0.25">
      <c r="A92" s="15">
        <v>2</v>
      </c>
      <c r="B92" s="16">
        <v>2</v>
      </c>
      <c r="C92" s="16">
        <v>8</v>
      </c>
      <c r="D92" s="16">
        <v>4</v>
      </c>
      <c r="E92" s="44" t="s">
        <v>11</v>
      </c>
      <c r="F92" s="30">
        <v>228401</v>
      </c>
      <c r="G92" s="16" t="s">
        <v>169</v>
      </c>
      <c r="H92" s="14">
        <f>IFERROR(VLOOKUP($F92,Presupuesto!$A:$E,3,0),0)</f>
        <v>0</v>
      </c>
      <c r="I92" s="14">
        <f>IFERROR(VLOOKUP($F92,Presupuesto!$A:$E,4,0),0)</f>
        <v>0</v>
      </c>
      <c r="J92" s="14">
        <f>IFERROR(VLOOKUP(F92,Presupuesto!A:E,5,0),0)</f>
        <v>0</v>
      </c>
      <c r="K92" s="59">
        <f>IFERROR(VLOOKUP(F92,Mes!A:C,3,0),0)</f>
        <v>0</v>
      </c>
    </row>
    <row r="93" spans="1:11" x14ac:dyDescent="0.25">
      <c r="A93" s="15">
        <v>2</v>
      </c>
      <c r="B93" s="16">
        <v>2</v>
      </c>
      <c r="C93" s="16">
        <v>8</v>
      </c>
      <c r="D93" s="16">
        <v>5</v>
      </c>
      <c r="E93" s="44" t="s">
        <v>11</v>
      </c>
      <c r="F93" s="30">
        <v>228501</v>
      </c>
      <c r="G93" s="16" t="s">
        <v>71</v>
      </c>
      <c r="H93" s="14">
        <f>IFERROR(VLOOKUP($F93,Presupuesto!$A:$E,3,0),0)</f>
        <v>960000</v>
      </c>
      <c r="I93" s="14">
        <f>IFERROR(VLOOKUP($F93,Presupuesto!$A:$E,4,0),0)</f>
        <v>573300</v>
      </c>
      <c r="J93" s="14">
        <f>IFERROR(VLOOKUP(F93,Presupuesto!A:E,5,0),0)</f>
        <v>1533300</v>
      </c>
      <c r="K93" s="59">
        <f>IFERROR(VLOOKUP(F93,Mes!A:C,3,0),0)</f>
        <v>116820</v>
      </c>
    </row>
    <row r="94" spans="1:11" x14ac:dyDescent="0.25">
      <c r="A94" s="15">
        <v>2</v>
      </c>
      <c r="B94" s="16">
        <v>2</v>
      </c>
      <c r="C94" s="16">
        <v>8</v>
      </c>
      <c r="D94" s="16">
        <v>5</v>
      </c>
      <c r="E94" s="44" t="s">
        <v>16</v>
      </c>
      <c r="F94" s="30">
        <v>228502</v>
      </c>
      <c r="G94" s="16" t="s">
        <v>72</v>
      </c>
      <c r="H94" s="14">
        <f>IFERROR(VLOOKUP($F94,Presupuesto!$A:$E,3,0),0)</f>
        <v>0</v>
      </c>
      <c r="I94" s="14">
        <f>IFERROR(VLOOKUP($F94,Presupuesto!$A:$E,4,0),0)</f>
        <v>0</v>
      </c>
      <c r="J94" s="14">
        <f>IFERROR(VLOOKUP(F94,Presupuesto!A:E,5,0),0)</f>
        <v>0</v>
      </c>
      <c r="K94" s="59">
        <f>IFERROR(VLOOKUP(F94,Mes!A:C,3,0),0)</f>
        <v>0</v>
      </c>
    </row>
    <row r="95" spans="1:11" x14ac:dyDescent="0.25">
      <c r="A95" s="15">
        <v>2</v>
      </c>
      <c r="B95" s="16">
        <v>2</v>
      </c>
      <c r="C95" s="16">
        <v>8</v>
      </c>
      <c r="D95" s="16">
        <v>5</v>
      </c>
      <c r="E95" s="44" t="s">
        <v>29</v>
      </c>
      <c r="F95" s="30">
        <v>228503</v>
      </c>
      <c r="G95" s="16" t="s">
        <v>73</v>
      </c>
      <c r="H95" s="14">
        <f>IFERROR(VLOOKUP($F95,Presupuesto!$A:$E,3,0),0)</f>
        <v>700000</v>
      </c>
      <c r="I95" s="14">
        <f>IFERROR(VLOOKUP($F95,Presupuesto!$A:$E,4,0),0)</f>
        <v>0</v>
      </c>
      <c r="J95" s="14">
        <f>IFERROR(VLOOKUP(F95,Presupuesto!A:E,5,0),0)</f>
        <v>700000</v>
      </c>
      <c r="K95" s="59">
        <f>IFERROR(VLOOKUP(F95,Mes!A:C,3,0),0)</f>
        <v>210495.85</v>
      </c>
    </row>
    <row r="96" spans="1:11" x14ac:dyDescent="0.25">
      <c r="A96" s="15">
        <v>2</v>
      </c>
      <c r="B96" s="16">
        <v>2</v>
      </c>
      <c r="C96" s="16">
        <v>8</v>
      </c>
      <c r="D96" s="16">
        <v>6</v>
      </c>
      <c r="E96" s="44" t="s">
        <v>11</v>
      </c>
      <c r="F96" s="30">
        <v>228601</v>
      </c>
      <c r="G96" s="16" t="s">
        <v>74</v>
      </c>
      <c r="H96" s="14">
        <f>IFERROR(VLOOKUP($F96,Presupuesto!$A:$E,3,0),0)</f>
        <v>6769315</v>
      </c>
      <c r="I96" s="14">
        <f>IFERROR(VLOOKUP($F96,Presupuesto!$A:$E,4,0),0)</f>
        <v>0</v>
      </c>
      <c r="J96" s="14">
        <f>IFERROR(VLOOKUP(F96,Presupuesto!A:E,5,0),0)</f>
        <v>6769315</v>
      </c>
      <c r="K96" s="59">
        <f>IFERROR(VLOOKUP(F96,Mes!A:C,3,0),0)</f>
        <v>199007</v>
      </c>
    </row>
    <row r="97" spans="1:11" x14ac:dyDescent="0.25">
      <c r="A97" s="15">
        <v>2</v>
      </c>
      <c r="B97" s="16">
        <v>2</v>
      </c>
      <c r="C97" s="16">
        <v>8</v>
      </c>
      <c r="D97" s="16">
        <v>6</v>
      </c>
      <c r="E97" s="44" t="s">
        <v>13</v>
      </c>
      <c r="F97" s="30">
        <v>228604</v>
      </c>
      <c r="G97" s="16" t="s">
        <v>206</v>
      </c>
      <c r="H97" s="14">
        <f>IFERROR(VLOOKUP($F97,Presupuesto!$A:$E,3,0),0)</f>
        <v>0</v>
      </c>
      <c r="I97" s="14">
        <f>IFERROR(VLOOKUP($F97,Presupuesto!$A:$E,4,0),0)</f>
        <v>0</v>
      </c>
      <c r="J97" s="14">
        <f>IFERROR(VLOOKUP(F97,Presupuesto!A:E,5,0),0)</f>
        <v>0</v>
      </c>
      <c r="K97" s="59">
        <f>IFERROR(VLOOKUP(F97,Mes!A:C,3,0),0)</f>
        <v>0</v>
      </c>
    </row>
    <row r="98" spans="1:11" x14ac:dyDescent="0.25">
      <c r="A98" s="15">
        <v>2</v>
      </c>
      <c r="B98" s="16">
        <v>2</v>
      </c>
      <c r="C98" s="16">
        <v>8</v>
      </c>
      <c r="D98" s="16">
        <v>7</v>
      </c>
      <c r="E98" s="44" t="s">
        <v>11</v>
      </c>
      <c r="F98" s="30">
        <v>228701</v>
      </c>
      <c r="G98" s="16" t="s">
        <v>75</v>
      </c>
      <c r="H98" s="14">
        <f>IFERROR(VLOOKUP($F98,Presupuesto!$A:$E,3,0),0)</f>
        <v>0</v>
      </c>
      <c r="I98" s="14">
        <f>IFERROR(VLOOKUP($F98,Presupuesto!$A:$E,4,0),0)</f>
        <v>0</v>
      </c>
      <c r="J98" s="14">
        <f>IFERROR(VLOOKUP(F98,Presupuesto!A:E,5,0),0)</f>
        <v>0</v>
      </c>
      <c r="K98" s="59">
        <f>IFERROR(VLOOKUP(F98,Mes!A:C,3,0),0)</f>
        <v>0</v>
      </c>
    </row>
    <row r="99" spans="1:11" x14ac:dyDescent="0.25">
      <c r="A99" s="15">
        <v>2</v>
      </c>
      <c r="B99" s="16">
        <v>2</v>
      </c>
      <c r="C99" s="16">
        <v>8</v>
      </c>
      <c r="D99" s="16">
        <v>7</v>
      </c>
      <c r="E99" s="44" t="s">
        <v>16</v>
      </c>
      <c r="F99" s="30">
        <v>228702</v>
      </c>
      <c r="G99" s="16" t="s">
        <v>76</v>
      </c>
      <c r="H99" s="14">
        <f>IFERROR(VLOOKUP($F99,Presupuesto!$A:$E,3,0),0)</f>
        <v>2946320</v>
      </c>
      <c r="I99" s="14">
        <f>IFERROR(VLOOKUP($F99,Presupuesto!$A:$E,4,0),0)</f>
        <v>4309625.5199999996</v>
      </c>
      <c r="J99" s="14">
        <f>IFERROR(VLOOKUP(F99,Presupuesto!A:E,5,0),0)</f>
        <v>7255945.5199999996</v>
      </c>
      <c r="K99" s="59">
        <f>IFERROR(VLOOKUP(F99,Mes!A:C,3,0),0)</f>
        <v>0</v>
      </c>
    </row>
    <row r="100" spans="1:11" x14ac:dyDescent="0.25">
      <c r="A100" s="15">
        <v>2</v>
      </c>
      <c r="B100" s="16">
        <v>2</v>
      </c>
      <c r="C100" s="16">
        <v>8</v>
      </c>
      <c r="D100" s="16">
        <v>7</v>
      </c>
      <c r="E100" s="44" t="s">
        <v>13</v>
      </c>
      <c r="F100" s="30">
        <v>228704</v>
      </c>
      <c r="G100" s="16" t="s">
        <v>77</v>
      </c>
      <c r="H100" s="14">
        <f>IFERROR(VLOOKUP($F100,Presupuesto!$A:$E,3,0),0)</f>
        <v>12100000</v>
      </c>
      <c r="I100" s="14">
        <f>IFERROR(VLOOKUP($F100,Presupuesto!$A:$E,4,0),0)</f>
        <v>90218</v>
      </c>
      <c r="J100" s="14">
        <f>IFERROR(VLOOKUP(F100,Presupuesto!A:E,5,0),0)</f>
        <v>12190218</v>
      </c>
      <c r="K100" s="59">
        <f>IFERROR(VLOOKUP(F100,Mes!A:C,3,0),0)</f>
        <v>0</v>
      </c>
    </row>
    <row r="101" spans="1:11" x14ac:dyDescent="0.25">
      <c r="A101" s="15">
        <v>2</v>
      </c>
      <c r="B101" s="16">
        <v>2</v>
      </c>
      <c r="C101" s="16">
        <v>8</v>
      </c>
      <c r="D101" s="16">
        <v>7</v>
      </c>
      <c r="E101" s="44" t="s">
        <v>18</v>
      </c>
      <c r="F101" s="30">
        <v>228705</v>
      </c>
      <c r="G101" s="16" t="s">
        <v>78</v>
      </c>
      <c r="H101" s="14">
        <f>IFERROR(VLOOKUP($F101,Presupuesto!$A:$E,3,0),0)</f>
        <v>25900000</v>
      </c>
      <c r="I101" s="14">
        <f>IFERROR(VLOOKUP($F101,Presupuesto!$A:$E,4,0),0)</f>
        <v>2100000</v>
      </c>
      <c r="J101" s="14">
        <f>IFERROR(VLOOKUP(F101,Presupuesto!A:E,5,0),0)</f>
        <v>28000000</v>
      </c>
      <c r="K101" s="59">
        <f>IFERROR(VLOOKUP(F101,Mes!A:C,3,0),0)</f>
        <v>0</v>
      </c>
    </row>
    <row r="102" spans="1:11" x14ac:dyDescent="0.25">
      <c r="A102" s="15">
        <v>2</v>
      </c>
      <c r="B102" s="16">
        <v>2</v>
      </c>
      <c r="C102" s="16">
        <v>8</v>
      </c>
      <c r="D102" s="16">
        <v>7</v>
      </c>
      <c r="E102" s="44" t="s">
        <v>20</v>
      </c>
      <c r="F102" s="30">
        <v>228706</v>
      </c>
      <c r="G102" s="16" t="s">
        <v>79</v>
      </c>
      <c r="H102" s="14">
        <f>IFERROR(VLOOKUP($F102,Presupuesto!$A:$E,3,0),0)</f>
        <v>14804470</v>
      </c>
      <c r="I102" s="14">
        <f>IFERROR(VLOOKUP($F102,Presupuesto!$A:$E,4,0),0)</f>
        <v>860200</v>
      </c>
      <c r="J102" s="14">
        <f>IFERROR(VLOOKUP(F102,Presupuesto!A:E,5,0),0)</f>
        <v>15664670</v>
      </c>
      <c r="K102" s="59">
        <f>IFERROR(VLOOKUP(F102,Mes!A:C,3,0),0)</f>
        <v>88500</v>
      </c>
    </row>
    <row r="103" spans="1:11" x14ac:dyDescent="0.25">
      <c r="A103" s="18">
        <v>2</v>
      </c>
      <c r="B103" s="19">
        <v>2</v>
      </c>
      <c r="C103" s="19">
        <v>8</v>
      </c>
      <c r="D103" s="19">
        <v>8</v>
      </c>
      <c r="E103" s="49" t="s">
        <v>11</v>
      </c>
      <c r="F103" s="31">
        <v>228801</v>
      </c>
      <c r="G103" s="19" t="s">
        <v>80</v>
      </c>
      <c r="H103" s="14">
        <f>IFERROR(VLOOKUP($F103,Presupuesto!$A:$E,3,0),0)</f>
        <v>0</v>
      </c>
      <c r="I103" s="14">
        <f>IFERROR(VLOOKUP($F103,Presupuesto!$A:$E,4,0),0)</f>
        <v>0</v>
      </c>
      <c r="J103" s="14">
        <f>IFERROR(VLOOKUP(F103,Presupuesto!A:E,5,0),0)</f>
        <v>0</v>
      </c>
      <c r="K103" s="59">
        <f>IFERROR(VLOOKUP(F103,Mes!A:C,3,0),0)</f>
        <v>0</v>
      </c>
    </row>
    <row r="104" spans="1:11" x14ac:dyDescent="0.25">
      <c r="A104" s="18">
        <v>2</v>
      </c>
      <c r="B104" s="19">
        <v>2</v>
      </c>
      <c r="C104" s="19">
        <v>8</v>
      </c>
      <c r="D104" s="19">
        <v>9</v>
      </c>
      <c r="E104" s="49">
        <v>1</v>
      </c>
      <c r="F104" s="31">
        <v>228901</v>
      </c>
      <c r="G104" s="19" t="s">
        <v>163</v>
      </c>
      <c r="H104" s="14">
        <f>IFERROR(VLOOKUP($F104,Presupuesto!$A:$E,3,0),0)</f>
        <v>0</v>
      </c>
      <c r="I104" s="14">
        <f>IFERROR(VLOOKUP($F104,Presupuesto!$A:$E,4,0),0)</f>
        <v>0</v>
      </c>
      <c r="J104" s="14">
        <f>IFERROR(VLOOKUP(F104,Presupuesto!A:E,5,0),0)</f>
        <v>0</v>
      </c>
      <c r="K104" s="59">
        <f>IFERROR(VLOOKUP(F104,Mes!A:C,3,0),0)</f>
        <v>0</v>
      </c>
    </row>
    <row r="105" spans="1:11" x14ac:dyDescent="0.25">
      <c r="A105" s="15">
        <v>2</v>
      </c>
      <c r="B105" s="16">
        <v>2</v>
      </c>
      <c r="C105" s="16">
        <v>9</v>
      </c>
      <c r="D105" s="16">
        <v>1</v>
      </c>
      <c r="E105" s="44">
        <v>1</v>
      </c>
      <c r="F105" s="30">
        <v>229101</v>
      </c>
      <c r="G105" s="16" t="s">
        <v>190</v>
      </c>
      <c r="H105" s="14">
        <f>IFERROR(VLOOKUP($F105,Presupuesto!$A:$E,3,0),0)</f>
        <v>0</v>
      </c>
      <c r="I105" s="14">
        <f>IFERROR(VLOOKUP($F105,Presupuesto!$A:$E,4,0),0)</f>
        <v>598000</v>
      </c>
      <c r="J105" s="14">
        <f>IFERROR(VLOOKUP(F105,Presupuesto!A:E,5,0),0)</f>
        <v>598000</v>
      </c>
      <c r="K105" s="59">
        <f>IFERROR(VLOOKUP(F105,Mes!A:C,3,0),0)</f>
        <v>0</v>
      </c>
    </row>
    <row r="106" spans="1:11" x14ac:dyDescent="0.25">
      <c r="A106" s="15">
        <v>2</v>
      </c>
      <c r="B106" s="16">
        <v>2</v>
      </c>
      <c r="C106" s="16">
        <v>9</v>
      </c>
      <c r="D106" s="16">
        <v>1</v>
      </c>
      <c r="E106" s="44">
        <v>2</v>
      </c>
      <c r="F106" s="30">
        <v>229102</v>
      </c>
      <c r="G106" t="s">
        <v>255</v>
      </c>
      <c r="H106" s="14">
        <f>IFERROR(VLOOKUP($F106,Presupuesto!$A:$E,3,0),0)</f>
        <v>0</v>
      </c>
      <c r="I106" s="14">
        <f>IFERROR(VLOOKUP($F106,Presupuesto!$A:$E,4,0),0)</f>
        <v>0</v>
      </c>
      <c r="J106" s="14">
        <f>IFERROR(VLOOKUP(F106,Presupuesto!A:E,5,0),0)</f>
        <v>0</v>
      </c>
      <c r="K106" s="59">
        <f>IFERROR(VLOOKUP(F106,Mes!A:C,3,0),0)</f>
        <v>0</v>
      </c>
    </row>
    <row r="107" spans="1:11" x14ac:dyDescent="0.25">
      <c r="A107" s="15">
        <v>2</v>
      </c>
      <c r="B107" s="16">
        <v>2</v>
      </c>
      <c r="C107" s="16">
        <v>9</v>
      </c>
      <c r="D107" s="16">
        <v>2</v>
      </c>
      <c r="E107" s="44">
        <v>1</v>
      </c>
      <c r="F107" s="30">
        <v>229201</v>
      </c>
      <c r="G107" s="16" t="s">
        <v>191</v>
      </c>
      <c r="H107" s="14">
        <f>IFERROR(VLOOKUP($F107,Presupuesto!$A:$E,3,0),0)</f>
        <v>40140000</v>
      </c>
      <c r="I107" s="14">
        <f>IFERROR(VLOOKUP($F107,Presupuesto!$A:$E,4,0),0)</f>
        <v>1626437.01</v>
      </c>
      <c r="J107" s="14">
        <f>IFERROR(VLOOKUP(F107,Presupuesto!A:E,5,0),0)</f>
        <v>41766437.009999998</v>
      </c>
      <c r="K107" s="59">
        <f>IFERROR(VLOOKUP(F107,Mes!A:C,3,0),0)</f>
        <v>2407624.7999999998</v>
      </c>
    </row>
    <row r="108" spans="1:11" x14ac:dyDescent="0.25">
      <c r="A108" s="15">
        <v>2</v>
      </c>
      <c r="B108" s="16">
        <v>2</v>
      </c>
      <c r="C108" s="16">
        <v>9</v>
      </c>
      <c r="D108" s="16">
        <v>2</v>
      </c>
      <c r="E108" s="44">
        <v>2</v>
      </c>
      <c r="F108" s="30">
        <v>229202</v>
      </c>
      <c r="G108" s="16" t="s">
        <v>192</v>
      </c>
      <c r="H108" s="14">
        <f>IFERROR(VLOOKUP($F108,Presupuesto!$A:$E,3,0),0)</f>
        <v>22540916774</v>
      </c>
      <c r="I108" s="14">
        <f>IFERROR(VLOOKUP($F108,Presupuesto!$A:$E,4,0),0)</f>
        <v>-1108178002.99</v>
      </c>
      <c r="J108" s="14">
        <f>IFERROR(VLOOKUP(F108,Presupuesto!A:E,5,0),0)</f>
        <v>21432738771.009998</v>
      </c>
      <c r="K108" s="59">
        <f>IFERROR(VLOOKUP(F108,Mes!A:C,3,0),0)</f>
        <v>2395541628.4000001</v>
      </c>
    </row>
    <row r="109" spans="1:11" ht="15.75" thickBot="1" x14ac:dyDescent="0.3">
      <c r="A109" s="15">
        <v>2</v>
      </c>
      <c r="B109" s="16">
        <v>2</v>
      </c>
      <c r="C109" s="16">
        <v>9</v>
      </c>
      <c r="D109" s="16">
        <v>2</v>
      </c>
      <c r="E109" s="44">
        <v>3</v>
      </c>
      <c r="F109" s="30">
        <v>229203</v>
      </c>
      <c r="G109" s="16" t="s">
        <v>224</v>
      </c>
      <c r="H109" s="14">
        <f>IFERROR(VLOOKUP($F109,Presupuesto!$A:$E,3,0),0)</f>
        <v>15253450</v>
      </c>
      <c r="I109" s="14">
        <f>IFERROR(VLOOKUP($F109,Presupuesto!$A:$E,4,0),0)</f>
        <v>4000539.54</v>
      </c>
      <c r="J109" s="14">
        <f>IFERROR(VLOOKUP(F109,Presupuesto!A:E,5,0),0)</f>
        <v>19253989.539999999</v>
      </c>
      <c r="K109" s="59">
        <f>IFERROR(VLOOKUP(F109,Mes!A:C,3,0),0)</f>
        <v>0</v>
      </c>
    </row>
    <row r="110" spans="1:11" ht="15.75" thickBot="1" x14ac:dyDescent="0.3">
      <c r="A110" s="22"/>
      <c r="G110" s="24" t="s">
        <v>81</v>
      </c>
      <c r="H110" s="25">
        <f>SUM(H111:H166)</f>
        <v>1576777038</v>
      </c>
      <c r="I110" s="25">
        <f>SUM(I111:I166)</f>
        <v>959247734.58000004</v>
      </c>
      <c r="J110" s="26">
        <f>SUM(J111:J166)</f>
        <v>2536024772.5799999</v>
      </c>
      <c r="K110" s="27">
        <f>SUM(K111:K166)</f>
        <v>143034610.52000004</v>
      </c>
    </row>
    <row r="111" spans="1:11" x14ac:dyDescent="0.25">
      <c r="A111" s="11">
        <v>2</v>
      </c>
      <c r="B111" s="12">
        <v>3</v>
      </c>
      <c r="C111" s="12">
        <v>1</v>
      </c>
      <c r="D111" s="12">
        <v>1</v>
      </c>
      <c r="E111" s="48" t="s">
        <v>11</v>
      </c>
      <c r="F111" s="28">
        <v>231101</v>
      </c>
      <c r="G111" s="12" t="s">
        <v>82</v>
      </c>
      <c r="H111" s="14">
        <f>IFERROR(VLOOKUP($F111,Presupuesto!$A:$E,3,0),0)</f>
        <v>8291895</v>
      </c>
      <c r="I111" s="14">
        <f>IFERROR(VLOOKUP($F111,Presupuesto!$A:$E,4,0),0)</f>
        <v>401055510</v>
      </c>
      <c r="J111" s="14">
        <f>IFERROR(VLOOKUP(F111,Presupuesto!A:E,5,0),0)</f>
        <v>409347405</v>
      </c>
      <c r="K111" s="59">
        <f>IFERROR(VLOOKUP(F111,Mes!A:C,3,0),0)</f>
        <v>530419.05000000005</v>
      </c>
    </row>
    <row r="112" spans="1:11" x14ac:dyDescent="0.25">
      <c r="A112" s="15">
        <v>2</v>
      </c>
      <c r="B112" s="16">
        <v>3</v>
      </c>
      <c r="C112" s="16">
        <v>1</v>
      </c>
      <c r="D112" s="16">
        <v>1</v>
      </c>
      <c r="E112" s="44" t="s">
        <v>16</v>
      </c>
      <c r="F112" s="30">
        <v>231102</v>
      </c>
      <c r="G112" s="16" t="s">
        <v>83</v>
      </c>
      <c r="H112" s="14">
        <f>IFERROR(VLOOKUP($F112,Presupuesto!$A:$E,3,0),0)</f>
        <v>0</v>
      </c>
      <c r="I112" s="14">
        <f>IFERROR(VLOOKUP($F112,Presupuesto!$A:$E,4,0),0)</f>
        <v>0</v>
      </c>
      <c r="J112" s="14">
        <f>IFERROR(VLOOKUP(F112,Presupuesto!A:E,5,0),0)</f>
        <v>0</v>
      </c>
      <c r="K112" s="59">
        <f>IFERROR(VLOOKUP(F112,Mes!A:C,3,0),0)</f>
        <v>0</v>
      </c>
    </row>
    <row r="113" spans="1:11" x14ac:dyDescent="0.25">
      <c r="A113" s="15">
        <v>2</v>
      </c>
      <c r="B113" s="16">
        <v>3</v>
      </c>
      <c r="C113" s="16">
        <v>1</v>
      </c>
      <c r="D113" s="16">
        <v>3</v>
      </c>
      <c r="E113" s="44" t="s">
        <v>11</v>
      </c>
      <c r="F113" s="30">
        <v>231301</v>
      </c>
      <c r="G113" s="16" t="s">
        <v>84</v>
      </c>
      <c r="H113" s="14">
        <f>IFERROR(VLOOKUP($F113,Presupuesto!$A:$E,3,0),0)</f>
        <v>400000</v>
      </c>
      <c r="I113" s="14">
        <f>IFERROR(VLOOKUP($F113,Presupuesto!$A:$E,4,0),0)</f>
        <v>-30000</v>
      </c>
      <c r="J113" s="14">
        <f>IFERROR(VLOOKUP(F113,Presupuesto!A:E,5,0),0)</f>
        <v>370000</v>
      </c>
      <c r="K113" s="59">
        <f>IFERROR(VLOOKUP(F113,Mes!A:C,3,0),0)</f>
        <v>0</v>
      </c>
    </row>
    <row r="114" spans="1:11" x14ac:dyDescent="0.25">
      <c r="A114" s="15">
        <v>2</v>
      </c>
      <c r="B114" s="16">
        <v>3</v>
      </c>
      <c r="C114" s="16">
        <v>1</v>
      </c>
      <c r="D114" s="16">
        <v>3</v>
      </c>
      <c r="E114" s="44" t="s">
        <v>16</v>
      </c>
      <c r="F114" s="30">
        <v>231302</v>
      </c>
      <c r="G114" s="16" t="s">
        <v>85</v>
      </c>
      <c r="H114" s="14">
        <f>IFERROR(VLOOKUP($F114,Presupuesto!$A:$E,3,0),0)</f>
        <v>0</v>
      </c>
      <c r="I114" s="14">
        <f>IFERROR(VLOOKUP($F114,Presupuesto!$A:$E,4,0),0)</f>
        <v>0</v>
      </c>
      <c r="J114" s="14">
        <f>IFERROR(VLOOKUP(F114,Presupuesto!A:E,5,0),0)</f>
        <v>0</v>
      </c>
      <c r="K114" s="59">
        <f>IFERROR(VLOOKUP(F114,Mes!A:C,3,0),0)</f>
        <v>0</v>
      </c>
    </row>
    <row r="115" spans="1:11" x14ac:dyDescent="0.25">
      <c r="A115" s="15">
        <v>2</v>
      </c>
      <c r="B115" s="16">
        <v>3</v>
      </c>
      <c r="C115" s="16">
        <v>1</v>
      </c>
      <c r="D115" s="16">
        <v>3</v>
      </c>
      <c r="E115" s="44" t="s">
        <v>29</v>
      </c>
      <c r="F115" s="30">
        <v>231303</v>
      </c>
      <c r="G115" s="16" t="s">
        <v>86</v>
      </c>
      <c r="H115" s="14">
        <f>IFERROR(VLOOKUP($F115,Presupuesto!$A:$E,3,0),0)</f>
        <v>0</v>
      </c>
      <c r="I115" s="14">
        <f>IFERROR(VLOOKUP($F115,Presupuesto!$A:$E,4,0),0)</f>
        <v>30000</v>
      </c>
      <c r="J115" s="14">
        <f>IFERROR(VLOOKUP(F115,Presupuesto!A:E,5,0),0)</f>
        <v>30000</v>
      </c>
      <c r="K115" s="59">
        <f>IFERROR(VLOOKUP(F115,Mes!A:C,3,0),0)</f>
        <v>23600</v>
      </c>
    </row>
    <row r="116" spans="1:11" x14ac:dyDescent="0.25">
      <c r="A116" s="15">
        <v>2</v>
      </c>
      <c r="B116" s="16">
        <v>3</v>
      </c>
      <c r="C116" s="16">
        <v>1</v>
      </c>
      <c r="D116" s="16">
        <v>4</v>
      </c>
      <c r="E116" s="44" t="s">
        <v>11</v>
      </c>
      <c r="F116" s="30">
        <v>231401</v>
      </c>
      <c r="G116" s="16" t="s">
        <v>87</v>
      </c>
      <c r="H116" s="14">
        <f>IFERROR(VLOOKUP($F116,Presupuesto!$A:$E,3,0),0)</f>
        <v>965600</v>
      </c>
      <c r="I116" s="14">
        <f>IFERROR(VLOOKUP($F116,Presupuesto!$A:$E,4,0),0)</f>
        <v>560295</v>
      </c>
      <c r="J116" s="14">
        <f>IFERROR(VLOOKUP(F116,Presupuesto!A:E,5,0),0)</f>
        <v>1525895</v>
      </c>
      <c r="K116" s="59">
        <f>IFERROR(VLOOKUP(F116,Mes!A:C,3,0),0)</f>
        <v>0</v>
      </c>
    </row>
    <row r="117" spans="1:11" x14ac:dyDescent="0.25">
      <c r="A117" s="15">
        <v>2</v>
      </c>
      <c r="B117" s="16">
        <v>3</v>
      </c>
      <c r="C117" s="16">
        <v>2</v>
      </c>
      <c r="D117" s="16">
        <v>1</v>
      </c>
      <c r="E117" s="44" t="s">
        <v>11</v>
      </c>
      <c r="F117" s="30">
        <v>232101</v>
      </c>
      <c r="G117" s="16" t="s">
        <v>88</v>
      </c>
      <c r="H117" s="14">
        <f>IFERROR(VLOOKUP($F117,Presupuesto!$A:$E,3,0),0)</f>
        <v>0</v>
      </c>
      <c r="I117" s="14">
        <f>IFERROR(VLOOKUP($F117,Presupuesto!$A:$E,4,0),0)</f>
        <v>118000</v>
      </c>
      <c r="J117" s="14">
        <f>IFERROR(VLOOKUP(F117,Presupuesto!A:E,5,0),0)</f>
        <v>118000</v>
      </c>
      <c r="K117" s="59">
        <f>IFERROR(VLOOKUP(F117,Mes!A:C,3,0),0)</f>
        <v>0</v>
      </c>
    </row>
    <row r="118" spans="1:11" x14ac:dyDescent="0.25">
      <c r="A118" s="15">
        <v>2</v>
      </c>
      <c r="B118" s="16">
        <v>3</v>
      </c>
      <c r="C118" s="16">
        <v>2</v>
      </c>
      <c r="D118" s="16">
        <v>2</v>
      </c>
      <c r="E118" s="44" t="s">
        <v>11</v>
      </c>
      <c r="F118" s="30">
        <v>232201</v>
      </c>
      <c r="G118" s="16" t="s">
        <v>89</v>
      </c>
      <c r="H118" s="14">
        <f>IFERROR(VLOOKUP($F118,Presupuesto!$A:$E,3,0),0)</f>
        <v>250000</v>
      </c>
      <c r="I118" s="14">
        <f>IFERROR(VLOOKUP($F118,Presupuesto!$A:$E,4,0),0)</f>
        <v>602444.11</v>
      </c>
      <c r="J118" s="14">
        <f>IFERROR(VLOOKUP(F118,Presupuesto!A:E,5,0),0)</f>
        <v>852444.11</v>
      </c>
      <c r="K118" s="59">
        <f>IFERROR(VLOOKUP(F118,Mes!A:C,3,0),0)</f>
        <v>0</v>
      </c>
    </row>
    <row r="119" spans="1:11" x14ac:dyDescent="0.25">
      <c r="A119" s="15">
        <v>2</v>
      </c>
      <c r="B119" s="16">
        <v>3</v>
      </c>
      <c r="C119" s="16">
        <v>2</v>
      </c>
      <c r="D119" s="16">
        <v>3</v>
      </c>
      <c r="E119" s="44" t="s">
        <v>11</v>
      </c>
      <c r="F119" s="30">
        <v>232301</v>
      </c>
      <c r="G119" s="16" t="s">
        <v>90</v>
      </c>
      <c r="H119" s="14">
        <f>IFERROR(VLOOKUP($F119,Presupuesto!$A:$E,3,0),0)</f>
        <v>766388249</v>
      </c>
      <c r="I119" s="14">
        <f>IFERROR(VLOOKUP($F119,Presupuesto!$A:$E,4,0),0)</f>
        <v>-133972319.28</v>
      </c>
      <c r="J119" s="14">
        <f>IFERROR(VLOOKUP(F119,Presupuesto!A:E,5,0),0)</f>
        <v>632415929.72000003</v>
      </c>
      <c r="K119" s="59">
        <f>IFERROR(VLOOKUP(F119,Mes!A:C,3,0),0)</f>
        <v>22495726.77</v>
      </c>
    </row>
    <row r="120" spans="1:11" x14ac:dyDescent="0.25">
      <c r="A120" s="15">
        <v>2</v>
      </c>
      <c r="B120" s="16">
        <v>3</v>
      </c>
      <c r="C120" s="16">
        <v>2</v>
      </c>
      <c r="D120" s="16">
        <v>4</v>
      </c>
      <c r="E120" s="44" t="s">
        <v>11</v>
      </c>
      <c r="F120" s="30">
        <v>232401</v>
      </c>
      <c r="G120" s="16" t="s">
        <v>91</v>
      </c>
      <c r="H120" s="14">
        <f>IFERROR(VLOOKUP($F120,Presupuesto!$A:$E,3,0),0)</f>
        <v>28349404</v>
      </c>
      <c r="I120" s="14">
        <f>IFERROR(VLOOKUP($F120,Presupuesto!$A:$E,4,0),0)</f>
        <v>606253704.02999997</v>
      </c>
      <c r="J120" s="14">
        <f>IFERROR(VLOOKUP(F120,Presupuesto!A:E,5,0),0)</f>
        <v>634603108.02999997</v>
      </c>
      <c r="K120" s="59">
        <f>IFERROR(VLOOKUP(F120,Mes!A:C,3,0),0)</f>
        <v>40207516.109999999</v>
      </c>
    </row>
    <row r="121" spans="1:11" x14ac:dyDescent="0.25">
      <c r="A121" s="15">
        <v>2</v>
      </c>
      <c r="B121" s="16">
        <v>3</v>
      </c>
      <c r="C121" s="16">
        <v>3</v>
      </c>
      <c r="D121" s="16">
        <v>1</v>
      </c>
      <c r="E121" s="44" t="s">
        <v>11</v>
      </c>
      <c r="F121" s="30">
        <v>233101</v>
      </c>
      <c r="G121" s="16" t="s">
        <v>92</v>
      </c>
      <c r="H121" s="14">
        <f>IFERROR(VLOOKUP($F121,Presupuesto!$A:$E,3,0),0)</f>
        <v>716820</v>
      </c>
      <c r="I121" s="14">
        <f>IFERROR(VLOOKUP($F121,Presupuesto!$A:$E,4,0),0)</f>
        <v>5812734</v>
      </c>
      <c r="J121" s="14">
        <f>IFERROR(VLOOKUP(F121,Presupuesto!A:E,5,0),0)</f>
        <v>6529554</v>
      </c>
      <c r="K121" s="59">
        <f>IFERROR(VLOOKUP(F121,Mes!A:C,3,0),0)</f>
        <v>0</v>
      </c>
    </row>
    <row r="122" spans="1:11" x14ac:dyDescent="0.25">
      <c r="A122" s="15">
        <v>2</v>
      </c>
      <c r="B122" s="16">
        <v>3</v>
      </c>
      <c r="C122" s="16">
        <v>3</v>
      </c>
      <c r="D122" s="16">
        <v>2</v>
      </c>
      <c r="E122" s="44" t="s">
        <v>11</v>
      </c>
      <c r="F122" s="30">
        <v>233201</v>
      </c>
      <c r="G122" s="16" t="s">
        <v>93</v>
      </c>
      <c r="H122" s="14">
        <f>IFERROR(VLOOKUP($F122,Presupuesto!$A:$E,3,0),0)</f>
        <v>343259040</v>
      </c>
      <c r="I122" s="14">
        <f>IFERROR(VLOOKUP($F122,Presupuesto!$A:$E,4,0),0)</f>
        <v>-305231516.94999999</v>
      </c>
      <c r="J122" s="14">
        <f>IFERROR(VLOOKUP(F122,Presupuesto!A:E,5,0),0)</f>
        <v>38027523.049999997</v>
      </c>
      <c r="K122" s="59">
        <f>IFERROR(VLOOKUP(F122,Mes!A:C,3,0),0)</f>
        <v>0</v>
      </c>
    </row>
    <row r="123" spans="1:11" x14ac:dyDescent="0.25">
      <c r="A123" s="15">
        <v>2</v>
      </c>
      <c r="B123" s="16">
        <v>3</v>
      </c>
      <c r="C123" s="16">
        <v>3</v>
      </c>
      <c r="D123" s="16">
        <v>3</v>
      </c>
      <c r="E123" s="44" t="s">
        <v>11</v>
      </c>
      <c r="F123" s="30">
        <v>233301</v>
      </c>
      <c r="G123" s="16" t="s">
        <v>94</v>
      </c>
      <c r="H123" s="14">
        <f>IFERROR(VLOOKUP($F123,Presupuesto!$A:$E,3,0),0)</f>
        <v>6077000</v>
      </c>
      <c r="I123" s="14">
        <f>IFERROR(VLOOKUP($F123,Presupuesto!$A:$E,4,0),0)</f>
        <v>0</v>
      </c>
      <c r="J123" s="14">
        <f>IFERROR(VLOOKUP(F123,Presupuesto!A:E,5,0),0)</f>
        <v>6077000</v>
      </c>
      <c r="K123" s="59">
        <f>IFERROR(VLOOKUP(F123,Mes!A:C,3,0),0)</f>
        <v>0</v>
      </c>
    </row>
    <row r="124" spans="1:11" x14ac:dyDescent="0.25">
      <c r="A124" s="15">
        <v>2</v>
      </c>
      <c r="B124" s="16">
        <v>3</v>
      </c>
      <c r="C124" s="16">
        <v>3</v>
      </c>
      <c r="D124" s="16">
        <v>4</v>
      </c>
      <c r="E124" s="44" t="s">
        <v>11</v>
      </c>
      <c r="F124" s="30">
        <v>233401</v>
      </c>
      <c r="G124" s="16" t="s">
        <v>95</v>
      </c>
      <c r="H124" s="14">
        <f>IFERROR(VLOOKUP($F124,Presupuesto!$A:$E,3,0),0)</f>
        <v>0</v>
      </c>
      <c r="I124" s="14">
        <f>IFERROR(VLOOKUP($F124,Presupuesto!$A:$E,4,0),0)</f>
        <v>0</v>
      </c>
      <c r="J124" s="14">
        <f>IFERROR(VLOOKUP(F124,Presupuesto!A:E,5,0),0)</f>
        <v>0</v>
      </c>
      <c r="K124" s="59">
        <f>IFERROR(VLOOKUP(F124,Mes!A:C,3,0),0)</f>
        <v>0</v>
      </c>
    </row>
    <row r="125" spans="1:11" x14ac:dyDescent="0.25">
      <c r="A125" s="15">
        <v>2</v>
      </c>
      <c r="B125" s="16">
        <v>3</v>
      </c>
      <c r="C125" s="16">
        <v>3</v>
      </c>
      <c r="D125" s="16">
        <v>6</v>
      </c>
      <c r="E125" s="44" t="s">
        <v>11</v>
      </c>
      <c r="F125" s="30">
        <v>233601</v>
      </c>
      <c r="G125" s="32" t="s">
        <v>96</v>
      </c>
      <c r="H125" s="14">
        <f>IFERROR(VLOOKUP($F125,Presupuesto!$A:$E,3,0),0)</f>
        <v>0</v>
      </c>
      <c r="I125" s="14">
        <f>IFERROR(VLOOKUP($F125,Presupuesto!$A:$E,4,0),0)</f>
        <v>0</v>
      </c>
      <c r="J125" s="14">
        <f>IFERROR(VLOOKUP(F125,Presupuesto!A:E,5,0),0)</f>
        <v>0</v>
      </c>
      <c r="K125" s="59">
        <f>IFERROR(VLOOKUP(F125,Mes!A:C,3,0),0)</f>
        <v>0</v>
      </c>
    </row>
    <row r="126" spans="1:11" x14ac:dyDescent="0.25">
      <c r="A126" s="15">
        <v>2</v>
      </c>
      <c r="B126" s="16">
        <v>3</v>
      </c>
      <c r="C126" s="16">
        <v>4</v>
      </c>
      <c r="D126" s="16">
        <v>1</v>
      </c>
      <c r="E126" s="44" t="s">
        <v>11</v>
      </c>
      <c r="F126" s="30">
        <v>234101</v>
      </c>
      <c r="G126" s="16" t="s">
        <v>97</v>
      </c>
      <c r="H126" s="14">
        <f>IFERROR(VLOOKUP($F126,Presupuesto!$A:$E,3,0),0)</f>
        <v>62396420</v>
      </c>
      <c r="I126" s="14">
        <f>IFERROR(VLOOKUP($F126,Presupuesto!$A:$E,4,0),0)</f>
        <v>5548653.8799999999</v>
      </c>
      <c r="J126" s="14">
        <f>IFERROR(VLOOKUP(F126,Presupuesto!A:E,5,0),0)</f>
        <v>67945073.879999995</v>
      </c>
      <c r="K126" s="59">
        <f>IFERROR(VLOOKUP(F126,Mes!A:C,3,0),0)</f>
        <v>0</v>
      </c>
    </row>
    <row r="127" spans="1:11" x14ac:dyDescent="0.25">
      <c r="A127" s="15">
        <v>2</v>
      </c>
      <c r="B127" s="16">
        <v>3</v>
      </c>
      <c r="C127" s="16">
        <v>5</v>
      </c>
      <c r="D127" s="16">
        <v>2</v>
      </c>
      <c r="E127" s="44" t="s">
        <v>11</v>
      </c>
      <c r="F127" s="30">
        <v>235201</v>
      </c>
      <c r="G127" s="16" t="s">
        <v>98</v>
      </c>
      <c r="H127" s="14">
        <f>IFERROR(VLOOKUP($F127,Presupuesto!$A:$E,3,0),0)</f>
        <v>0</v>
      </c>
      <c r="I127" s="14">
        <f>IFERROR(VLOOKUP($F127,Presupuesto!$A:$E,4,0),0)</f>
        <v>0</v>
      </c>
      <c r="J127" s="14">
        <f>IFERROR(VLOOKUP(F127,Presupuesto!A:E,5,0),0)</f>
        <v>0</v>
      </c>
      <c r="K127" s="59">
        <f>IFERROR(VLOOKUP(F127,Mes!A:C,3,0),0)</f>
        <v>0</v>
      </c>
    </row>
    <row r="128" spans="1:11" x14ac:dyDescent="0.25">
      <c r="A128" s="15">
        <v>2</v>
      </c>
      <c r="B128" s="16">
        <v>3</v>
      </c>
      <c r="C128" s="16">
        <v>5</v>
      </c>
      <c r="D128" s="16">
        <v>3</v>
      </c>
      <c r="E128" s="44" t="s">
        <v>11</v>
      </c>
      <c r="F128" s="30">
        <v>235301</v>
      </c>
      <c r="G128" s="16" t="s">
        <v>99</v>
      </c>
      <c r="H128" s="14">
        <f>IFERROR(VLOOKUP($F128,Presupuesto!$A:$E,3,0),0)</f>
        <v>540000</v>
      </c>
      <c r="I128" s="14">
        <f>IFERROR(VLOOKUP($F128,Presupuesto!$A:$E,4,0),0)</f>
        <v>0</v>
      </c>
      <c r="J128" s="14">
        <f>IFERROR(VLOOKUP(F128,Presupuesto!A:E,5,0),0)</f>
        <v>540000</v>
      </c>
      <c r="K128" s="59">
        <f>IFERROR(VLOOKUP(F128,Mes!A:C,3,0),0)</f>
        <v>0</v>
      </c>
    </row>
    <row r="129" spans="1:11" x14ac:dyDescent="0.25">
      <c r="A129" s="15">
        <v>2</v>
      </c>
      <c r="B129" s="16">
        <v>3</v>
      </c>
      <c r="C129" s="16">
        <v>5</v>
      </c>
      <c r="D129" s="16">
        <v>4</v>
      </c>
      <c r="E129" s="44" t="s">
        <v>11</v>
      </c>
      <c r="F129" s="30">
        <v>235401</v>
      </c>
      <c r="G129" s="73" t="s">
        <v>179</v>
      </c>
      <c r="H129" s="14">
        <f>IFERROR(VLOOKUP($F129,Presupuesto!$A:$E,3,0),0)</f>
        <v>104000</v>
      </c>
      <c r="I129" s="14">
        <f>IFERROR(VLOOKUP($F129,Presupuesto!$A:$E,4,0),0)</f>
        <v>0</v>
      </c>
      <c r="J129" s="14">
        <f>IFERROR(VLOOKUP(F129,Presupuesto!A:E,5,0),0)</f>
        <v>104000</v>
      </c>
      <c r="K129" s="59">
        <f>IFERROR(VLOOKUP(F129,Mes!A:C,3,0),0)</f>
        <v>0</v>
      </c>
    </row>
    <row r="130" spans="1:11" x14ac:dyDescent="0.25">
      <c r="A130" s="15">
        <v>2</v>
      </c>
      <c r="B130" s="16">
        <v>3</v>
      </c>
      <c r="C130" s="16">
        <v>5</v>
      </c>
      <c r="D130" s="16">
        <v>5</v>
      </c>
      <c r="E130" s="44" t="s">
        <v>11</v>
      </c>
      <c r="F130" s="30">
        <v>235501</v>
      </c>
      <c r="G130" s="16" t="s">
        <v>100</v>
      </c>
      <c r="H130" s="14">
        <f>IFERROR(VLOOKUP($F130,Presupuesto!$A:$E,3,0),0)</f>
        <v>142250</v>
      </c>
      <c r="I130" s="14">
        <f>IFERROR(VLOOKUP($F130,Presupuesto!$A:$E,4,0),0)</f>
        <v>1050547.5900000001</v>
      </c>
      <c r="J130" s="14">
        <f>IFERROR(VLOOKUP(F130,Presupuesto!A:E,5,0),0)</f>
        <v>1192797.5900000001</v>
      </c>
      <c r="K130" s="59">
        <f>IFERROR(VLOOKUP(F130,Mes!A:C,3,0),0)</f>
        <v>30833.4</v>
      </c>
    </row>
    <row r="131" spans="1:11" x14ac:dyDescent="0.25">
      <c r="A131" s="15">
        <v>2</v>
      </c>
      <c r="B131" s="16">
        <v>3</v>
      </c>
      <c r="C131" s="16">
        <v>6</v>
      </c>
      <c r="D131" s="16">
        <v>1</v>
      </c>
      <c r="E131" s="44">
        <v>1</v>
      </c>
      <c r="F131" s="30">
        <v>236101</v>
      </c>
      <c r="G131" s="16" t="s">
        <v>165</v>
      </c>
      <c r="H131" s="14">
        <f>IFERROR(VLOOKUP($F131,Presupuesto!$A:$E,3,0),0)</f>
        <v>27400</v>
      </c>
      <c r="I131" s="14">
        <f>IFERROR(VLOOKUP($F131,Presupuesto!$A:$E,4,0),0)</f>
        <v>0</v>
      </c>
      <c r="J131" s="14">
        <f>IFERROR(VLOOKUP(F131,Presupuesto!A:E,5,0),0)</f>
        <v>27400</v>
      </c>
      <c r="K131" s="59">
        <f>IFERROR(VLOOKUP(F131,Mes!A:C,3,0),0)</f>
        <v>5999.95</v>
      </c>
    </row>
    <row r="132" spans="1:11" x14ac:dyDescent="0.25">
      <c r="A132" s="15">
        <v>2</v>
      </c>
      <c r="B132" s="16">
        <v>3</v>
      </c>
      <c r="C132" s="16">
        <v>6</v>
      </c>
      <c r="D132" s="16">
        <v>1</v>
      </c>
      <c r="E132" s="44">
        <v>2</v>
      </c>
      <c r="F132" s="30">
        <v>236102</v>
      </c>
      <c r="G132" s="16" t="s">
        <v>236</v>
      </c>
      <c r="H132" s="14">
        <f>IFERROR(VLOOKUP($F132,Presupuesto!$A:$E,3,0),0)</f>
        <v>0</v>
      </c>
      <c r="I132" s="14">
        <f>IFERROR(VLOOKUP($F132,Presupuesto!$A:$E,4,0),0)</f>
        <v>0</v>
      </c>
      <c r="J132" s="14">
        <f>IFERROR(VLOOKUP(F132,Presupuesto!A:E,5,0),0)</f>
        <v>0</v>
      </c>
      <c r="K132" s="59">
        <f>IFERROR(VLOOKUP(F132,Mes!A:C,3,0),0)</f>
        <v>0</v>
      </c>
    </row>
    <row r="133" spans="1:11" x14ac:dyDescent="0.25">
      <c r="A133" s="15">
        <v>2</v>
      </c>
      <c r="B133" s="16">
        <v>3</v>
      </c>
      <c r="C133" s="16">
        <v>6</v>
      </c>
      <c r="D133" s="16">
        <v>1</v>
      </c>
      <c r="E133" s="44">
        <v>5</v>
      </c>
      <c r="F133" s="30">
        <v>236105</v>
      </c>
      <c r="G133" s="16" t="s">
        <v>256</v>
      </c>
      <c r="H133" s="14">
        <f>IFERROR(VLOOKUP($F133,Presupuesto!$A:$E,3,0),0)</f>
        <v>1650</v>
      </c>
      <c r="I133" s="14">
        <f>IFERROR(VLOOKUP($F133,Presupuesto!$A:$E,4,0),0)</f>
        <v>0</v>
      </c>
      <c r="J133" s="14">
        <f>IFERROR(VLOOKUP(F133,Presupuesto!A:E,5,0),0)</f>
        <v>1650</v>
      </c>
      <c r="K133" s="59">
        <f>IFERROR(VLOOKUP(F133,Mes!A:C,3,0),0)</f>
        <v>0</v>
      </c>
    </row>
    <row r="134" spans="1:11" x14ac:dyDescent="0.25">
      <c r="A134" s="15">
        <v>2</v>
      </c>
      <c r="B134" s="16">
        <v>3</v>
      </c>
      <c r="C134" s="16">
        <v>6</v>
      </c>
      <c r="D134" s="16">
        <v>2</v>
      </c>
      <c r="E134" s="44" t="s">
        <v>11</v>
      </c>
      <c r="F134" s="30">
        <v>236201</v>
      </c>
      <c r="G134" s="16" t="s">
        <v>101</v>
      </c>
      <c r="H134" s="14">
        <f>IFERROR(VLOOKUP($F134,Presupuesto!$A:$E,3,0),0)</f>
        <v>4500000</v>
      </c>
      <c r="I134" s="14">
        <f>IFERROR(VLOOKUP($F134,Presupuesto!$A:$E,4,0),0)</f>
        <v>0</v>
      </c>
      <c r="J134" s="14">
        <f>IFERROR(VLOOKUP(F134,Presupuesto!A:E,5,0),0)</f>
        <v>4500000</v>
      </c>
      <c r="K134" s="59">
        <f>IFERROR(VLOOKUP(F134,Mes!A:C,3,0),0)</f>
        <v>0</v>
      </c>
    </row>
    <row r="135" spans="1:11" x14ac:dyDescent="0.25">
      <c r="A135" s="15">
        <v>2</v>
      </c>
      <c r="B135" s="16">
        <v>3</v>
      </c>
      <c r="C135" s="16">
        <v>6</v>
      </c>
      <c r="D135" s="16">
        <v>2</v>
      </c>
      <c r="E135" s="44" t="s">
        <v>16</v>
      </c>
      <c r="F135" s="30">
        <v>236202</v>
      </c>
      <c r="G135" s="16" t="s">
        <v>102</v>
      </c>
      <c r="H135" s="14">
        <f>IFERROR(VLOOKUP($F135,Presupuesto!$A:$E,3,0),0)</f>
        <v>220000</v>
      </c>
      <c r="I135" s="14">
        <f>IFERROR(VLOOKUP($F135,Presupuesto!$A:$E,4,0),0)</f>
        <v>0</v>
      </c>
      <c r="J135" s="14">
        <f>IFERROR(VLOOKUP(F135,Presupuesto!A:E,5,0),0)</f>
        <v>220000</v>
      </c>
      <c r="K135" s="59">
        <f>IFERROR(VLOOKUP(F135,Mes!A:C,3,0),0)</f>
        <v>0</v>
      </c>
    </row>
    <row r="136" spans="1:11" x14ac:dyDescent="0.25">
      <c r="A136" s="15">
        <v>2</v>
      </c>
      <c r="B136" s="16">
        <v>3</v>
      </c>
      <c r="C136" s="16">
        <v>6</v>
      </c>
      <c r="D136" s="16">
        <v>2</v>
      </c>
      <c r="E136" s="44">
        <v>3</v>
      </c>
      <c r="F136" s="30">
        <v>236203</v>
      </c>
      <c r="G136" s="16" t="s">
        <v>164</v>
      </c>
      <c r="H136" s="14">
        <f>IFERROR(VLOOKUP($F136,Presupuesto!$A:$E,3,0),0)</f>
        <v>0</v>
      </c>
      <c r="I136" s="14">
        <f>IFERROR(VLOOKUP($F136,Presupuesto!$A:$E,4,0),0)</f>
        <v>0</v>
      </c>
      <c r="J136" s="14">
        <f>IFERROR(VLOOKUP(F136,Presupuesto!A:E,5,0),0)</f>
        <v>0</v>
      </c>
      <c r="K136" s="59">
        <f>IFERROR(VLOOKUP(F136,Mes!A:C,3,0),0)</f>
        <v>0</v>
      </c>
    </row>
    <row r="137" spans="1:11" x14ac:dyDescent="0.25">
      <c r="A137" s="15">
        <v>2</v>
      </c>
      <c r="B137" s="16">
        <v>3</v>
      </c>
      <c r="C137" s="16">
        <v>6</v>
      </c>
      <c r="D137" s="16">
        <v>3</v>
      </c>
      <c r="E137" s="44" t="s">
        <v>11</v>
      </c>
      <c r="F137" s="30">
        <v>236301</v>
      </c>
      <c r="G137" s="16" t="s">
        <v>103</v>
      </c>
      <c r="H137" s="14">
        <f>IFERROR(VLOOKUP($F137,Presupuesto!$A:$E,3,0),0)</f>
        <v>0</v>
      </c>
      <c r="I137" s="14">
        <f>IFERROR(VLOOKUP($F137,Presupuesto!$A:$E,4,0),0)</f>
        <v>0</v>
      </c>
      <c r="J137" s="14">
        <f>IFERROR(VLOOKUP(F137,Presupuesto!A:E,5,0),0)</f>
        <v>0</v>
      </c>
      <c r="K137" s="59">
        <f>IFERROR(VLOOKUP(F137,Mes!A:C,3,0),0)</f>
        <v>0</v>
      </c>
    </row>
    <row r="138" spans="1:11" x14ac:dyDescent="0.25">
      <c r="A138" s="15">
        <v>2</v>
      </c>
      <c r="B138" s="16">
        <v>3</v>
      </c>
      <c r="C138" s="16">
        <v>6</v>
      </c>
      <c r="D138" s="16">
        <v>3</v>
      </c>
      <c r="E138" s="44" t="s">
        <v>29</v>
      </c>
      <c r="F138" s="30">
        <v>236303</v>
      </c>
      <c r="G138" s="16" t="s">
        <v>104</v>
      </c>
      <c r="H138" s="14">
        <f>IFERROR(VLOOKUP($F138,Presupuesto!$A:$E,3,0),0)</f>
        <v>0</v>
      </c>
      <c r="I138" s="14">
        <f>IFERROR(VLOOKUP($F138,Presupuesto!$A:$E,4,0),0)</f>
        <v>0</v>
      </c>
      <c r="J138" s="14">
        <f>IFERROR(VLOOKUP(F138,Presupuesto!A:E,5,0),0)</f>
        <v>0</v>
      </c>
      <c r="K138" s="59">
        <f>IFERROR(VLOOKUP(F138,Mes!A:C,3,0),0)</f>
        <v>0</v>
      </c>
    </row>
    <row r="139" spans="1:11" x14ac:dyDescent="0.25">
      <c r="A139" s="15">
        <v>2</v>
      </c>
      <c r="B139" s="16">
        <v>3</v>
      </c>
      <c r="C139" s="16">
        <v>6</v>
      </c>
      <c r="D139" s="16">
        <v>3</v>
      </c>
      <c r="E139" s="44" t="s">
        <v>13</v>
      </c>
      <c r="F139" s="30">
        <v>236304</v>
      </c>
      <c r="G139" s="16" t="s">
        <v>105</v>
      </c>
      <c r="H139" s="14">
        <f>IFERROR(VLOOKUP($F139,Presupuesto!$A:$E,3,0),0)</f>
        <v>529110</v>
      </c>
      <c r="I139" s="14">
        <f>IFERROR(VLOOKUP($F139,Presupuesto!$A:$E,4,0),0)</f>
        <v>0</v>
      </c>
      <c r="J139" s="14">
        <f>IFERROR(VLOOKUP(F139,Presupuesto!A:E,5,0),0)</f>
        <v>529110</v>
      </c>
      <c r="K139" s="59">
        <f>IFERROR(VLOOKUP(F139,Mes!A:C,3,0),0)</f>
        <v>140519.42000000001</v>
      </c>
    </row>
    <row r="140" spans="1:11" x14ac:dyDescent="0.25">
      <c r="A140" s="15">
        <v>2</v>
      </c>
      <c r="B140" s="16">
        <v>3</v>
      </c>
      <c r="C140" s="16">
        <v>6</v>
      </c>
      <c r="D140" s="16">
        <v>3</v>
      </c>
      <c r="E140" s="44" t="s">
        <v>20</v>
      </c>
      <c r="F140" s="30">
        <v>236306</v>
      </c>
      <c r="G140" s="16" t="s">
        <v>106</v>
      </c>
      <c r="H140" s="14">
        <f>IFERROR(VLOOKUP($F140,Presupuesto!$A:$E,3,0),0)</f>
        <v>74000</v>
      </c>
      <c r="I140" s="14">
        <f>IFERROR(VLOOKUP($F140,Presupuesto!$A:$E,4,0),0)</f>
        <v>0</v>
      </c>
      <c r="J140" s="14">
        <f>IFERROR(VLOOKUP(F140,Presupuesto!A:E,5,0),0)</f>
        <v>74000</v>
      </c>
      <c r="K140" s="59">
        <f>IFERROR(VLOOKUP(F140,Mes!A:C,3,0),0)</f>
        <v>15898.85</v>
      </c>
    </row>
    <row r="141" spans="1:11" x14ac:dyDescent="0.25">
      <c r="A141" s="15">
        <v>2</v>
      </c>
      <c r="B141" s="16">
        <v>3</v>
      </c>
      <c r="C141" s="16">
        <v>6</v>
      </c>
      <c r="D141" s="16">
        <v>4</v>
      </c>
      <c r="E141" s="44" t="s">
        <v>13</v>
      </c>
      <c r="F141" s="30">
        <v>236404</v>
      </c>
      <c r="G141" s="16" t="s">
        <v>166</v>
      </c>
      <c r="H141" s="14">
        <f>IFERROR(VLOOKUP($F141,Presupuesto!$A:$E,3,0),0)</f>
        <v>62500</v>
      </c>
      <c r="I141" s="14">
        <f>IFERROR(VLOOKUP($F141,Presupuesto!$A:$E,4,0),0)</f>
        <v>0</v>
      </c>
      <c r="J141" s="14">
        <f>IFERROR(VLOOKUP(F141,Presupuesto!A:E,5,0),0)</f>
        <v>62500</v>
      </c>
      <c r="K141" s="59">
        <f>IFERROR(VLOOKUP(F141,Mes!A:C,3,0),0)</f>
        <v>0</v>
      </c>
    </row>
    <row r="142" spans="1:11" x14ac:dyDescent="0.25">
      <c r="A142" s="15">
        <v>2</v>
      </c>
      <c r="B142" s="16">
        <v>3</v>
      </c>
      <c r="C142" s="16">
        <v>6</v>
      </c>
      <c r="D142" s="16">
        <v>9</v>
      </c>
      <c r="E142" s="44">
        <v>1</v>
      </c>
      <c r="F142" s="30">
        <v>236901</v>
      </c>
      <c r="G142" s="16" t="s">
        <v>212</v>
      </c>
      <c r="H142" s="14">
        <f>IFERROR(VLOOKUP($F142,Presupuesto!$A:$E,3,0),0)</f>
        <v>0</v>
      </c>
      <c r="I142" s="14">
        <f>IFERROR(VLOOKUP($F142,Presupuesto!$A:$E,4,0),0)</f>
        <v>0</v>
      </c>
      <c r="J142" s="14">
        <f>IFERROR(VLOOKUP(F142,Presupuesto!A:E,5,0),0)</f>
        <v>0</v>
      </c>
      <c r="K142" s="59">
        <f>IFERROR(VLOOKUP(F142,Mes!A:C,3,0),0)</f>
        <v>0</v>
      </c>
    </row>
    <row r="143" spans="1:11" x14ac:dyDescent="0.25">
      <c r="A143" s="15">
        <v>2</v>
      </c>
      <c r="B143" s="16">
        <v>3</v>
      </c>
      <c r="C143" s="16">
        <v>7</v>
      </c>
      <c r="D143" s="16">
        <v>1</v>
      </c>
      <c r="E143" s="44" t="s">
        <v>11</v>
      </c>
      <c r="F143" s="30">
        <v>237101</v>
      </c>
      <c r="G143" s="16" t="s">
        <v>107</v>
      </c>
      <c r="H143" s="14">
        <f>IFERROR(VLOOKUP($F143,Presupuesto!$A:$E,3,0),0)</f>
        <v>89878</v>
      </c>
      <c r="I143" s="14">
        <f>IFERROR(VLOOKUP($F143,Presupuesto!$A:$E,4,0),0)</f>
        <v>4100000</v>
      </c>
      <c r="J143" s="14">
        <f>IFERROR(VLOOKUP(F143,Presupuesto!A:E,5,0),0)</f>
        <v>4189878</v>
      </c>
      <c r="K143" s="59">
        <f>IFERROR(VLOOKUP(F143,Mes!A:C,3,0),0)</f>
        <v>0</v>
      </c>
    </row>
    <row r="144" spans="1:11" x14ac:dyDescent="0.25">
      <c r="A144" s="15">
        <v>2</v>
      </c>
      <c r="B144" s="16">
        <v>3</v>
      </c>
      <c r="C144" s="16">
        <v>7</v>
      </c>
      <c r="D144" s="16">
        <v>1</v>
      </c>
      <c r="E144" s="44" t="s">
        <v>16</v>
      </c>
      <c r="F144" s="30">
        <v>237102</v>
      </c>
      <c r="G144" s="16" t="s">
        <v>108</v>
      </c>
      <c r="H144" s="14">
        <f>IFERROR(VLOOKUP($F144,Presupuesto!$A:$E,3,0),0)</f>
        <v>10914466</v>
      </c>
      <c r="I144" s="14">
        <f>IFERROR(VLOOKUP($F144,Presupuesto!$A:$E,4,0),0)</f>
        <v>3076880</v>
      </c>
      <c r="J144" s="14">
        <f>IFERROR(VLOOKUP(F144,Presupuesto!A:E,5,0),0)</f>
        <v>13991346</v>
      </c>
      <c r="K144" s="59">
        <f>IFERROR(VLOOKUP(F144,Mes!A:C,3,0),0)</f>
        <v>194568</v>
      </c>
    </row>
    <row r="145" spans="1:11" x14ac:dyDescent="0.25">
      <c r="A145" s="15">
        <v>2</v>
      </c>
      <c r="B145" s="16">
        <v>3</v>
      </c>
      <c r="C145" s="16">
        <v>7</v>
      </c>
      <c r="D145" s="16">
        <v>1</v>
      </c>
      <c r="E145" s="44" t="s">
        <v>13</v>
      </c>
      <c r="F145" s="30">
        <v>237104</v>
      </c>
      <c r="G145" s="16" t="s">
        <v>109</v>
      </c>
      <c r="H145" s="14">
        <f>IFERROR(VLOOKUP($F145,Presupuesto!$A:$E,3,0),0)</f>
        <v>14760</v>
      </c>
      <c r="I145" s="14">
        <f>IFERROR(VLOOKUP($F145,Presupuesto!$A:$E,4,0),0)</f>
        <v>0</v>
      </c>
      <c r="J145" s="14">
        <f>IFERROR(VLOOKUP(F145,Presupuesto!A:E,5,0),0)</f>
        <v>14760</v>
      </c>
      <c r="K145" s="59">
        <f>IFERROR(VLOOKUP(F145,Mes!A:C,3,0),0)</f>
        <v>0</v>
      </c>
    </row>
    <row r="146" spans="1:11" x14ac:dyDescent="0.25">
      <c r="A146" s="15">
        <v>2</v>
      </c>
      <c r="B146" s="16">
        <v>3</v>
      </c>
      <c r="C146" s="16">
        <v>7</v>
      </c>
      <c r="D146" s="16">
        <v>1</v>
      </c>
      <c r="E146" s="44" t="s">
        <v>18</v>
      </c>
      <c r="F146" s="30">
        <v>237105</v>
      </c>
      <c r="G146" s="16" t="s">
        <v>110</v>
      </c>
      <c r="H146" s="14">
        <f>IFERROR(VLOOKUP($F146,Presupuesto!$A:$E,3,0),0)</f>
        <v>0</v>
      </c>
      <c r="I146" s="14">
        <f>IFERROR(VLOOKUP($F146,Presupuesto!$A:$E,4,0),0)</f>
        <v>0</v>
      </c>
      <c r="J146" s="14">
        <f>IFERROR(VLOOKUP(F146,Presupuesto!A:E,5,0),0)</f>
        <v>0</v>
      </c>
      <c r="K146" s="59">
        <f>IFERROR(VLOOKUP(F146,Mes!A:C,3,0),0)</f>
        <v>0</v>
      </c>
    </row>
    <row r="147" spans="1:11" x14ac:dyDescent="0.25">
      <c r="A147" s="15">
        <v>2</v>
      </c>
      <c r="B147" s="16">
        <v>3</v>
      </c>
      <c r="C147" s="16">
        <v>7</v>
      </c>
      <c r="D147" s="16">
        <v>1</v>
      </c>
      <c r="E147" s="44" t="s">
        <v>20</v>
      </c>
      <c r="F147" s="30">
        <v>237106</v>
      </c>
      <c r="G147" s="16" t="s">
        <v>111</v>
      </c>
      <c r="H147" s="14">
        <f>IFERROR(VLOOKUP($F147,Presupuesto!$A:$E,3,0),0)</f>
        <v>0</v>
      </c>
      <c r="I147" s="14">
        <f>IFERROR(VLOOKUP($F147,Presupuesto!$A:$E,4,0),0)</f>
        <v>20000</v>
      </c>
      <c r="J147" s="14">
        <f>IFERROR(VLOOKUP(F147,Presupuesto!A:E,5,0),0)</f>
        <v>20000</v>
      </c>
      <c r="K147" s="59">
        <f>IFERROR(VLOOKUP(F147,Mes!A:C,3,0),0)</f>
        <v>0</v>
      </c>
    </row>
    <row r="148" spans="1:11" x14ac:dyDescent="0.25">
      <c r="A148" s="15">
        <v>2</v>
      </c>
      <c r="B148" s="16">
        <v>3</v>
      </c>
      <c r="C148" s="16">
        <v>7</v>
      </c>
      <c r="D148" s="16">
        <v>2</v>
      </c>
      <c r="E148" s="44" t="s">
        <v>29</v>
      </c>
      <c r="F148" s="30">
        <v>237203</v>
      </c>
      <c r="G148" s="16" t="s">
        <v>112</v>
      </c>
      <c r="H148" s="14">
        <f>IFERROR(VLOOKUP($F148,Presupuesto!$A:$E,3,0),0)</f>
        <v>0</v>
      </c>
      <c r="I148" s="14">
        <f>IFERROR(VLOOKUP($F148,Presupuesto!$A:$E,4,0),0)</f>
        <v>0</v>
      </c>
      <c r="J148" s="14">
        <f>IFERROR(VLOOKUP(F148,Presupuesto!A:E,5,0),0)</f>
        <v>0</v>
      </c>
      <c r="K148" s="59">
        <f>IFERROR(VLOOKUP(F148,Mes!A:C,3,0),0)</f>
        <v>0</v>
      </c>
    </row>
    <row r="149" spans="1:11" x14ac:dyDescent="0.25">
      <c r="A149" s="15">
        <v>2</v>
      </c>
      <c r="B149" s="16">
        <v>3</v>
      </c>
      <c r="C149" s="16">
        <v>7</v>
      </c>
      <c r="D149" s="16">
        <v>2</v>
      </c>
      <c r="E149" s="44" t="s">
        <v>18</v>
      </c>
      <c r="F149" s="30">
        <v>237205</v>
      </c>
      <c r="G149" s="16" t="s">
        <v>113</v>
      </c>
      <c r="H149" s="14">
        <f>IFERROR(VLOOKUP($F149,Presupuesto!$A:$E,3,0),0)</f>
        <v>19400</v>
      </c>
      <c r="I149" s="14">
        <f>IFERROR(VLOOKUP($F149,Presupuesto!$A:$E,4,0),0)</f>
        <v>0</v>
      </c>
      <c r="J149" s="14">
        <f>IFERROR(VLOOKUP(F149,Presupuesto!A:E,5,0),0)</f>
        <v>19400</v>
      </c>
      <c r="K149" s="59">
        <f>IFERROR(VLOOKUP(F149,Mes!A:C,3,0),0)</f>
        <v>0</v>
      </c>
    </row>
    <row r="150" spans="1:11" x14ac:dyDescent="0.25">
      <c r="A150" s="15">
        <v>2</v>
      </c>
      <c r="B150" s="16">
        <v>3</v>
      </c>
      <c r="C150" s="16">
        <v>7</v>
      </c>
      <c r="D150" s="16">
        <v>2</v>
      </c>
      <c r="E150" s="44" t="s">
        <v>20</v>
      </c>
      <c r="F150" s="30">
        <v>237206</v>
      </c>
      <c r="G150" s="16" t="s">
        <v>114</v>
      </c>
      <c r="H150" s="14">
        <f>IFERROR(VLOOKUP($F150,Presupuesto!$A:$E,3,0),0)</f>
        <v>387800</v>
      </c>
      <c r="I150" s="14">
        <f>IFERROR(VLOOKUP($F150,Presupuesto!$A:$E,4,0),0)</f>
        <v>0</v>
      </c>
      <c r="J150" s="14">
        <f>IFERROR(VLOOKUP(F150,Presupuesto!A:E,5,0),0)</f>
        <v>387800</v>
      </c>
      <c r="K150" s="59">
        <f>IFERROR(VLOOKUP(F150,Mes!A:C,3,0),0)</f>
        <v>0</v>
      </c>
    </row>
    <row r="151" spans="1:11" x14ac:dyDescent="0.25">
      <c r="A151" s="15">
        <v>2</v>
      </c>
      <c r="B151" s="16">
        <v>3</v>
      </c>
      <c r="C151" s="16">
        <v>7</v>
      </c>
      <c r="D151" s="16">
        <v>2</v>
      </c>
      <c r="E151" s="44">
        <v>99</v>
      </c>
      <c r="F151" s="30">
        <v>237299</v>
      </c>
      <c r="G151" s="16" t="s">
        <v>158</v>
      </c>
      <c r="H151" s="14">
        <f>IFERROR(VLOOKUP($F151,Presupuesto!$A:$E,3,0),0)</f>
        <v>351999</v>
      </c>
      <c r="I151" s="14">
        <f>IFERROR(VLOOKUP($F151,Presupuesto!$A:$E,4,0),0)</f>
        <v>113249.87</v>
      </c>
      <c r="J151" s="14">
        <f>IFERROR(VLOOKUP(F151,Presupuesto!A:E,5,0),0)</f>
        <v>465248.87</v>
      </c>
      <c r="K151" s="59">
        <f>IFERROR(VLOOKUP(F151,Mes!A:C,3,0),0)</f>
        <v>0</v>
      </c>
    </row>
    <row r="152" spans="1:11" x14ac:dyDescent="0.25">
      <c r="A152" s="15">
        <v>2</v>
      </c>
      <c r="B152" s="16">
        <v>3</v>
      </c>
      <c r="C152" s="16">
        <v>9</v>
      </c>
      <c r="D152" s="16">
        <v>1</v>
      </c>
      <c r="E152" s="44" t="s">
        <v>11</v>
      </c>
      <c r="F152" s="30">
        <v>239101</v>
      </c>
      <c r="G152" s="16" t="s">
        <v>115</v>
      </c>
      <c r="H152" s="14">
        <f>IFERROR(VLOOKUP($F152,Presupuesto!$A:$E,3,0),0)</f>
        <v>3596380</v>
      </c>
      <c r="I152" s="14">
        <f>IFERROR(VLOOKUP($F152,Presupuesto!$A:$E,4,0),0)</f>
        <v>0</v>
      </c>
      <c r="J152" s="14">
        <f>IFERROR(VLOOKUP(F152,Presupuesto!A:E,5,0),0)</f>
        <v>3596380</v>
      </c>
      <c r="K152" s="59">
        <f>IFERROR(VLOOKUP(F152,Mes!A:C,3,0),0)</f>
        <v>0</v>
      </c>
    </row>
    <row r="153" spans="1:11" x14ac:dyDescent="0.25">
      <c r="A153" s="15">
        <v>2</v>
      </c>
      <c r="B153" s="16">
        <v>3</v>
      </c>
      <c r="C153" s="16">
        <v>9</v>
      </c>
      <c r="D153" s="16">
        <v>1</v>
      </c>
      <c r="E153" s="44">
        <v>2</v>
      </c>
      <c r="F153" s="30">
        <v>239102</v>
      </c>
      <c r="G153" s="16" t="s">
        <v>238</v>
      </c>
      <c r="H153" s="14">
        <f>IFERROR(VLOOKUP($F153,Presupuesto!$A:$E,3,0),0)</f>
        <v>0</v>
      </c>
      <c r="I153" s="14">
        <f>IFERROR(VLOOKUP($F153,Presupuesto!$A:$E,4,0),0)</f>
        <v>25000000</v>
      </c>
      <c r="J153" s="14">
        <f>IFERROR(VLOOKUP(F153,Presupuesto!A:E,5,0),0)</f>
        <v>25000000</v>
      </c>
      <c r="K153" s="59">
        <f>IFERROR(VLOOKUP(F153,Mes!A:C,3,0),0)</f>
        <v>0</v>
      </c>
    </row>
    <row r="154" spans="1:11" ht="14.25" customHeight="1" x14ac:dyDescent="0.25">
      <c r="A154" s="15">
        <v>2</v>
      </c>
      <c r="B154" s="16">
        <v>3</v>
      </c>
      <c r="C154" s="16">
        <v>9</v>
      </c>
      <c r="D154" s="16">
        <v>2</v>
      </c>
      <c r="E154" s="44" t="s">
        <v>11</v>
      </c>
      <c r="F154" s="30">
        <v>239201</v>
      </c>
      <c r="G154" s="16" t="s">
        <v>116</v>
      </c>
      <c r="H154" s="14">
        <f>IFERROR(VLOOKUP($F154,Presupuesto!$A:$E,3,0),0)</f>
        <v>43227173</v>
      </c>
      <c r="I154" s="14">
        <f>IFERROR(VLOOKUP($F154,Presupuesto!$A:$E,4,0),0)</f>
        <v>1018050.42</v>
      </c>
      <c r="J154" s="14">
        <f>IFERROR(VLOOKUP(F154,Presupuesto!A:E,5,0),0)</f>
        <v>44245223.420000002</v>
      </c>
      <c r="K154" s="59">
        <f>IFERROR(VLOOKUP(F154,Mes!A:C,3,0),0)</f>
        <v>1841351.75</v>
      </c>
    </row>
    <row r="155" spans="1:11" ht="14.25" customHeight="1" x14ac:dyDescent="0.25">
      <c r="A155" s="15">
        <v>2</v>
      </c>
      <c r="B155" s="16">
        <v>3</v>
      </c>
      <c r="C155" s="16">
        <v>9</v>
      </c>
      <c r="D155" s="16">
        <v>2</v>
      </c>
      <c r="E155" s="44" t="s">
        <v>11</v>
      </c>
      <c r="F155" s="30">
        <v>239202</v>
      </c>
      <c r="G155" s="16" t="s">
        <v>159</v>
      </c>
      <c r="H155" s="14">
        <f>IFERROR(VLOOKUP($F155,Presupuesto!$A:$E,3,0),0)</f>
        <v>190312200</v>
      </c>
      <c r="I155" s="14">
        <f>IFERROR(VLOOKUP($F155,Presupuesto!$A:$E,4,0),0)</f>
        <v>330078664.80000001</v>
      </c>
      <c r="J155" s="14">
        <f>IFERROR(VLOOKUP(F155,Presupuesto!A:E,5,0),0)</f>
        <v>520390864.80000001</v>
      </c>
      <c r="K155" s="59">
        <f>IFERROR(VLOOKUP(F155,Mes!A:C,3,0),0)</f>
        <v>64273522.82</v>
      </c>
    </row>
    <row r="156" spans="1:11" x14ac:dyDescent="0.25">
      <c r="A156" s="15">
        <v>2</v>
      </c>
      <c r="B156" s="16">
        <v>3</v>
      </c>
      <c r="C156" s="16">
        <v>9</v>
      </c>
      <c r="D156" s="16">
        <v>3</v>
      </c>
      <c r="E156" s="44" t="s">
        <v>11</v>
      </c>
      <c r="F156" s="30">
        <v>239301</v>
      </c>
      <c r="G156" s="16" t="s">
        <v>117</v>
      </c>
      <c r="H156" s="14">
        <f>IFERROR(VLOOKUP($F156,Presupuesto!$A:$E,3,0),0)</f>
        <v>12593094</v>
      </c>
      <c r="I156" s="14">
        <f>IFERROR(VLOOKUP($F156,Presupuesto!$A:$E,4,0),0)</f>
        <v>36176556.359999999</v>
      </c>
      <c r="J156" s="14">
        <f>IFERROR(VLOOKUP(F156,Presupuesto!A:E,5,0),0)</f>
        <v>48769650.359999999</v>
      </c>
      <c r="K156" s="59">
        <f>IFERROR(VLOOKUP(F156,Mes!A:C,3,0),0)</f>
        <v>11853166.08</v>
      </c>
    </row>
    <row r="157" spans="1:11" x14ac:dyDescent="0.25">
      <c r="A157" s="15">
        <v>2</v>
      </c>
      <c r="B157" s="16">
        <v>3</v>
      </c>
      <c r="C157" s="16">
        <v>9</v>
      </c>
      <c r="D157" s="16">
        <v>4</v>
      </c>
      <c r="E157" s="44">
        <v>1</v>
      </c>
      <c r="F157" s="30">
        <v>239401</v>
      </c>
      <c r="G157" s="16" t="s">
        <v>257</v>
      </c>
      <c r="H157" s="14">
        <f>IFERROR(VLOOKUP($F157,Presupuesto!$A:$E,3,0),0)</f>
        <v>0</v>
      </c>
      <c r="I157" s="14">
        <f>IFERROR(VLOOKUP($F157,Presupuesto!$A:$E,4,0),0)</f>
        <v>0</v>
      </c>
      <c r="J157" s="14">
        <f>IFERROR(VLOOKUP(F157,Presupuesto!A:E,5,0),0)</f>
        <v>0</v>
      </c>
      <c r="K157" s="59">
        <f>IFERROR(VLOOKUP(F157,Mes!A:C,3,0),0)</f>
        <v>0</v>
      </c>
    </row>
    <row r="158" spans="1:11" x14ac:dyDescent="0.25">
      <c r="A158" s="15">
        <v>2</v>
      </c>
      <c r="B158" s="16">
        <v>3</v>
      </c>
      <c r="C158" s="16">
        <v>9</v>
      </c>
      <c r="D158" s="16">
        <v>5</v>
      </c>
      <c r="E158" s="44" t="s">
        <v>11</v>
      </c>
      <c r="F158" s="30">
        <v>239501</v>
      </c>
      <c r="G158" s="16" t="s">
        <v>118</v>
      </c>
      <c r="H158" s="14">
        <f>IFERROR(VLOOKUP($F158,Presupuesto!$A:$E,3,0),0)</f>
        <v>1833029</v>
      </c>
      <c r="I158" s="14">
        <f>IFERROR(VLOOKUP($F158,Presupuesto!$A:$E,4,0),0)</f>
        <v>867824.65</v>
      </c>
      <c r="J158" s="14">
        <f>IFERROR(VLOOKUP(F158,Presupuesto!A:E,5,0),0)</f>
        <v>2700853.65</v>
      </c>
      <c r="K158" s="59">
        <f>IFERROR(VLOOKUP(F158,Mes!A:C,3,0),0)</f>
        <v>0</v>
      </c>
    </row>
    <row r="159" spans="1:11" x14ac:dyDescent="0.25">
      <c r="A159" s="15">
        <v>2</v>
      </c>
      <c r="B159" s="16">
        <v>3</v>
      </c>
      <c r="C159" s="16">
        <v>9</v>
      </c>
      <c r="D159" s="16">
        <v>6</v>
      </c>
      <c r="E159" s="44" t="s">
        <v>11</v>
      </c>
      <c r="F159" s="30">
        <v>239601</v>
      </c>
      <c r="G159" s="16" t="s">
        <v>119</v>
      </c>
      <c r="H159" s="14">
        <f>IFERROR(VLOOKUP($F159,Presupuesto!$A:$E,3,0),0)</f>
        <v>2611550</v>
      </c>
      <c r="I159" s="14">
        <f>IFERROR(VLOOKUP($F159,Presupuesto!$A:$E,4,0),0)</f>
        <v>1848456.1</v>
      </c>
      <c r="J159" s="14">
        <f>IFERROR(VLOOKUP(F159,Presupuesto!A:E,5,0),0)</f>
        <v>4460006.0999999996</v>
      </c>
      <c r="K159" s="59">
        <f>IFERROR(VLOOKUP(F159,Mes!A:C,3,0),0)</f>
        <v>1348032</v>
      </c>
    </row>
    <row r="160" spans="1:11" x14ac:dyDescent="0.25">
      <c r="A160" s="15">
        <v>2</v>
      </c>
      <c r="B160" s="16">
        <v>3</v>
      </c>
      <c r="C160" s="16">
        <v>9</v>
      </c>
      <c r="D160" s="16">
        <v>7</v>
      </c>
      <c r="E160" s="44" t="s">
        <v>11</v>
      </c>
      <c r="F160" s="30">
        <v>239701</v>
      </c>
      <c r="G160" s="16" t="s">
        <v>162</v>
      </c>
      <c r="H160" s="14">
        <f>IFERROR(VLOOKUP($F160,Presupuesto!$A:$E,3,0),0)</f>
        <v>0</v>
      </c>
      <c r="I160" s="14">
        <f>IFERROR(VLOOKUP($F160,Presupuesto!$A:$E,4,0),0)</f>
        <v>0</v>
      </c>
      <c r="J160" s="14">
        <f>IFERROR(VLOOKUP(F160,Presupuesto!A:E,5,0),0)</f>
        <v>0</v>
      </c>
      <c r="K160" s="59">
        <f>IFERROR(VLOOKUP(F160,Mes!A:C,3,0),0)</f>
        <v>0</v>
      </c>
    </row>
    <row r="161" spans="1:14" x14ac:dyDescent="0.25">
      <c r="A161" s="15">
        <v>2</v>
      </c>
      <c r="B161" s="16">
        <v>3</v>
      </c>
      <c r="C161" s="16">
        <v>9</v>
      </c>
      <c r="D161" s="16">
        <v>8</v>
      </c>
      <c r="E161" s="44" t="s">
        <v>11</v>
      </c>
      <c r="F161" s="30">
        <v>239801</v>
      </c>
      <c r="G161" s="16" t="s">
        <v>153</v>
      </c>
      <c r="H161" s="14">
        <f>IFERROR(VLOOKUP($F161,Presupuesto!$A:$E,3,0),0)</f>
        <v>506271</v>
      </c>
      <c r="I161" s="14">
        <f>IFERROR(VLOOKUP($F161,Presupuesto!$A:$E,4,0),0)</f>
        <v>0</v>
      </c>
      <c r="J161" s="14">
        <f>IFERROR(VLOOKUP(F161,Presupuesto!A:E,5,0),0)</f>
        <v>506271</v>
      </c>
      <c r="K161" s="59">
        <f>IFERROR(VLOOKUP(F161,Mes!A:C,3,0),0)</f>
        <v>0</v>
      </c>
    </row>
    <row r="162" spans="1:14" x14ac:dyDescent="0.25">
      <c r="A162" s="15">
        <v>2</v>
      </c>
      <c r="B162" s="16">
        <v>3</v>
      </c>
      <c r="C162" s="16">
        <v>9</v>
      </c>
      <c r="D162" s="16">
        <v>8</v>
      </c>
      <c r="E162" s="44">
        <v>2</v>
      </c>
      <c r="F162" s="30">
        <v>239802</v>
      </c>
      <c r="G162" s="16" t="s">
        <v>258</v>
      </c>
      <c r="H162" s="14">
        <f>IFERROR(VLOOKUP($F162,Presupuesto!$A:$E,3,0),0)</f>
        <v>88400</v>
      </c>
      <c r="I162" s="14">
        <f>IFERROR(VLOOKUP($F162,Presupuesto!$A:$E,4,0),0)</f>
        <v>150000</v>
      </c>
      <c r="J162" s="14">
        <f>IFERROR(VLOOKUP(F162,Presupuesto!A:E,5,0),0)</f>
        <v>238400</v>
      </c>
      <c r="K162" s="59">
        <f>IFERROR(VLOOKUP(F162,Mes!A:C,3,0),0)</f>
        <v>53831.05</v>
      </c>
    </row>
    <row r="163" spans="1:14" x14ac:dyDescent="0.25">
      <c r="A163" s="15">
        <v>2</v>
      </c>
      <c r="B163" s="16">
        <v>3</v>
      </c>
      <c r="C163" s="16">
        <v>9</v>
      </c>
      <c r="D163" s="16">
        <v>9</v>
      </c>
      <c r="E163" s="44" t="s">
        <v>11</v>
      </c>
      <c r="F163" s="30">
        <v>239901</v>
      </c>
      <c r="G163" s="16" t="s">
        <v>120</v>
      </c>
      <c r="H163" s="14">
        <f>IFERROR(VLOOKUP($F163,Presupuesto!$A:$E,3,0),0)</f>
        <v>79659500</v>
      </c>
      <c r="I163" s="14">
        <f>IFERROR(VLOOKUP($F163,Presupuesto!$A:$E,4,0),0)</f>
        <v>-25000000</v>
      </c>
      <c r="J163" s="14">
        <f>IFERROR(VLOOKUP(F163,Presupuesto!A:E,5,0),0)</f>
        <v>54659500</v>
      </c>
      <c r="K163" s="59">
        <f>IFERROR(VLOOKUP(F163,Mes!A:C,3,0),0)</f>
        <v>0</v>
      </c>
    </row>
    <row r="164" spans="1:14" x14ac:dyDescent="0.25">
      <c r="A164" s="18">
        <v>2</v>
      </c>
      <c r="B164" s="19">
        <v>3</v>
      </c>
      <c r="C164" s="19">
        <v>9</v>
      </c>
      <c r="D164" s="19">
        <v>9</v>
      </c>
      <c r="E164" s="49" t="s">
        <v>16</v>
      </c>
      <c r="F164" s="31">
        <v>239902</v>
      </c>
      <c r="G164" s="19" t="s">
        <v>121</v>
      </c>
      <c r="H164" s="14">
        <f>IFERROR(VLOOKUP($F164,Presupuesto!$A:$E,3,0),0)</f>
        <v>6258000</v>
      </c>
      <c r="I164" s="14">
        <f>IFERROR(VLOOKUP($F164,Presupuesto!$A:$E,4,0),0)</f>
        <v>0</v>
      </c>
      <c r="J164" s="14">
        <f>IFERROR(VLOOKUP(F164,Presupuesto!A:E,5,0),0)</f>
        <v>6258000</v>
      </c>
      <c r="K164" s="59">
        <f>IFERROR(VLOOKUP(F164,Mes!A:C,3,0),0)</f>
        <v>0</v>
      </c>
    </row>
    <row r="165" spans="1:14" x14ac:dyDescent="0.25">
      <c r="A165" s="15">
        <v>2</v>
      </c>
      <c r="B165" s="16">
        <v>3</v>
      </c>
      <c r="C165" s="16">
        <v>9</v>
      </c>
      <c r="D165" s="16">
        <v>9</v>
      </c>
      <c r="E165" s="44" t="s">
        <v>13</v>
      </c>
      <c r="F165" s="30">
        <v>239904</v>
      </c>
      <c r="G165" s="16" t="s">
        <v>208</v>
      </c>
      <c r="H165" s="14">
        <f>IFERROR(VLOOKUP($F165,Presupuesto!$A:$E,3,0),0)</f>
        <v>910000</v>
      </c>
      <c r="I165" s="14">
        <f>IFERROR(VLOOKUP($F165,Presupuesto!$A:$E,4,0),0)</f>
        <v>0</v>
      </c>
      <c r="J165" s="14">
        <f>IFERROR(VLOOKUP(F165,Presupuesto!A:E,5,0),0)</f>
        <v>910000</v>
      </c>
      <c r="K165" s="59">
        <f>IFERROR(VLOOKUP(F165,Mes!A:C,3,0),0)</f>
        <v>0</v>
      </c>
    </row>
    <row r="166" spans="1:14" ht="15.75" thickBot="1" x14ac:dyDescent="0.3">
      <c r="A166" s="15">
        <v>2</v>
      </c>
      <c r="B166" s="16">
        <v>3</v>
      </c>
      <c r="C166" s="16">
        <v>9</v>
      </c>
      <c r="D166" s="16">
        <v>9</v>
      </c>
      <c r="E166" s="44">
        <v>5</v>
      </c>
      <c r="F166" s="30">
        <v>239905</v>
      </c>
      <c r="G166" s="16" t="s">
        <v>248</v>
      </c>
      <c r="H166" s="14">
        <f>IFERROR(VLOOKUP($F166,Presupuesto!$A:$E,3,0),0)</f>
        <v>107800</v>
      </c>
      <c r="I166" s="14">
        <f>IFERROR(VLOOKUP($F166,Presupuesto!$A:$E,4,0),0)</f>
        <v>0</v>
      </c>
      <c r="J166" s="14">
        <f>IFERROR(VLOOKUP(F166,Presupuesto!A:E,5,0),0)</f>
        <v>107800</v>
      </c>
      <c r="K166" s="59">
        <f>IFERROR(VLOOKUP(F166,Mes!A:C,3,0),0)</f>
        <v>19625.27</v>
      </c>
    </row>
    <row r="167" spans="1:14" ht="15.75" thickBot="1" x14ac:dyDescent="0.3">
      <c r="A167" s="22"/>
      <c r="G167" s="24" t="s">
        <v>122</v>
      </c>
      <c r="H167" s="25">
        <f>SUM(H168:H177)</f>
        <v>390748801</v>
      </c>
      <c r="I167" s="25">
        <f>SUM(I168:I177)</f>
        <v>69000000</v>
      </c>
      <c r="J167" s="26">
        <f>SUM(J168:J177)</f>
        <v>459748801</v>
      </c>
      <c r="K167" s="27">
        <f>SUM(K168:K177)</f>
        <v>14842773.119999999</v>
      </c>
    </row>
    <row r="168" spans="1:14" x14ac:dyDescent="0.25">
      <c r="A168" s="11">
        <v>2</v>
      </c>
      <c r="B168" s="12">
        <v>4</v>
      </c>
      <c r="C168" s="12">
        <v>1</v>
      </c>
      <c r="D168" s="12">
        <v>1</v>
      </c>
      <c r="E168" s="48" t="s">
        <v>11</v>
      </c>
      <c r="F168" s="28">
        <v>241101</v>
      </c>
      <c r="G168" s="12" t="s">
        <v>123</v>
      </c>
      <c r="H168" s="14">
        <f>IFERROR(VLOOKUP($F168,Presupuesto!$A:$E,3,0),0)</f>
        <v>0</v>
      </c>
      <c r="I168" s="14">
        <f>IFERROR(VLOOKUP($F168,Presupuesto!$A:$E,4,0),0)</f>
        <v>0</v>
      </c>
      <c r="J168" s="14">
        <f>IFERROR(VLOOKUP(F168,Presupuesto!A:E,5,0),0)</f>
        <v>0</v>
      </c>
      <c r="K168" s="59">
        <f>IFERROR(VLOOKUP(F168,Mes!A:C,3,0),0)</f>
        <v>0</v>
      </c>
    </row>
    <row r="169" spans="1:14" x14ac:dyDescent="0.25">
      <c r="A169" s="15">
        <v>2</v>
      </c>
      <c r="B169" s="16">
        <v>4</v>
      </c>
      <c r="C169" s="16">
        <v>1</v>
      </c>
      <c r="D169" s="16">
        <v>2</v>
      </c>
      <c r="E169" s="44" t="s">
        <v>11</v>
      </c>
      <c r="F169" s="30">
        <v>241201</v>
      </c>
      <c r="G169" s="16" t="s">
        <v>124</v>
      </c>
      <c r="H169" s="14">
        <f>IFERROR(VLOOKUP($F169,Presupuesto!$A:$E,3,0),0)</f>
        <v>9375000</v>
      </c>
      <c r="I169" s="14">
        <f>IFERROR(VLOOKUP($F169,Presupuesto!$A:$E,4,0),0)</f>
        <v>-9375000</v>
      </c>
      <c r="J169" s="14">
        <f>IFERROR(VLOOKUP(F169,Presupuesto!A:E,5,0),0)</f>
        <v>0</v>
      </c>
      <c r="K169" s="59">
        <f>IFERROR(VLOOKUP(F169,Mes!A:C,3,0),0)</f>
        <v>0</v>
      </c>
    </row>
    <row r="170" spans="1:14" x14ac:dyDescent="0.25">
      <c r="A170" s="15">
        <v>2</v>
      </c>
      <c r="B170" s="16">
        <v>4</v>
      </c>
      <c r="C170" s="16">
        <v>1</v>
      </c>
      <c r="D170" s="16">
        <v>2</v>
      </c>
      <c r="E170" s="44" t="s">
        <v>16</v>
      </c>
      <c r="F170" s="30">
        <v>241202</v>
      </c>
      <c r="G170" s="16" t="s">
        <v>125</v>
      </c>
      <c r="H170" s="14">
        <f>IFERROR(VLOOKUP($F170,Presupuesto!$A:$E,3,0),0)</f>
        <v>0</v>
      </c>
      <c r="I170" s="14">
        <f>IFERROR(VLOOKUP($F170,Presupuesto!$A:$E,4,0),0)</f>
        <v>9375000</v>
      </c>
      <c r="J170" s="14">
        <f>IFERROR(VLOOKUP(F170,Presupuesto!A:E,5,0),0)</f>
        <v>9375000</v>
      </c>
      <c r="K170" s="59">
        <f>IFERROR(VLOOKUP(F170,Mes!A:C,3,0),0)</f>
        <v>47173.120000000003</v>
      </c>
    </row>
    <row r="171" spans="1:14" x14ac:dyDescent="0.25">
      <c r="A171" s="15">
        <v>2</v>
      </c>
      <c r="B171" s="16">
        <v>4</v>
      </c>
      <c r="C171" s="16">
        <v>1</v>
      </c>
      <c r="D171" s="16">
        <v>4</v>
      </c>
      <c r="E171" s="44" t="s">
        <v>11</v>
      </c>
      <c r="F171" s="30">
        <v>241401</v>
      </c>
      <c r="G171" s="16" t="s">
        <v>126</v>
      </c>
      <c r="H171" s="14">
        <f>IFERROR(VLOOKUP($F171,Presupuesto!$A:$E,3,0),0)</f>
        <v>0</v>
      </c>
      <c r="I171" s="14">
        <f>IFERROR(VLOOKUP($F171,Presupuesto!$A:$E,4,0),0)</f>
        <v>0</v>
      </c>
      <c r="J171" s="14">
        <f>IFERROR(VLOOKUP(F171,Presupuesto!A:E,5,0),0)</f>
        <v>0</v>
      </c>
      <c r="K171" s="59">
        <f>IFERROR(VLOOKUP(F171,Mes!A:C,3,0),0)</f>
        <v>0</v>
      </c>
    </row>
    <row r="172" spans="1:14" x14ac:dyDescent="0.25">
      <c r="A172" s="15">
        <v>2</v>
      </c>
      <c r="B172" s="16">
        <v>4</v>
      </c>
      <c r="C172" s="16">
        <v>1</v>
      </c>
      <c r="D172" s="16">
        <v>4</v>
      </c>
      <c r="E172" s="44" t="s">
        <v>16</v>
      </c>
      <c r="F172" s="30">
        <v>241402</v>
      </c>
      <c r="G172" s="16" t="s">
        <v>155</v>
      </c>
      <c r="H172" s="14">
        <f>IFERROR(VLOOKUP($F172,Presupuesto!$A:$E,3,0),0)</f>
        <v>0</v>
      </c>
      <c r="I172" s="14">
        <f>IFERROR(VLOOKUP($F172,Presupuesto!$A:$E,4,0),0)</f>
        <v>0</v>
      </c>
      <c r="J172" s="14">
        <f>IFERROR(VLOOKUP(F172,Presupuesto!A:E,5,0),0)</f>
        <v>0</v>
      </c>
      <c r="K172" s="59">
        <f>IFERROR(VLOOKUP(F172,Mes!A:C,3,0),0)</f>
        <v>0</v>
      </c>
    </row>
    <row r="173" spans="1:14" s="33" customFormat="1" x14ac:dyDescent="0.25">
      <c r="A173" s="15">
        <v>2</v>
      </c>
      <c r="B173" s="16">
        <v>4</v>
      </c>
      <c r="C173" s="16">
        <v>1</v>
      </c>
      <c r="D173" s="16">
        <v>5</v>
      </c>
      <c r="E173" s="44" t="s">
        <v>11</v>
      </c>
      <c r="F173" s="30">
        <v>241501</v>
      </c>
      <c r="G173" s="16" t="s">
        <v>127</v>
      </c>
      <c r="H173" s="14">
        <f>IFERROR(VLOOKUP($F173,Presupuesto!$A:$E,3,0),0)</f>
        <v>0</v>
      </c>
      <c r="I173" s="14">
        <f>IFERROR(VLOOKUP($F173,Presupuesto!$A:$E,4,0),0)</f>
        <v>0</v>
      </c>
      <c r="J173" s="14">
        <f>IFERROR(VLOOKUP(F173,Presupuesto!A:E,5,0),0)</f>
        <v>0</v>
      </c>
      <c r="K173" s="59">
        <f>IFERROR(VLOOKUP(F173,Mes!A:C,3,0),0)</f>
        <v>0</v>
      </c>
      <c r="N173"/>
    </row>
    <row r="174" spans="1:14" x14ac:dyDescent="0.25">
      <c r="A174" s="15">
        <v>2</v>
      </c>
      <c r="B174" s="16">
        <v>4</v>
      </c>
      <c r="C174" s="16">
        <v>1</v>
      </c>
      <c r="D174" s="16">
        <v>6</v>
      </c>
      <c r="E174" s="44" t="s">
        <v>11</v>
      </c>
      <c r="F174" s="30">
        <v>241601</v>
      </c>
      <c r="G174" s="16" t="s">
        <v>128</v>
      </c>
      <c r="H174" s="14">
        <f>IFERROR(VLOOKUP($F174,Presupuesto!$A:$E,3,0),0)</f>
        <v>0</v>
      </c>
      <c r="I174" s="14">
        <f>IFERROR(VLOOKUP($F174,Presupuesto!$A:$E,4,0),0)</f>
        <v>0</v>
      </c>
      <c r="J174" s="14">
        <f>IFERROR(VLOOKUP(F174,Presupuesto!A:E,5,0),0)</f>
        <v>0</v>
      </c>
      <c r="K174" s="59">
        <f>IFERROR(VLOOKUP(F174,Mes!A:C,3,0),0)</f>
        <v>0</v>
      </c>
    </row>
    <row r="175" spans="1:14" x14ac:dyDescent="0.25">
      <c r="A175" s="15">
        <v>2</v>
      </c>
      <c r="B175" s="16">
        <v>4</v>
      </c>
      <c r="C175" s="16">
        <v>1</v>
      </c>
      <c r="D175" s="16">
        <v>6</v>
      </c>
      <c r="E175" s="44" t="s">
        <v>18</v>
      </c>
      <c r="F175" s="30">
        <v>241605</v>
      </c>
      <c r="G175" s="16" t="s">
        <v>152</v>
      </c>
      <c r="H175" s="14">
        <f>IFERROR(VLOOKUP($F175,Presupuesto!$A:$E,3,0),0)</f>
        <v>0</v>
      </c>
      <c r="I175" s="14">
        <f>IFERROR(VLOOKUP($F175,Presupuesto!$A:$E,4,0),0)</f>
        <v>0</v>
      </c>
      <c r="J175" s="14">
        <f>IFERROR(VLOOKUP(F175,Presupuesto!A:E,5,0),0)</f>
        <v>0</v>
      </c>
      <c r="K175" s="59">
        <f>IFERROR(VLOOKUP(F175,Mes!A:C,3,0),0)</f>
        <v>0</v>
      </c>
    </row>
    <row r="176" spans="1:14" x14ac:dyDescent="0.25">
      <c r="A176" s="15">
        <v>2</v>
      </c>
      <c r="B176" s="16">
        <v>4</v>
      </c>
      <c r="C176" s="16">
        <v>4</v>
      </c>
      <c r="D176" s="16">
        <v>1</v>
      </c>
      <c r="E176" s="44" t="s">
        <v>16</v>
      </c>
      <c r="F176" s="30">
        <v>244102</v>
      </c>
      <c r="G176" s="16" t="s">
        <v>129</v>
      </c>
      <c r="H176" s="14">
        <f>IFERROR(VLOOKUP($F176,Presupuesto!$A:$E,3,0),0)</f>
        <v>0</v>
      </c>
      <c r="I176" s="14">
        <f>IFERROR(VLOOKUP($F176,Presupuesto!$A:$E,4,0),0)</f>
        <v>0</v>
      </c>
      <c r="J176" s="14">
        <f>IFERROR(VLOOKUP(F176,Presupuesto!A:E,5,0),0)</f>
        <v>0</v>
      </c>
      <c r="K176" s="59">
        <f>IFERROR(VLOOKUP(F176,Mes!A:C,3,0),0)</f>
        <v>0</v>
      </c>
      <c r="N176" s="33"/>
    </row>
    <row r="177" spans="1:11" ht="15.75" thickBot="1" x14ac:dyDescent="0.3">
      <c r="A177" s="18">
        <v>2</v>
      </c>
      <c r="B177" s="19">
        <v>4</v>
      </c>
      <c r="C177" s="19">
        <v>9</v>
      </c>
      <c r="D177" s="19">
        <v>1</v>
      </c>
      <c r="E177" s="49">
        <v>1</v>
      </c>
      <c r="F177" s="31">
        <v>249101</v>
      </c>
      <c r="G177" s="21" t="s">
        <v>130</v>
      </c>
      <c r="H177" s="14">
        <f>IFERROR(VLOOKUP($F177,Presupuesto!$A:$E,3,0),0)</f>
        <v>381373801</v>
      </c>
      <c r="I177" s="14">
        <f>IFERROR(VLOOKUP($F177,Presupuesto!$A:$E,4,0),0)</f>
        <v>69000000</v>
      </c>
      <c r="J177" s="14">
        <f>IFERROR(VLOOKUP(F177,Presupuesto!A:E,5,0),0)</f>
        <v>450373801</v>
      </c>
      <c r="K177" s="59">
        <f>IFERROR(VLOOKUP(F177,Mes!A:C,3,0),0)</f>
        <v>14795600</v>
      </c>
    </row>
    <row r="178" spans="1:11" ht="15.75" thickBot="1" x14ac:dyDescent="0.3">
      <c r="A178" s="22"/>
      <c r="G178" s="24" t="s">
        <v>131</v>
      </c>
      <c r="H178" s="25">
        <f>SUM(H179:H206)</f>
        <v>271098406</v>
      </c>
      <c r="I178" s="25">
        <f>SUM(I179:I206)</f>
        <v>39630594.729999997</v>
      </c>
      <c r="J178" s="25">
        <f>SUM(J179:J206)</f>
        <v>310729000.73000002</v>
      </c>
      <c r="K178" s="25">
        <f>SUM(K179:K206)</f>
        <v>4953224.6399999997</v>
      </c>
    </row>
    <row r="179" spans="1:11" x14ac:dyDescent="0.25">
      <c r="A179" s="11">
        <v>2</v>
      </c>
      <c r="B179" s="12">
        <v>6</v>
      </c>
      <c r="C179" s="12">
        <v>1</v>
      </c>
      <c r="D179" s="12">
        <v>1</v>
      </c>
      <c r="E179" s="48" t="s">
        <v>11</v>
      </c>
      <c r="F179" s="28">
        <v>261101</v>
      </c>
      <c r="G179" s="12" t="s">
        <v>132</v>
      </c>
      <c r="H179" s="14">
        <f>IFERROR(VLOOKUP($F179,Presupuesto!$A:$E,3,0),0)</f>
        <v>41560700</v>
      </c>
      <c r="I179" s="14">
        <f>IFERROR(VLOOKUP($F179,Presupuesto!$A:$E,4,0),0)</f>
        <v>0</v>
      </c>
      <c r="J179" s="14">
        <f>IFERROR(VLOOKUP(F179,Presupuesto!A:E,5,0),0)</f>
        <v>41560700</v>
      </c>
      <c r="K179" s="59">
        <f>IFERROR(VLOOKUP(F179,Mes!A:C,3,0),0)</f>
        <v>0</v>
      </c>
    </row>
    <row r="180" spans="1:11" x14ac:dyDescent="0.25">
      <c r="A180" s="15">
        <v>2</v>
      </c>
      <c r="B180" s="16">
        <v>6</v>
      </c>
      <c r="C180" s="16">
        <v>1</v>
      </c>
      <c r="D180" s="16">
        <v>2</v>
      </c>
      <c r="E180" s="44" t="s">
        <v>11</v>
      </c>
      <c r="F180" s="30">
        <v>261201</v>
      </c>
      <c r="G180" s="16" t="s">
        <v>204</v>
      </c>
      <c r="H180" s="14">
        <f>IFERROR(VLOOKUP($F180,Presupuesto!$A:$E,3,0),0)</f>
        <v>0</v>
      </c>
      <c r="I180" s="14">
        <f>IFERROR(VLOOKUP($F180,Presupuesto!$A:$E,4,0),0)</f>
        <v>0</v>
      </c>
      <c r="J180" s="14">
        <f>IFERROR(VLOOKUP(F180,Presupuesto!A:E,5,0),0)</f>
        <v>0</v>
      </c>
      <c r="K180" s="59">
        <f>IFERROR(VLOOKUP(F180,Mes!A:C,3,0),0)</f>
        <v>0</v>
      </c>
    </row>
    <row r="181" spans="1:11" x14ac:dyDescent="0.25">
      <c r="A181" s="15">
        <v>2</v>
      </c>
      <c r="B181" s="16">
        <v>6</v>
      </c>
      <c r="C181" s="16">
        <v>1</v>
      </c>
      <c r="D181" s="16">
        <v>3</v>
      </c>
      <c r="E181" s="44" t="s">
        <v>11</v>
      </c>
      <c r="F181" s="30">
        <v>261301</v>
      </c>
      <c r="G181" s="16" t="s">
        <v>133</v>
      </c>
      <c r="H181" s="14">
        <f>IFERROR(VLOOKUP($F181,Presupuesto!$A:$E,3,0),0)</f>
        <v>33037340</v>
      </c>
      <c r="I181" s="14">
        <f>IFERROR(VLOOKUP($F181,Presupuesto!$A:$E,4,0),0)</f>
        <v>554371.07999999996</v>
      </c>
      <c r="J181" s="14">
        <f>IFERROR(VLOOKUP(F181,Presupuesto!A:E,5,0),0)</f>
        <v>33591711.079999998</v>
      </c>
      <c r="K181" s="59">
        <f>IFERROR(VLOOKUP(F181,Mes!A:C,3,0),0)</f>
        <v>0</v>
      </c>
    </row>
    <row r="182" spans="1:11" x14ac:dyDescent="0.25">
      <c r="A182" s="15">
        <v>2</v>
      </c>
      <c r="B182" s="16">
        <v>6</v>
      </c>
      <c r="C182" s="16">
        <v>1</v>
      </c>
      <c r="D182" s="16">
        <v>4</v>
      </c>
      <c r="E182" s="44" t="s">
        <v>11</v>
      </c>
      <c r="F182" s="30">
        <v>261401</v>
      </c>
      <c r="G182" s="16" t="s">
        <v>134</v>
      </c>
      <c r="H182" s="14">
        <f>IFERROR(VLOOKUP($F182,Presupuesto!$A:$E,3,0),0)</f>
        <v>1300400</v>
      </c>
      <c r="I182" s="14">
        <f>IFERROR(VLOOKUP($F182,Presupuesto!$A:$E,4,0),0)</f>
        <v>0</v>
      </c>
      <c r="J182" s="14">
        <f>IFERROR(VLOOKUP(F182,Presupuesto!A:E,5,0),0)</f>
        <v>1300400</v>
      </c>
      <c r="K182" s="59">
        <f>IFERROR(VLOOKUP(F182,Mes!A:C,3,0),0)</f>
        <v>0</v>
      </c>
    </row>
    <row r="183" spans="1:11" x14ac:dyDescent="0.25">
      <c r="A183" s="15">
        <v>2</v>
      </c>
      <c r="B183" s="16">
        <v>6</v>
      </c>
      <c r="C183" s="16">
        <v>1</v>
      </c>
      <c r="D183" s="16">
        <v>9</v>
      </c>
      <c r="E183" s="44">
        <v>1</v>
      </c>
      <c r="F183" s="30">
        <v>261901</v>
      </c>
      <c r="G183" s="16" t="s">
        <v>160</v>
      </c>
      <c r="H183" s="14">
        <f>IFERROR(VLOOKUP($F183,Presupuesto!$A:$E,3,0),0)</f>
        <v>210800</v>
      </c>
      <c r="I183" s="14">
        <f>IFERROR(VLOOKUP($F183,Presupuesto!$A:$E,4,0),0)</f>
        <v>0</v>
      </c>
      <c r="J183" s="14">
        <f>IFERROR(VLOOKUP(F183,Presupuesto!A:E,5,0),0)</f>
        <v>210800</v>
      </c>
      <c r="K183" s="59">
        <f>IFERROR(VLOOKUP(F183,Mes!A:C,3,0),0)</f>
        <v>0</v>
      </c>
    </row>
    <row r="184" spans="1:11" x14ac:dyDescent="0.25">
      <c r="A184" s="15">
        <v>2</v>
      </c>
      <c r="B184" s="16">
        <v>6</v>
      </c>
      <c r="C184" s="16">
        <v>2</v>
      </c>
      <c r="D184" s="16">
        <v>1</v>
      </c>
      <c r="E184" s="44" t="s">
        <v>11</v>
      </c>
      <c r="F184" s="30">
        <v>262101</v>
      </c>
      <c r="G184" s="16" t="s">
        <v>135</v>
      </c>
      <c r="H184" s="14">
        <f>IFERROR(VLOOKUP($F184,Presupuesto!$A:$E,3,0),0)</f>
        <v>1053562</v>
      </c>
      <c r="I184" s="14">
        <f>IFERROR(VLOOKUP($F184,Presupuesto!$A:$E,4,0),0)</f>
        <v>0</v>
      </c>
      <c r="J184" s="14">
        <f>IFERROR(VLOOKUP(F184,Presupuesto!A:E,5,0),0)</f>
        <v>1053562</v>
      </c>
      <c r="K184" s="59">
        <f>IFERROR(VLOOKUP(F184,Mes!A:C,3,0),0)</f>
        <v>0</v>
      </c>
    </row>
    <row r="185" spans="1:11" x14ac:dyDescent="0.25">
      <c r="A185" s="15">
        <v>2</v>
      </c>
      <c r="B185" s="16">
        <v>6</v>
      </c>
      <c r="C185" s="16">
        <v>2</v>
      </c>
      <c r="D185" s="16">
        <v>3</v>
      </c>
      <c r="E185" s="44" t="s">
        <v>11</v>
      </c>
      <c r="F185" s="30">
        <v>262301</v>
      </c>
      <c r="G185" s="16" t="s">
        <v>154</v>
      </c>
      <c r="H185" s="14">
        <f>IFERROR(VLOOKUP($F185,Presupuesto!$A:$E,3,0),0)</f>
        <v>1612988</v>
      </c>
      <c r="I185" s="14">
        <f>IFERROR(VLOOKUP($F185,Presupuesto!$A:$E,4,0),0)</f>
        <v>0</v>
      </c>
      <c r="J185" s="14">
        <f>IFERROR(VLOOKUP(F185,Presupuesto!A:E,5,0),0)</f>
        <v>1612988</v>
      </c>
      <c r="K185" s="59">
        <f>IFERROR(VLOOKUP(F185,Mes!A:C,3,0),0)</f>
        <v>0</v>
      </c>
    </row>
    <row r="186" spans="1:11" x14ac:dyDescent="0.25">
      <c r="A186" s="15">
        <v>2</v>
      </c>
      <c r="B186" s="16">
        <v>6</v>
      </c>
      <c r="C186" s="16">
        <v>2</v>
      </c>
      <c r="D186" s="16">
        <v>4</v>
      </c>
      <c r="E186" s="44">
        <v>1</v>
      </c>
      <c r="F186" s="30">
        <v>262401</v>
      </c>
      <c r="G186" s="16" t="s">
        <v>266</v>
      </c>
      <c r="H186" s="14">
        <f>IFERROR(VLOOKUP($F186,Presupuesto!$A:$E,3,0),0)</f>
        <v>6000</v>
      </c>
      <c r="I186" s="14">
        <f>IFERROR(VLOOKUP($F186,Presupuesto!$A:$E,4,0),0)</f>
        <v>0</v>
      </c>
      <c r="J186" s="14">
        <f>IFERROR(VLOOKUP(F186,Presupuesto!A:E,5,0),0)</f>
        <v>6000</v>
      </c>
      <c r="K186" s="59">
        <f>IFERROR(VLOOKUP(F186,Mes!A:C,3,0),0)</f>
        <v>0</v>
      </c>
    </row>
    <row r="187" spans="1:11" x14ac:dyDescent="0.25">
      <c r="A187" s="15">
        <v>2</v>
      </c>
      <c r="B187" s="16">
        <v>6</v>
      </c>
      <c r="C187" s="16">
        <v>3</v>
      </c>
      <c r="D187" s="16">
        <v>1</v>
      </c>
      <c r="E187" s="44" t="s">
        <v>11</v>
      </c>
      <c r="F187" s="30">
        <v>263101</v>
      </c>
      <c r="G187" s="16" t="s">
        <v>136</v>
      </c>
      <c r="H187" s="14">
        <f>IFERROR(VLOOKUP($F187,Presupuesto!$A:$E,3,0),0)</f>
        <v>7411846</v>
      </c>
      <c r="I187" s="14">
        <f>IFERROR(VLOOKUP($F187,Presupuesto!$A:$E,4,0),0)</f>
        <v>30304549.109999999</v>
      </c>
      <c r="J187" s="14">
        <f>IFERROR(VLOOKUP(F187,Presupuesto!A:E,5,0),0)</f>
        <v>37716395.109999999</v>
      </c>
      <c r="K187" s="59">
        <f>IFERROR(VLOOKUP(F187,Mes!A:C,3,0),0)</f>
        <v>456744.96000000002</v>
      </c>
    </row>
    <row r="188" spans="1:11" x14ac:dyDescent="0.25">
      <c r="A188" s="15">
        <v>2</v>
      </c>
      <c r="B188" s="16">
        <v>6</v>
      </c>
      <c r="C188" s="16">
        <v>3</v>
      </c>
      <c r="D188" s="16">
        <v>2</v>
      </c>
      <c r="E188" s="44" t="s">
        <v>11</v>
      </c>
      <c r="F188" s="30">
        <v>263201</v>
      </c>
      <c r="G188" s="16" t="s">
        <v>137</v>
      </c>
      <c r="H188" s="14">
        <f>IFERROR(VLOOKUP($F188,Presupuesto!$A:$E,3,0),0)</f>
        <v>703180</v>
      </c>
      <c r="I188" s="14">
        <f>IFERROR(VLOOKUP($F188,Presupuesto!$A:$E,4,0),0)</f>
        <v>6404537.04</v>
      </c>
      <c r="J188" s="14">
        <f>IFERROR(VLOOKUP(F188,Presupuesto!A:E,5,0),0)</f>
        <v>7107717.04</v>
      </c>
      <c r="K188" s="59">
        <f>IFERROR(VLOOKUP(F188,Mes!A:C,3,0),0)</f>
        <v>4496479.68</v>
      </c>
    </row>
    <row r="189" spans="1:11" x14ac:dyDescent="0.25">
      <c r="A189" s="15">
        <v>2</v>
      </c>
      <c r="B189" s="16">
        <v>6</v>
      </c>
      <c r="C189" s="16">
        <v>3</v>
      </c>
      <c r="D189" s="16">
        <v>4</v>
      </c>
      <c r="E189" s="44">
        <v>1</v>
      </c>
      <c r="F189" s="30">
        <v>263401</v>
      </c>
      <c r="G189" s="16" t="s">
        <v>267</v>
      </c>
      <c r="H189" s="14">
        <f>IFERROR(VLOOKUP($F189,Presupuesto!$A:$E,3,0),0)</f>
        <v>0</v>
      </c>
      <c r="I189" s="14">
        <f>IFERROR(VLOOKUP($F189,Presupuesto!$A:$E,4,0),0)</f>
        <v>52290</v>
      </c>
      <c r="J189" s="14">
        <f>IFERROR(VLOOKUP(F189,Presupuesto!A:E,5,0),0)</f>
        <v>52290</v>
      </c>
      <c r="K189" s="59">
        <f>IFERROR(VLOOKUP(F189,Mes!A:C,3,0),0)</f>
        <v>0</v>
      </c>
    </row>
    <row r="190" spans="1:11" x14ac:dyDescent="0.25">
      <c r="A190" s="15">
        <v>2</v>
      </c>
      <c r="B190" s="16">
        <v>6</v>
      </c>
      <c r="C190" s="16">
        <v>4</v>
      </c>
      <c r="D190" s="16">
        <v>1</v>
      </c>
      <c r="E190" s="44" t="s">
        <v>11</v>
      </c>
      <c r="F190" s="30">
        <v>264101</v>
      </c>
      <c r="G190" s="16" t="s">
        <v>138</v>
      </c>
      <c r="H190" s="14">
        <f>IFERROR(VLOOKUP($F190,Presupuesto!$A:$E,3,0),0)</f>
        <v>48500000</v>
      </c>
      <c r="I190" s="14">
        <f>IFERROR(VLOOKUP($F190,Presupuesto!$A:$E,4,0),0)</f>
        <v>0</v>
      </c>
      <c r="J190" s="14">
        <f>IFERROR(VLOOKUP(F190,Presupuesto!A:E,5,0),0)</f>
        <v>48500000</v>
      </c>
      <c r="K190" s="59">
        <f>IFERROR(VLOOKUP(F190,Mes!A:C,3,0),0)</f>
        <v>0</v>
      </c>
    </row>
    <row r="191" spans="1:11" x14ac:dyDescent="0.25">
      <c r="A191" s="15">
        <v>2</v>
      </c>
      <c r="B191" s="16">
        <v>6</v>
      </c>
      <c r="C191" s="16">
        <v>4</v>
      </c>
      <c r="D191" s="16">
        <v>6</v>
      </c>
      <c r="E191" s="44" t="s">
        <v>11</v>
      </c>
      <c r="F191" s="30">
        <v>264601</v>
      </c>
      <c r="G191" s="16" t="s">
        <v>216</v>
      </c>
      <c r="H191" s="14">
        <f>IFERROR(VLOOKUP($F191,Presupuesto!$A:$E,3,0),0)</f>
        <v>60000</v>
      </c>
      <c r="I191" s="14">
        <f>IFERROR(VLOOKUP($F191,Presupuesto!$A:$E,4,0),0)</f>
        <v>65000</v>
      </c>
      <c r="J191" s="14">
        <f>IFERROR(VLOOKUP(F191,Presupuesto!A:E,5,0),0)</f>
        <v>125000</v>
      </c>
      <c r="K191" s="59">
        <f>IFERROR(VLOOKUP(F191,Mes!A:C,3,0),0)</f>
        <v>0</v>
      </c>
    </row>
    <row r="192" spans="1:11" x14ac:dyDescent="0.25">
      <c r="A192" s="15">
        <v>2</v>
      </c>
      <c r="B192" s="16">
        <v>6</v>
      </c>
      <c r="C192" s="16">
        <v>4</v>
      </c>
      <c r="D192" s="16">
        <v>7</v>
      </c>
      <c r="E192" s="44" t="s">
        <v>11</v>
      </c>
      <c r="F192" s="30">
        <v>264701</v>
      </c>
      <c r="G192" s="16" t="s">
        <v>156</v>
      </c>
      <c r="H192" s="14">
        <f>IFERROR(VLOOKUP($F192,Presupuesto!$A:$E,3,0),0)</f>
        <v>24065000</v>
      </c>
      <c r="I192" s="14">
        <f>IFERROR(VLOOKUP($F192,Presupuesto!$A:$E,4,0),0)</f>
        <v>-65000</v>
      </c>
      <c r="J192" s="14">
        <f>IFERROR(VLOOKUP(F192,Presupuesto!A:E,5,0),0)</f>
        <v>24000000</v>
      </c>
      <c r="K192" s="59">
        <f>IFERROR(VLOOKUP(F192,Mes!A:C,3,0),0)</f>
        <v>0</v>
      </c>
    </row>
    <row r="193" spans="1:14" x14ac:dyDescent="0.25">
      <c r="A193" s="15">
        <v>2</v>
      </c>
      <c r="B193" s="16">
        <v>6</v>
      </c>
      <c r="C193" s="16">
        <v>4</v>
      </c>
      <c r="D193" s="16">
        <v>8</v>
      </c>
      <c r="E193" s="44" t="s">
        <v>11</v>
      </c>
      <c r="F193" s="30">
        <v>264801</v>
      </c>
      <c r="G193" s="16" t="s">
        <v>139</v>
      </c>
      <c r="H193" s="14">
        <f>IFERROR(VLOOKUP($F193,Presupuesto!$A:$E,3,0),0)</f>
        <v>20000000</v>
      </c>
      <c r="I193" s="14">
        <f>IFERROR(VLOOKUP($F193,Presupuesto!$A:$E,4,0),0)</f>
        <v>0</v>
      </c>
      <c r="J193" s="14">
        <f>IFERROR(VLOOKUP(F193,Presupuesto!A:E,5,0),0)</f>
        <v>20000000</v>
      </c>
      <c r="K193" s="59">
        <f>IFERROR(VLOOKUP(F193,Mes!A:C,3,0),0)</f>
        <v>0</v>
      </c>
    </row>
    <row r="194" spans="1:14" x14ac:dyDescent="0.25">
      <c r="A194" s="15">
        <v>2</v>
      </c>
      <c r="B194" s="16">
        <v>6</v>
      </c>
      <c r="C194" s="16">
        <v>5</v>
      </c>
      <c r="D194" s="16">
        <v>1</v>
      </c>
      <c r="E194" s="44">
        <v>1</v>
      </c>
      <c r="F194" s="30">
        <v>265101</v>
      </c>
      <c r="G194" s="16" t="s">
        <v>217</v>
      </c>
      <c r="H194" s="14">
        <f>IFERROR(VLOOKUP($F194,Presupuesto!$A:$E,3,0),0)</f>
        <v>0</v>
      </c>
      <c r="I194" s="14">
        <f>IFERROR(VLOOKUP($F194,Presupuesto!$A:$E,4,0),0)</f>
        <v>0</v>
      </c>
      <c r="J194" s="14">
        <f>IFERROR(VLOOKUP(F194,Presupuesto!A:E,5,0),0)</f>
        <v>0</v>
      </c>
      <c r="K194" s="59">
        <f>IFERROR(VLOOKUP(F194,Mes!A:C,3,0),0)</f>
        <v>0</v>
      </c>
    </row>
    <row r="195" spans="1:14" s="33" customFormat="1" x14ac:dyDescent="0.25">
      <c r="A195" s="15">
        <v>2</v>
      </c>
      <c r="B195" s="16">
        <v>6</v>
      </c>
      <c r="C195" s="16">
        <v>5</v>
      </c>
      <c r="D195" s="16">
        <v>2</v>
      </c>
      <c r="E195" s="44" t="s">
        <v>11</v>
      </c>
      <c r="F195" s="30">
        <v>265201</v>
      </c>
      <c r="G195" s="16" t="s">
        <v>187</v>
      </c>
      <c r="H195" s="14">
        <f>IFERROR(VLOOKUP($F195,Presupuesto!$A:$E,3,0),0)</f>
        <v>10000</v>
      </c>
      <c r="I195" s="14">
        <f>IFERROR(VLOOKUP($F195,Presupuesto!$A:$E,4,0),0)</f>
        <v>55300.01</v>
      </c>
      <c r="J195" s="14">
        <f>IFERROR(VLOOKUP(F195,Presupuesto!A:E,5,0),0)</f>
        <v>65300.01</v>
      </c>
      <c r="K195" s="59">
        <f>IFERROR(VLOOKUP(F195,Mes!A:C,3,0),0)</f>
        <v>0</v>
      </c>
      <c r="L195"/>
      <c r="M195"/>
      <c r="N195"/>
    </row>
    <row r="196" spans="1:14" s="33" customFormat="1" x14ac:dyDescent="0.25">
      <c r="A196" s="15">
        <v>2</v>
      </c>
      <c r="B196" s="16">
        <v>6</v>
      </c>
      <c r="C196" s="16">
        <v>5</v>
      </c>
      <c r="D196" s="16">
        <v>4</v>
      </c>
      <c r="E196" s="44" t="s">
        <v>11</v>
      </c>
      <c r="F196" s="30">
        <v>265401</v>
      </c>
      <c r="G196" s="16" t="s">
        <v>140</v>
      </c>
      <c r="H196" s="14">
        <f>IFERROR(VLOOKUP($F196,Presupuesto!$A:$E,3,0),0)</f>
        <v>1000000</v>
      </c>
      <c r="I196" s="14">
        <f>IFERROR(VLOOKUP($F196,Presupuesto!$A:$E,4,0),0)</f>
        <v>1765000.02</v>
      </c>
      <c r="J196" s="14">
        <f>IFERROR(VLOOKUP(F196,Presupuesto!A:E,5,0),0)</f>
        <v>2765000.02</v>
      </c>
      <c r="K196" s="59">
        <f>IFERROR(VLOOKUP(F196,Mes!A:C,3,0),0)</f>
        <v>0</v>
      </c>
      <c r="N196"/>
    </row>
    <row r="197" spans="1:14" s="33" customFormat="1" x14ac:dyDescent="0.25">
      <c r="A197" s="15">
        <v>2</v>
      </c>
      <c r="B197" s="16">
        <v>6</v>
      </c>
      <c r="C197" s="16">
        <v>5</v>
      </c>
      <c r="D197" s="16">
        <v>4</v>
      </c>
      <c r="E197" s="44">
        <v>2</v>
      </c>
      <c r="F197" s="30">
        <v>265402</v>
      </c>
      <c r="G197" s="16" t="s">
        <v>277</v>
      </c>
      <c r="H197" s="14">
        <f>IFERROR(VLOOKUP($F197,Presupuesto!$A:$E,3,0),0)</f>
        <v>0</v>
      </c>
      <c r="I197" s="14">
        <f>IFERROR(VLOOKUP($F197,Presupuesto!$A:$E,4,0),0)</f>
        <v>300000</v>
      </c>
      <c r="J197" s="14">
        <f>IFERROR(VLOOKUP(F197,Presupuesto!A:E,5,0),0)</f>
        <v>300000</v>
      </c>
      <c r="K197" s="59">
        <f>IFERROR(VLOOKUP(F197,Mes!A:C,3,0),0)</f>
        <v>0</v>
      </c>
      <c r="N197"/>
    </row>
    <row r="198" spans="1:14" x14ac:dyDescent="0.25">
      <c r="A198" s="15">
        <v>2</v>
      </c>
      <c r="B198" s="16">
        <v>6</v>
      </c>
      <c r="C198" s="16">
        <v>5</v>
      </c>
      <c r="D198" s="16">
        <v>5</v>
      </c>
      <c r="E198" s="44" t="s">
        <v>11</v>
      </c>
      <c r="F198" s="30">
        <v>265501</v>
      </c>
      <c r="G198" s="16" t="s">
        <v>141</v>
      </c>
      <c r="H198" s="14">
        <f>IFERROR(VLOOKUP($F198,Presupuesto!$A:$E,3,0),0)</f>
        <v>49237000</v>
      </c>
      <c r="I198" s="14">
        <f>IFERROR(VLOOKUP($F198,Presupuesto!$A:$E,4,0),0)</f>
        <v>0</v>
      </c>
      <c r="J198" s="14">
        <f>IFERROR(VLOOKUP(F198,Presupuesto!A:E,5,0),0)</f>
        <v>49237000</v>
      </c>
      <c r="K198" s="59">
        <f>IFERROR(VLOOKUP(F198,Mes!A:C,3,0),0)</f>
        <v>0</v>
      </c>
    </row>
    <row r="199" spans="1:14" x14ac:dyDescent="0.25">
      <c r="A199" s="15">
        <v>2</v>
      </c>
      <c r="B199" s="16">
        <v>6</v>
      </c>
      <c r="C199" s="16">
        <v>5</v>
      </c>
      <c r="D199" s="16">
        <v>6</v>
      </c>
      <c r="E199" s="44" t="s">
        <v>11</v>
      </c>
      <c r="F199" s="30">
        <v>265601</v>
      </c>
      <c r="G199" s="16" t="s">
        <v>142</v>
      </c>
      <c r="H199" s="14">
        <f>IFERROR(VLOOKUP($F199,Presupuesto!$A:$E,3,0),0)</f>
        <v>105500</v>
      </c>
      <c r="I199" s="14">
        <f>IFERROR(VLOOKUP($F199,Presupuesto!$A:$E,4,0),0)</f>
        <v>141600</v>
      </c>
      <c r="J199" s="14">
        <f>IFERROR(VLOOKUP(F199,Presupuesto!A:E,5,0),0)</f>
        <v>247100</v>
      </c>
      <c r="K199" s="59">
        <f>IFERROR(VLOOKUP(F199,Mes!A:C,3,0),0)</f>
        <v>0</v>
      </c>
      <c r="N199" s="33"/>
    </row>
    <row r="200" spans="1:14" x14ac:dyDescent="0.25">
      <c r="A200" s="15">
        <v>2</v>
      </c>
      <c r="B200" s="16">
        <v>6</v>
      </c>
      <c r="C200" s="16">
        <v>5</v>
      </c>
      <c r="D200" s="16">
        <v>7</v>
      </c>
      <c r="E200" s="44" t="s">
        <v>11</v>
      </c>
      <c r="F200" s="30">
        <v>265701</v>
      </c>
      <c r="G200" s="16" t="s">
        <v>143</v>
      </c>
      <c r="H200" s="14">
        <f>IFERROR(VLOOKUP($F200,Presupuesto!$A:$E,3,0),0)</f>
        <v>128534</v>
      </c>
      <c r="I200" s="14">
        <f>IFERROR(VLOOKUP($F200,Presupuesto!$A:$E,4,0),0)</f>
        <v>52947.47</v>
      </c>
      <c r="J200" s="14">
        <f>IFERROR(VLOOKUP(F200,Presupuesto!A:E,5,0),0)</f>
        <v>181481.47</v>
      </c>
      <c r="K200" s="59">
        <f>IFERROR(VLOOKUP(F200,Mes!A:C,3,0),0)</f>
        <v>0</v>
      </c>
      <c r="N200" s="33"/>
    </row>
    <row r="201" spans="1:14" x14ac:dyDescent="0.25">
      <c r="A201" s="15">
        <v>2</v>
      </c>
      <c r="B201" s="16">
        <v>6</v>
      </c>
      <c r="C201" s="16">
        <v>5</v>
      </c>
      <c r="D201" s="16">
        <v>8</v>
      </c>
      <c r="E201" s="44" t="s">
        <v>11</v>
      </c>
      <c r="F201" s="30">
        <v>265801</v>
      </c>
      <c r="G201" s="16" t="s">
        <v>144</v>
      </c>
      <c r="H201" s="14">
        <f>IFERROR(VLOOKUP($F201,Presupuesto!$A:$E,3,0),0)</f>
        <v>727556</v>
      </c>
      <c r="I201" s="14">
        <f>IFERROR(VLOOKUP($F201,Presupuesto!$A:$E,4,0),0)</f>
        <v>0</v>
      </c>
      <c r="J201" s="14">
        <f>IFERROR(VLOOKUP(F201,Presupuesto!A:E,5,0),0)</f>
        <v>727556</v>
      </c>
      <c r="K201" s="59">
        <f>IFERROR(VLOOKUP(F201,Mes!A:C,3,0),0)</f>
        <v>0</v>
      </c>
    </row>
    <row r="202" spans="1:14" x14ac:dyDescent="0.25">
      <c r="A202" s="15">
        <v>2</v>
      </c>
      <c r="B202" s="16">
        <v>6</v>
      </c>
      <c r="C202" s="16">
        <v>6</v>
      </c>
      <c r="D202" s="16">
        <v>2</v>
      </c>
      <c r="E202" s="44" t="s">
        <v>11</v>
      </c>
      <c r="F202" s="30">
        <v>266201</v>
      </c>
      <c r="G202" s="16" t="s">
        <v>145</v>
      </c>
      <c r="H202" s="14">
        <f>IFERROR(VLOOKUP($F202,Presupuesto!$A:$E,3,0),0)</f>
        <v>17300000</v>
      </c>
      <c r="I202" s="14">
        <f>IFERROR(VLOOKUP($F202,Presupuesto!$A:$E,4,0),0)</f>
        <v>0</v>
      </c>
      <c r="J202" s="14">
        <f>IFERROR(VLOOKUP(F202,Presupuesto!A:E,5,0),0)</f>
        <v>17300000</v>
      </c>
      <c r="K202" s="59">
        <f>IFERROR(VLOOKUP(F202,Mes!A:C,3,0),0)</f>
        <v>0</v>
      </c>
    </row>
    <row r="203" spans="1:14" x14ac:dyDescent="0.25">
      <c r="A203" s="15">
        <v>2</v>
      </c>
      <c r="B203" s="16">
        <v>6</v>
      </c>
      <c r="C203" s="16">
        <v>8</v>
      </c>
      <c r="D203" s="16">
        <v>3</v>
      </c>
      <c r="E203" s="44" t="s">
        <v>11</v>
      </c>
      <c r="F203" s="30">
        <v>268301</v>
      </c>
      <c r="G203" s="16" t="s">
        <v>146</v>
      </c>
      <c r="H203" s="14">
        <f>IFERROR(VLOOKUP($F203,Presupuesto!$A:$E,3,0),0)</f>
        <v>23068000</v>
      </c>
      <c r="I203" s="14">
        <f>IFERROR(VLOOKUP($F203,Presupuesto!$A:$E,4,0),0)</f>
        <v>0</v>
      </c>
      <c r="J203" s="14">
        <f>IFERROR(VLOOKUP(F203,Presupuesto!A:E,5,0),0)</f>
        <v>23068000</v>
      </c>
      <c r="K203" s="59">
        <f>IFERROR(VLOOKUP(F203,Mes!A:C,3,0),0)</f>
        <v>0</v>
      </c>
    </row>
    <row r="204" spans="1:14" x14ac:dyDescent="0.25">
      <c r="A204" s="15">
        <v>2</v>
      </c>
      <c r="B204" s="16">
        <v>6</v>
      </c>
      <c r="C204" s="16">
        <v>8</v>
      </c>
      <c r="D204" s="16">
        <v>3</v>
      </c>
      <c r="E204" s="44" t="s">
        <v>16</v>
      </c>
      <c r="F204" s="30">
        <v>268302</v>
      </c>
      <c r="G204" s="16" t="s">
        <v>147</v>
      </c>
      <c r="H204" s="14">
        <f>IFERROR(VLOOKUP($F204,Presupuesto!$A:$E,3,0),0)</f>
        <v>0</v>
      </c>
      <c r="I204" s="14">
        <f>IFERROR(VLOOKUP($F204,Presupuesto!$A:$E,4,0),0)</f>
        <v>0</v>
      </c>
      <c r="J204" s="14">
        <f>IFERROR(VLOOKUP(F204,Presupuesto!A:E,5,0),0)</f>
        <v>0</v>
      </c>
      <c r="K204" s="59">
        <f>IFERROR(VLOOKUP(F204,Mes!A:C,3,0),0)</f>
        <v>0</v>
      </c>
    </row>
    <row r="205" spans="1:14" x14ac:dyDescent="0.25">
      <c r="A205" s="15">
        <v>2</v>
      </c>
      <c r="B205" s="16">
        <v>6</v>
      </c>
      <c r="C205" s="16">
        <v>8</v>
      </c>
      <c r="D205" s="16">
        <v>8</v>
      </c>
      <c r="E205" s="44" t="s">
        <v>11</v>
      </c>
      <c r="F205" s="30">
        <v>268801</v>
      </c>
      <c r="G205" s="16" t="s">
        <v>148</v>
      </c>
      <c r="H205" s="14">
        <f>IFERROR(VLOOKUP($F205,Presupuesto!$A:$E,3,0),0)</f>
        <v>0</v>
      </c>
      <c r="I205" s="14">
        <f>IFERROR(VLOOKUP($F205,Presupuesto!$A:$E,4,0),0)</f>
        <v>0</v>
      </c>
      <c r="J205" s="14">
        <f>IFERROR(VLOOKUP(F205,Presupuesto!A:E,5,0),0)</f>
        <v>0</v>
      </c>
      <c r="K205" s="59">
        <f>IFERROR(VLOOKUP(F205,Mes!A:C,3,0),0)</f>
        <v>0</v>
      </c>
    </row>
    <row r="206" spans="1:14" ht="15.75" thickBot="1" x14ac:dyDescent="0.3">
      <c r="A206" s="15">
        <v>2</v>
      </c>
      <c r="B206" s="16">
        <v>6</v>
      </c>
      <c r="C206" s="16">
        <v>9</v>
      </c>
      <c r="D206" s="16">
        <v>6</v>
      </c>
      <c r="E206" s="44" t="s">
        <v>11</v>
      </c>
      <c r="F206" s="30">
        <v>269601</v>
      </c>
      <c r="G206" t="s">
        <v>211</v>
      </c>
      <c r="H206" s="14">
        <f>IFERROR(VLOOKUP($F206,Presupuesto!$A:$E,3,0),0)</f>
        <v>0</v>
      </c>
      <c r="I206" s="14">
        <f>IFERROR(VLOOKUP($F206,Presupuesto!$A:$E,4,0),0)</f>
        <v>0</v>
      </c>
      <c r="J206" s="14">
        <f>IFERROR(VLOOKUP(F206,Presupuesto!A:E,5,0),0)</f>
        <v>0</v>
      </c>
      <c r="K206" s="59">
        <f>IFERROR(VLOOKUP(F206,Mes!A:C,3,0),0)</f>
        <v>0</v>
      </c>
    </row>
    <row r="207" spans="1:14" ht="15.75" thickBot="1" x14ac:dyDescent="0.3">
      <c r="A207" s="15"/>
      <c r="B207" s="16"/>
      <c r="C207" s="16"/>
      <c r="D207" s="16"/>
      <c r="E207" s="44"/>
      <c r="F207" s="30"/>
      <c r="G207" s="24" t="s">
        <v>131</v>
      </c>
      <c r="H207" s="25">
        <f>SUM(H208:H213)</f>
        <v>30453249</v>
      </c>
      <c r="I207" s="25">
        <f>SUM(I208:I213)</f>
        <v>1270000</v>
      </c>
      <c r="J207" s="25">
        <f>SUM(J208:J213)</f>
        <v>31723249</v>
      </c>
      <c r="K207" s="27">
        <f>+K208</f>
        <v>0</v>
      </c>
    </row>
    <row r="208" spans="1:14" x14ac:dyDescent="0.25">
      <c r="A208" s="15">
        <v>2</v>
      </c>
      <c r="B208" s="16">
        <v>7</v>
      </c>
      <c r="C208" s="16">
        <v>1</v>
      </c>
      <c r="D208" s="16">
        <v>2</v>
      </c>
      <c r="E208" s="44" t="s">
        <v>11</v>
      </c>
      <c r="F208" s="30">
        <v>271201</v>
      </c>
      <c r="G208" s="16" t="s">
        <v>186</v>
      </c>
      <c r="H208" s="14">
        <f>IFERROR(VLOOKUP($F208,Presupuesto!$A:$E,3,0),0)</f>
        <v>0</v>
      </c>
      <c r="I208" s="14">
        <f>IFERROR(VLOOKUP($F208,Presupuesto!$A:$E,4,0),0)</f>
        <v>1270000</v>
      </c>
      <c r="J208" s="14">
        <f>IFERROR(VLOOKUP(F208,Presupuesto!A:E,5,0),0)</f>
        <v>1270000</v>
      </c>
      <c r="K208" s="59">
        <f>IFERROR(VLOOKUP(F208,Mes!A:C,3,0),0)</f>
        <v>0</v>
      </c>
    </row>
    <row r="209" spans="1:14" x14ac:dyDescent="0.25">
      <c r="A209" s="15">
        <v>2</v>
      </c>
      <c r="B209" s="16">
        <v>7</v>
      </c>
      <c r="C209" s="16">
        <v>1</v>
      </c>
      <c r="D209" s="16">
        <v>3</v>
      </c>
      <c r="E209" s="44">
        <v>1</v>
      </c>
      <c r="F209" s="30">
        <v>271301</v>
      </c>
      <c r="G209" s="16" t="s">
        <v>260</v>
      </c>
      <c r="H209" s="14">
        <f>IFERROR(VLOOKUP($F209,Presupuesto!$A:$E,3,0),0)</f>
        <v>30400000</v>
      </c>
      <c r="I209" s="14">
        <f>IFERROR(VLOOKUP($F209,Presupuesto!$A:$E,4,0),0)</f>
        <v>0</v>
      </c>
      <c r="J209" s="14">
        <f>IFERROR(VLOOKUP(F209,Presupuesto!A:E,5,0),0)</f>
        <v>30400000</v>
      </c>
      <c r="K209" s="59">
        <f>IFERROR(VLOOKUP(F209,Mes!A:C,3,0),0)</f>
        <v>0</v>
      </c>
    </row>
    <row r="210" spans="1:14" x14ac:dyDescent="0.25">
      <c r="A210" s="15">
        <v>2</v>
      </c>
      <c r="B210" s="16">
        <v>7</v>
      </c>
      <c r="C210" s="16">
        <v>2</v>
      </c>
      <c r="D210" s="16">
        <v>3</v>
      </c>
      <c r="E210" s="44">
        <v>1</v>
      </c>
      <c r="F210" s="30">
        <v>272301</v>
      </c>
      <c r="G210" s="16" t="s">
        <v>193</v>
      </c>
      <c r="H210" s="14">
        <f>IFERROR(VLOOKUP($F210,Presupuesto!$A:$E,3,0),0)</f>
        <v>0</v>
      </c>
      <c r="I210" s="14">
        <f>IFERROR(VLOOKUP($F210,Presupuesto!$A:$E,4,0),0)</f>
        <v>0</v>
      </c>
      <c r="J210" s="14">
        <f>IFERROR(VLOOKUP(F210,Presupuesto!A:E,5,0),0)</f>
        <v>0</v>
      </c>
      <c r="K210" s="59">
        <f>IFERROR(VLOOKUP(F210,Mes!A:C,3,0),0)</f>
        <v>0</v>
      </c>
    </row>
    <row r="211" spans="1:14" x14ac:dyDescent="0.25">
      <c r="A211" s="15">
        <v>2</v>
      </c>
      <c r="B211" s="16">
        <v>7</v>
      </c>
      <c r="C211" s="16">
        <v>3</v>
      </c>
      <c r="D211" s="16">
        <v>1</v>
      </c>
      <c r="E211" s="44">
        <v>1</v>
      </c>
      <c r="F211" s="30">
        <v>273101</v>
      </c>
      <c r="G211" s="16" t="s">
        <v>261</v>
      </c>
      <c r="H211" s="14">
        <f>IFERROR(VLOOKUP($F211,Presupuesto!$A:$E,3,0),0)</f>
        <v>53249</v>
      </c>
      <c r="I211" s="14">
        <f>IFERROR(VLOOKUP($F211,Presupuesto!$A:$E,4,0),0)</f>
        <v>0</v>
      </c>
      <c r="J211" s="14">
        <f>IFERROR(VLOOKUP(F211,Presupuesto!A:E,5,0),0)</f>
        <v>53249</v>
      </c>
      <c r="K211" s="59">
        <f>IFERROR(VLOOKUP(F211,Mes!A:C,3,0),0)</f>
        <v>0</v>
      </c>
    </row>
    <row r="212" spans="1:14" x14ac:dyDescent="0.25">
      <c r="A212" s="15">
        <v>4</v>
      </c>
      <c r="B212" s="16">
        <v>1</v>
      </c>
      <c r="C212" s="16">
        <v>1</v>
      </c>
      <c r="D212" s="16"/>
      <c r="E212" s="44"/>
      <c r="F212" s="30"/>
      <c r="G212" s="58" t="s">
        <v>170</v>
      </c>
      <c r="H212" s="14">
        <f>IFERROR(VLOOKUP($F212,Presupuesto!$A:$E,3,0),0)</f>
        <v>0</v>
      </c>
      <c r="I212" s="14">
        <f>IFERROR(VLOOKUP($F212,Presupuesto!$A:$E,4,0),0)</f>
        <v>0</v>
      </c>
      <c r="J212" s="14">
        <f>IFERROR(VLOOKUP(F212,Presupuesto!A:E,5,0),0)</f>
        <v>0</v>
      </c>
      <c r="K212" s="59">
        <f>IFERROR(VLOOKUP(F212,Mes!A:C,3,0),0)</f>
        <v>0</v>
      </c>
    </row>
    <row r="213" spans="1:14" ht="15.75" thickBot="1" x14ac:dyDescent="0.3">
      <c r="A213" s="22"/>
      <c r="E213" s="50"/>
      <c r="G213" s="58" t="s">
        <v>194</v>
      </c>
      <c r="H213" s="14">
        <f>IFERROR(VLOOKUP($F213,Presupuesto!$A:$E,3,0),0)</f>
        <v>0</v>
      </c>
      <c r="I213" s="14">
        <f>IFERROR(VLOOKUP($F213,Presupuesto!$A:$E,4,0),0)</f>
        <v>0</v>
      </c>
      <c r="J213" s="14">
        <f>IFERROR(VLOOKUP(F213,Presupuesto!A:E,5,0),0)</f>
        <v>0</v>
      </c>
      <c r="K213" s="59">
        <f>IFERROR(VLOOKUP(F213,Mes!A:C,3,0),0)</f>
        <v>0</v>
      </c>
    </row>
    <row r="214" spans="1:14" ht="24" customHeight="1" thickBot="1" x14ac:dyDescent="0.3">
      <c r="A214" s="34"/>
      <c r="B214" s="35"/>
      <c r="C214" s="35"/>
      <c r="D214" s="35"/>
      <c r="E214" s="51"/>
      <c r="F214" s="36"/>
      <c r="G214" s="43" t="s">
        <v>149</v>
      </c>
      <c r="H214" s="40">
        <f>H12+H46+H110+H167+H178+H207+H212+H213</f>
        <v>26180316554</v>
      </c>
      <c r="I214" s="40">
        <f>I12+I46+I110+I167+I178+I207+I212+I213</f>
        <v>-2.2351741790771484E-8</v>
      </c>
      <c r="J214" s="41">
        <f>J12+J46+J110+J167+J178+J207+J212+J213</f>
        <v>26180316553.999996</v>
      </c>
      <c r="K214" s="42">
        <f>K12+K46+K110+K167+K178+K207+K212+K213</f>
        <v>2674103809.1500001</v>
      </c>
    </row>
    <row r="215" spans="1:14" x14ac:dyDescent="0.25">
      <c r="A215" s="84" t="s">
        <v>270</v>
      </c>
      <c r="B215" s="84"/>
      <c r="C215" s="84"/>
      <c r="D215" s="84"/>
      <c r="E215" s="84"/>
      <c r="F215" s="84"/>
      <c r="G215" s="84"/>
      <c r="K215" s="1"/>
    </row>
    <row r="216" spans="1:14" x14ac:dyDescent="0.25">
      <c r="A216" s="85" t="s">
        <v>281</v>
      </c>
      <c r="B216" s="85"/>
      <c r="C216" s="85"/>
      <c r="D216" s="85"/>
      <c r="E216" s="85"/>
      <c r="F216" s="85"/>
      <c r="G216" s="85"/>
      <c r="K216" s="56"/>
      <c r="L216" s="33"/>
      <c r="M216" s="33"/>
    </row>
    <row r="217" spans="1:14" x14ac:dyDescent="0.25">
      <c r="A217" s="85" t="s">
        <v>282</v>
      </c>
      <c r="B217" s="85"/>
      <c r="C217" s="85"/>
      <c r="D217" s="85"/>
      <c r="E217" s="85"/>
      <c r="F217" s="85"/>
      <c r="G217" s="85"/>
      <c r="K217" s="1"/>
    </row>
    <row r="218" spans="1:14" ht="15" customHeight="1" x14ac:dyDescent="0.25">
      <c r="A218" s="89" t="s">
        <v>243</v>
      </c>
      <c r="B218" s="90"/>
      <c r="C218" s="90"/>
      <c r="D218" s="90"/>
      <c r="E218" s="90"/>
      <c r="F218" s="90"/>
      <c r="G218" s="90"/>
      <c r="H218" s="90"/>
      <c r="I218" s="91"/>
      <c r="K218" s="1"/>
    </row>
    <row r="219" spans="1:14" ht="15" customHeight="1" x14ac:dyDescent="0.25">
      <c r="A219" s="86" t="s">
        <v>244</v>
      </c>
      <c r="B219" s="87"/>
      <c r="C219" s="87"/>
      <c r="D219" s="87"/>
      <c r="E219" s="87"/>
      <c r="F219" s="87"/>
      <c r="G219" s="87"/>
      <c r="H219" s="87"/>
      <c r="I219" s="88"/>
      <c r="K219" s="1"/>
    </row>
    <row r="220" spans="1:14" ht="38.25" customHeight="1" x14ac:dyDescent="0.25">
      <c r="A220" s="92" t="s">
        <v>245</v>
      </c>
      <c r="B220" s="93"/>
      <c r="C220" s="93"/>
      <c r="D220" s="93"/>
      <c r="E220" s="93"/>
      <c r="F220" s="93"/>
      <c r="G220" s="93"/>
      <c r="H220" s="93"/>
      <c r="I220" s="94"/>
      <c r="K220" s="1"/>
    </row>
    <row r="221" spans="1:14" ht="38.25" customHeight="1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K221" s="1"/>
    </row>
    <row r="222" spans="1:14" ht="38.25" customHeight="1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K222" s="1"/>
    </row>
    <row r="223" spans="1:14" ht="38.25" customHeight="1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K223" s="1"/>
    </row>
    <row r="224" spans="1:14" s="37" customFormat="1" ht="22.5" x14ac:dyDescent="0.4">
      <c r="B224" s="81" t="s">
        <v>150</v>
      </c>
      <c r="C224" s="81"/>
      <c r="D224" s="81"/>
      <c r="E224" s="81"/>
      <c r="F224" s="81"/>
      <c r="G224" s="81"/>
      <c r="H224" s="63"/>
      <c r="I224" s="79" t="s">
        <v>230</v>
      </c>
      <c r="J224" s="79"/>
      <c r="K224" s="79"/>
      <c r="L224"/>
      <c r="M224"/>
      <c r="N224"/>
    </row>
    <row r="225" spans="2:14" s="37" customFormat="1" ht="22.5" x14ac:dyDescent="0.4">
      <c r="B225" s="80" t="s">
        <v>276</v>
      </c>
      <c r="C225" s="80"/>
      <c r="D225" s="80"/>
      <c r="E225" s="80"/>
      <c r="F225" s="80"/>
      <c r="G225" s="80"/>
      <c r="H225" s="63"/>
      <c r="I225" s="80" t="s">
        <v>275</v>
      </c>
      <c r="J225" s="80"/>
      <c r="K225" s="80"/>
      <c r="L225"/>
      <c r="M225"/>
      <c r="N225"/>
    </row>
    <row r="226" spans="2:14" s="37" customFormat="1" ht="22.5" customHeight="1" x14ac:dyDescent="0.4">
      <c r="B226" s="81" t="s">
        <v>242</v>
      </c>
      <c r="C226" s="81"/>
      <c r="D226" s="81"/>
      <c r="E226" s="81"/>
      <c r="F226" s="81"/>
      <c r="G226" s="81"/>
      <c r="H226" s="63"/>
      <c r="I226" s="81" t="s">
        <v>271</v>
      </c>
      <c r="J226" s="81"/>
      <c r="K226" s="81"/>
      <c r="L226"/>
      <c r="M226"/>
      <c r="N226"/>
    </row>
    <row r="227" spans="2:14" s="37" customFormat="1" ht="22.5" x14ac:dyDescent="0.4">
      <c r="E227" s="52"/>
      <c r="F227" s="38"/>
      <c r="G227" s="63"/>
      <c r="H227" s="63"/>
      <c r="I227" s="63"/>
      <c r="J227" s="63"/>
      <c r="K227" s="62"/>
      <c r="L227"/>
      <c r="M227"/>
    </row>
    <row r="228" spans="2:14" s="37" customFormat="1" ht="22.5" x14ac:dyDescent="0.4">
      <c r="E228" s="52"/>
      <c r="F228" s="38"/>
      <c r="G228" s="63"/>
      <c r="H228" s="63"/>
      <c r="I228" s="63"/>
      <c r="J228" s="63"/>
      <c r="K228" s="63"/>
      <c r="L228"/>
      <c r="M228"/>
    </row>
    <row r="229" spans="2:14" s="37" customFormat="1" ht="22.5" x14ac:dyDescent="0.4">
      <c r="E229" s="52"/>
      <c r="F229" s="38"/>
      <c r="G229" s="79" t="s">
        <v>151</v>
      </c>
      <c r="H229" s="79"/>
      <c r="I229" s="79"/>
      <c r="J229" s="63"/>
      <c r="K229" s="64"/>
      <c r="L229"/>
      <c r="M229"/>
    </row>
    <row r="230" spans="2:14" s="37" customFormat="1" ht="22.5" x14ac:dyDescent="0.4">
      <c r="E230" s="52"/>
      <c r="F230" s="38"/>
      <c r="G230" s="80" t="s">
        <v>280</v>
      </c>
      <c r="H230" s="80"/>
      <c r="I230" s="80"/>
      <c r="J230" s="74"/>
      <c r="K230" s="74"/>
      <c r="L230"/>
      <c r="M230"/>
    </row>
    <row r="231" spans="2:14" s="37" customFormat="1" ht="22.5" x14ac:dyDescent="0.4">
      <c r="E231" s="52"/>
      <c r="F231" s="38"/>
      <c r="G231" s="81" t="s">
        <v>416</v>
      </c>
      <c r="H231" s="81"/>
      <c r="I231" s="81"/>
      <c r="J231" s="63"/>
      <c r="K231" s="63"/>
      <c r="L231"/>
      <c r="M231"/>
    </row>
    <row r="232" spans="2:14" s="37" customFormat="1" ht="22.5" x14ac:dyDescent="0.4">
      <c r="E232" s="52"/>
      <c r="F232" s="38"/>
      <c r="K232" s="53"/>
      <c r="L232"/>
      <c r="M232"/>
    </row>
    <row r="233" spans="2:14" s="37" customFormat="1" ht="22.5" x14ac:dyDescent="0.4">
      <c r="E233" s="52"/>
      <c r="F233" s="38"/>
      <c r="K233" s="39"/>
      <c r="L233"/>
      <c r="M233"/>
    </row>
    <row r="234" spans="2:14" s="37" customFormat="1" ht="22.5" x14ac:dyDescent="0.4">
      <c r="E234" s="52"/>
      <c r="F234" s="38"/>
      <c r="K234" s="39"/>
      <c r="L234"/>
      <c r="M234"/>
    </row>
    <row r="235" spans="2:14" s="37" customFormat="1" ht="22.5" x14ac:dyDescent="0.4">
      <c r="E235" s="52"/>
      <c r="F235" s="38"/>
      <c r="K235" s="39"/>
      <c r="L235"/>
      <c r="M235"/>
    </row>
    <row r="236" spans="2:14" s="37" customFormat="1" ht="22.5" x14ac:dyDescent="0.4">
      <c r="E236" s="52"/>
      <c r="F236" s="38"/>
      <c r="K236" s="39"/>
      <c r="L236" s="33"/>
      <c r="M236" s="33"/>
    </row>
    <row r="237" spans="2:14" s="37" customFormat="1" ht="22.5" x14ac:dyDescent="0.4">
      <c r="E237" s="52"/>
      <c r="F237" s="38"/>
      <c r="K237" s="39"/>
      <c r="L237" s="33"/>
      <c r="M237" s="33"/>
    </row>
    <row r="238" spans="2:14" s="37" customFormat="1" ht="22.5" x14ac:dyDescent="0.4">
      <c r="E238" s="52"/>
      <c r="F238" s="38"/>
      <c r="K238" s="39"/>
      <c r="L238"/>
      <c r="M238"/>
    </row>
    <row r="239" spans="2:14" s="37" customFormat="1" ht="22.5" x14ac:dyDescent="0.4">
      <c r="E239" s="52"/>
      <c r="F239" s="38"/>
      <c r="K239" s="39"/>
      <c r="L239"/>
      <c r="M239"/>
    </row>
    <row r="240" spans="2:14" s="37" customFormat="1" ht="22.5" x14ac:dyDescent="0.4">
      <c r="E240" s="52"/>
      <c r="F240" s="38"/>
      <c r="K240" s="39"/>
      <c r="L240"/>
      <c r="M240"/>
    </row>
    <row r="241" spans="5:14" s="37" customFormat="1" ht="22.5" x14ac:dyDescent="0.4">
      <c r="E241" s="52"/>
      <c r="F241" s="38"/>
      <c r="K241" s="39"/>
      <c r="L241"/>
      <c r="M241"/>
    </row>
    <row r="242" spans="5:14" ht="22.5" x14ac:dyDescent="0.4">
      <c r="N242" s="37"/>
    </row>
    <row r="243" spans="5:14" ht="22.5" x14ac:dyDescent="0.4">
      <c r="N243" s="37"/>
    </row>
    <row r="244" spans="5:14" ht="22.5" x14ac:dyDescent="0.4">
      <c r="N244" s="37"/>
    </row>
    <row r="251" spans="5:14" x14ac:dyDescent="0.25">
      <c r="L251" s="57"/>
    </row>
    <row r="253" spans="5:14" x14ac:dyDescent="0.25">
      <c r="L253" s="57"/>
    </row>
    <row r="254" spans="5:14" x14ac:dyDescent="0.25">
      <c r="L254" s="57"/>
    </row>
    <row r="255" spans="5:14" x14ac:dyDescent="0.25">
      <c r="L255" s="57"/>
    </row>
    <row r="256" spans="5:14" x14ac:dyDescent="0.25">
      <c r="L256" s="57"/>
    </row>
    <row r="257" spans="12:13" x14ac:dyDescent="0.25">
      <c r="L257" s="57"/>
    </row>
    <row r="258" spans="12:13" x14ac:dyDescent="0.25">
      <c r="L258" s="57"/>
    </row>
    <row r="259" spans="12:13" x14ac:dyDescent="0.25">
      <c r="L259" s="57"/>
    </row>
    <row r="260" spans="12:13" x14ac:dyDescent="0.25">
      <c r="L260" s="57"/>
    </row>
    <row r="261" spans="12:13" x14ac:dyDescent="0.25">
      <c r="L261" s="57"/>
    </row>
    <row r="262" spans="12:13" ht="22.5" x14ac:dyDescent="0.4">
      <c r="L262" s="37"/>
      <c r="M262" s="37"/>
    </row>
    <row r="263" spans="12:13" ht="22.5" x14ac:dyDescent="0.4">
      <c r="L263" s="37"/>
      <c r="M263" s="37"/>
    </row>
    <row r="264" spans="12:13" ht="22.5" x14ac:dyDescent="0.4">
      <c r="L264" s="37"/>
      <c r="M264" s="37"/>
    </row>
    <row r="265" spans="12:13" ht="22.5" x14ac:dyDescent="0.4">
      <c r="L265" s="37"/>
      <c r="M265" s="37"/>
    </row>
    <row r="266" spans="12:13" ht="22.5" x14ac:dyDescent="0.4">
      <c r="L266" s="37"/>
      <c r="M266" s="37"/>
    </row>
    <row r="267" spans="12:13" ht="22.5" x14ac:dyDescent="0.4">
      <c r="L267" s="37"/>
      <c r="M267" s="37"/>
    </row>
    <row r="268" spans="12:13" ht="22.5" x14ac:dyDescent="0.4">
      <c r="L268" s="37"/>
      <c r="M268" s="37"/>
    </row>
    <row r="269" spans="12:13" ht="22.5" x14ac:dyDescent="0.4">
      <c r="L269" s="37"/>
      <c r="M269" s="37"/>
    </row>
    <row r="270" spans="12:13" ht="22.5" x14ac:dyDescent="0.4">
      <c r="L270" s="37"/>
      <c r="M270" s="37"/>
    </row>
    <row r="271" spans="12:13" ht="22.5" x14ac:dyDescent="0.4">
      <c r="L271" s="37"/>
      <c r="M271" s="37"/>
    </row>
    <row r="272" spans="12:13" ht="22.5" x14ac:dyDescent="0.4">
      <c r="L272" s="37"/>
      <c r="M272" s="37"/>
    </row>
    <row r="273" spans="12:13" ht="22.5" x14ac:dyDescent="0.4">
      <c r="L273" s="37"/>
      <c r="M273" s="37"/>
    </row>
    <row r="274" spans="12:13" ht="22.5" x14ac:dyDescent="0.4">
      <c r="L274" s="37"/>
      <c r="M274" s="37"/>
    </row>
    <row r="275" spans="12:13" ht="22.5" x14ac:dyDescent="0.4">
      <c r="L275" s="37"/>
      <c r="M275" s="37"/>
    </row>
    <row r="276" spans="12:13" ht="22.5" x14ac:dyDescent="0.4">
      <c r="L276" s="37"/>
      <c r="M276" s="37"/>
    </row>
    <row r="277" spans="12:13" ht="22.5" x14ac:dyDescent="0.4">
      <c r="L277" s="37"/>
      <c r="M277" s="37"/>
    </row>
    <row r="278" spans="12:13" ht="22.5" x14ac:dyDescent="0.4">
      <c r="L278" s="37"/>
      <c r="M278" s="37"/>
    </row>
    <row r="279" spans="12:13" ht="22.5" x14ac:dyDescent="0.4">
      <c r="L279" s="37"/>
      <c r="M279" s="37"/>
    </row>
  </sheetData>
  <autoFilter ref="A11:K216" xr:uid="{00000000-0009-0000-0000-000000000000}"/>
  <mergeCells count="19">
    <mergeCell ref="A6:K6"/>
    <mergeCell ref="A7:K7"/>
    <mergeCell ref="A8:K8"/>
    <mergeCell ref="A9:K9"/>
    <mergeCell ref="I226:K226"/>
    <mergeCell ref="I225:K225"/>
    <mergeCell ref="I224:K224"/>
    <mergeCell ref="A215:G215"/>
    <mergeCell ref="A216:G216"/>
    <mergeCell ref="A217:G217"/>
    <mergeCell ref="A219:I219"/>
    <mergeCell ref="A218:I218"/>
    <mergeCell ref="A220:I220"/>
    <mergeCell ref="G229:I229"/>
    <mergeCell ref="G230:I230"/>
    <mergeCell ref="G231:I231"/>
    <mergeCell ref="B224:G224"/>
    <mergeCell ref="B225:G225"/>
    <mergeCell ref="B226:G226"/>
  </mergeCells>
  <printOptions horizontalCentered="1"/>
  <pageMargins left="0.39370078740157483" right="0.39370078740157483" top="0.59055118110236227" bottom="0.59055118110236227" header="0" footer="0"/>
  <pageSetup scale="55" fitToHeight="3" orientation="portrait" r:id="rId1"/>
  <headerFooter>
    <oddFooter>Page &amp;P of &amp;N</oddFooter>
  </headerFooter>
  <rowBreaks count="2" manualBreakCount="2">
    <brk id="79" max="12" man="1"/>
    <brk id="166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4"/>
  <sheetViews>
    <sheetView zoomScale="130" zoomScaleNormal="130" workbookViewId="0">
      <selection activeCell="C1" sqref="C1"/>
    </sheetView>
  </sheetViews>
  <sheetFormatPr baseColWidth="10" defaultColWidth="9.140625" defaultRowHeight="15" x14ac:dyDescent="0.25"/>
  <cols>
    <col min="1" max="1" width="11.5703125" bestFit="1" customWidth="1"/>
    <col min="2" max="2" width="62" customWidth="1"/>
    <col min="3" max="3" width="19.5703125" style="56" bestFit="1" customWidth="1"/>
    <col min="6" max="6" width="13.140625" bestFit="1" customWidth="1"/>
  </cols>
  <sheetData>
    <row r="1" spans="1:4" x14ac:dyDescent="0.25">
      <c r="A1" s="60">
        <v>211101</v>
      </c>
      <c r="B1" t="s">
        <v>231</v>
      </c>
      <c r="C1" s="70">
        <v>29267007.710000001</v>
      </c>
      <c r="D1">
        <f>VLOOKUP(A1,Mayo!$F$13:$F$211,1,0)</f>
        <v>211101</v>
      </c>
    </row>
    <row r="2" spans="1:4" x14ac:dyDescent="0.25">
      <c r="A2">
        <v>211108</v>
      </c>
      <c r="B2" t="s">
        <v>167</v>
      </c>
      <c r="C2" s="70">
        <v>0</v>
      </c>
      <c r="D2">
        <f>VLOOKUP(A2,Mayo!$F$13:$F$211,1,0)</f>
        <v>211108</v>
      </c>
    </row>
    <row r="3" spans="1:4" x14ac:dyDescent="0.25">
      <c r="A3">
        <v>211203</v>
      </c>
      <c r="B3" t="s">
        <v>201</v>
      </c>
      <c r="C3" s="70">
        <v>0</v>
      </c>
      <c r="D3">
        <f>VLOOKUP(A3,Mayo!$F$13:$F$211,1,0)</f>
        <v>211203</v>
      </c>
    </row>
    <row r="4" spans="1:4" x14ac:dyDescent="0.25">
      <c r="A4">
        <v>211205</v>
      </c>
      <c r="B4" t="s">
        <v>232</v>
      </c>
      <c r="C4" s="70">
        <v>0</v>
      </c>
      <c r="D4">
        <f>VLOOKUP(A4,Mayo!$F$13:$F$211,1,0)</f>
        <v>211205</v>
      </c>
    </row>
    <row r="5" spans="1:4" x14ac:dyDescent="0.25">
      <c r="A5">
        <v>211208</v>
      </c>
      <c r="B5" t="s">
        <v>233</v>
      </c>
      <c r="C5" s="69">
        <v>26414000</v>
      </c>
      <c r="D5">
        <f>VLOOKUP(A5,Mayo!$F$13:$F$211,1,0)</f>
        <v>211208</v>
      </c>
    </row>
    <row r="6" spans="1:4" x14ac:dyDescent="0.25">
      <c r="A6">
        <v>211209</v>
      </c>
      <c r="B6" t="s">
        <v>226</v>
      </c>
      <c r="C6" s="70">
        <v>0</v>
      </c>
      <c r="D6">
        <f>VLOOKUP(A6,Mayo!$F$13:$F$211,1,0)</f>
        <v>211209</v>
      </c>
    </row>
    <row r="7" spans="1:4" x14ac:dyDescent="0.25">
      <c r="A7">
        <v>211211</v>
      </c>
      <c r="B7" t="s">
        <v>241</v>
      </c>
      <c r="C7" s="69">
        <v>523198.25</v>
      </c>
      <c r="D7">
        <f>VLOOKUP(A7,Mayo!$F$13:$F$211,1,0)</f>
        <v>211211</v>
      </c>
    </row>
    <row r="8" spans="1:4" x14ac:dyDescent="0.25">
      <c r="A8">
        <v>211301</v>
      </c>
      <c r="B8" t="s">
        <v>218</v>
      </c>
      <c r="C8" s="70">
        <v>60000</v>
      </c>
      <c r="D8">
        <f>VLOOKUP(A8,Mayo!$F$13:$F$211,1,0)</f>
        <v>211301</v>
      </c>
    </row>
    <row r="9" spans="1:4" x14ac:dyDescent="0.25">
      <c r="A9">
        <v>211401</v>
      </c>
      <c r="B9" t="s">
        <v>14</v>
      </c>
      <c r="C9" s="70">
        <v>0</v>
      </c>
      <c r="D9">
        <f>VLOOKUP(A9,Mayo!$F$13:$F$211,1,0)</f>
        <v>211401</v>
      </c>
    </row>
    <row r="10" spans="1:4" x14ac:dyDescent="0.25">
      <c r="A10">
        <v>211503</v>
      </c>
      <c r="B10" t="s">
        <v>182</v>
      </c>
      <c r="C10" s="70">
        <v>0</v>
      </c>
      <c r="D10">
        <f>VLOOKUP(A10,Mayo!$F$13:$F$211,1,0)</f>
        <v>211503</v>
      </c>
    </row>
    <row r="11" spans="1:4" x14ac:dyDescent="0.25">
      <c r="A11">
        <v>211504</v>
      </c>
      <c r="B11" t="s">
        <v>183</v>
      </c>
      <c r="C11" s="69">
        <v>0</v>
      </c>
      <c r="D11">
        <f>VLOOKUP(A11,Mayo!$F$13:$F$211,1,0)</f>
        <v>211504</v>
      </c>
    </row>
    <row r="12" spans="1:4" x14ac:dyDescent="0.25">
      <c r="A12">
        <v>212203</v>
      </c>
      <c r="B12" t="s">
        <v>185</v>
      </c>
      <c r="C12" s="69">
        <v>0</v>
      </c>
      <c r="D12">
        <f>VLOOKUP(A12,Mayo!$F$13:$F$211,1,0)</f>
        <v>212203</v>
      </c>
    </row>
    <row r="13" spans="1:4" x14ac:dyDescent="0.25">
      <c r="A13">
        <v>212205</v>
      </c>
      <c r="B13" t="s">
        <v>19</v>
      </c>
      <c r="C13" s="69">
        <v>320038.8</v>
      </c>
      <c r="D13">
        <f>VLOOKUP(A13,Mayo!$F$13:$F$211,1,0)</f>
        <v>212205</v>
      </c>
    </row>
    <row r="14" spans="1:4" x14ac:dyDescent="0.25">
      <c r="A14">
        <v>212206</v>
      </c>
      <c r="B14" t="s">
        <v>195</v>
      </c>
      <c r="C14" s="70">
        <v>34294821.32</v>
      </c>
      <c r="D14">
        <f>VLOOKUP(A14,Mayo!$F$13:$F$211,1,0)</f>
        <v>212206</v>
      </c>
    </row>
    <row r="15" spans="1:4" x14ac:dyDescent="0.25">
      <c r="A15">
        <v>212210</v>
      </c>
      <c r="B15" t="s">
        <v>210</v>
      </c>
      <c r="C15" s="69">
        <v>0</v>
      </c>
      <c r="D15">
        <f>VLOOKUP(A15,Mayo!$F$13:$F$211,1,0)</f>
        <v>212210</v>
      </c>
    </row>
    <row r="16" spans="1:4" x14ac:dyDescent="0.25">
      <c r="A16">
        <v>213201</v>
      </c>
      <c r="B16" t="s">
        <v>25</v>
      </c>
      <c r="C16" s="70">
        <v>0</v>
      </c>
      <c r="D16">
        <f>VLOOKUP(A16,Mayo!$F$13:$F$211,1,0)</f>
        <v>213201</v>
      </c>
    </row>
    <row r="17" spans="1:4" x14ac:dyDescent="0.25">
      <c r="A17">
        <v>213202</v>
      </c>
      <c r="B17" t="s">
        <v>26</v>
      </c>
      <c r="C17" s="70">
        <v>0</v>
      </c>
      <c r="D17">
        <f>VLOOKUP(A17,Mayo!$F$13:$F$211,1,0)</f>
        <v>213202</v>
      </c>
    </row>
    <row r="18" spans="1:4" x14ac:dyDescent="0.25">
      <c r="A18">
        <v>214202</v>
      </c>
      <c r="B18" t="s">
        <v>28</v>
      </c>
      <c r="C18" s="70">
        <v>0</v>
      </c>
      <c r="D18">
        <f>VLOOKUP(A18,Mayo!$F$13:$F$211,1,0)</f>
        <v>214202</v>
      </c>
    </row>
    <row r="19" spans="1:4" x14ac:dyDescent="0.25">
      <c r="A19">
        <v>215101</v>
      </c>
      <c r="B19" t="s">
        <v>32</v>
      </c>
      <c r="C19" s="70">
        <v>3978149.96</v>
      </c>
      <c r="D19">
        <f>VLOOKUP(A19,Mayo!$F$13:$F$211,1,0)</f>
        <v>215101</v>
      </c>
    </row>
    <row r="20" spans="1:4" x14ac:dyDescent="0.25">
      <c r="A20">
        <v>215201</v>
      </c>
      <c r="B20" t="s">
        <v>33</v>
      </c>
      <c r="C20" s="70">
        <v>3994758.51</v>
      </c>
      <c r="D20">
        <f>VLOOKUP(A20,Mayo!$F$13:$F$211,1,0)</f>
        <v>215201</v>
      </c>
    </row>
    <row r="21" spans="1:4" x14ac:dyDescent="0.25">
      <c r="A21">
        <v>215301</v>
      </c>
      <c r="B21" t="s">
        <v>34</v>
      </c>
      <c r="C21" s="70">
        <v>581634.82999999996</v>
      </c>
      <c r="D21">
        <f>VLOOKUP(A21,Mayo!$F$13:$F$211,1,0)</f>
        <v>215301</v>
      </c>
    </row>
    <row r="22" spans="1:4" x14ac:dyDescent="0.25">
      <c r="A22">
        <v>215401</v>
      </c>
      <c r="B22" t="s">
        <v>35</v>
      </c>
      <c r="C22" s="70">
        <v>24619.33</v>
      </c>
      <c r="D22">
        <f>VLOOKUP(A22,Mayo!$F$13:$F$211,1,0)</f>
        <v>215401</v>
      </c>
    </row>
    <row r="23" spans="1:4" x14ac:dyDescent="0.25">
      <c r="A23">
        <v>221301</v>
      </c>
      <c r="B23" t="s">
        <v>38</v>
      </c>
      <c r="C23" s="69">
        <v>680100.25</v>
      </c>
      <c r="D23">
        <f>VLOOKUP(A23,Mayo!$F$13:$F$211,1,0)</f>
        <v>221301</v>
      </c>
    </row>
    <row r="24" spans="1:4" x14ac:dyDescent="0.25">
      <c r="A24">
        <v>221501</v>
      </c>
      <c r="B24" t="s">
        <v>39</v>
      </c>
      <c r="C24" s="70">
        <v>1192986.8799999999</v>
      </c>
      <c r="D24">
        <f>VLOOKUP(A24,Mayo!$F$13:$F$211,1,0)</f>
        <v>221501</v>
      </c>
    </row>
    <row r="25" spans="1:4" x14ac:dyDescent="0.25">
      <c r="A25">
        <v>221601</v>
      </c>
      <c r="B25" t="s">
        <v>40</v>
      </c>
      <c r="C25" s="70">
        <v>923430.25</v>
      </c>
      <c r="D25">
        <f>VLOOKUP(A25,Mayo!$F$13:$F$211,1,0)</f>
        <v>221601</v>
      </c>
    </row>
    <row r="26" spans="1:4" x14ac:dyDescent="0.25">
      <c r="A26">
        <v>221701</v>
      </c>
      <c r="B26" t="s">
        <v>41</v>
      </c>
      <c r="C26" s="69">
        <v>0</v>
      </c>
      <c r="D26">
        <f>VLOOKUP(A26,Mayo!$F$13:$F$211,1,0)</f>
        <v>221701</v>
      </c>
    </row>
    <row r="27" spans="1:4" x14ac:dyDescent="0.25">
      <c r="A27">
        <v>221801</v>
      </c>
      <c r="B27" t="s">
        <v>246</v>
      </c>
      <c r="C27" s="70">
        <v>6082</v>
      </c>
      <c r="D27">
        <f>VLOOKUP(A27,Mayo!$F$13:$F$211,1,0)</f>
        <v>221801</v>
      </c>
    </row>
    <row r="28" spans="1:4" x14ac:dyDescent="0.25">
      <c r="A28">
        <v>222101</v>
      </c>
      <c r="B28" t="s">
        <v>43</v>
      </c>
      <c r="C28" s="70">
        <v>531000</v>
      </c>
      <c r="D28">
        <f>VLOOKUP(A28,Mayo!$F$13:$F$211,1,0)</f>
        <v>222101</v>
      </c>
    </row>
    <row r="29" spans="1:4" x14ac:dyDescent="0.25">
      <c r="A29">
        <v>222201</v>
      </c>
      <c r="B29" t="s">
        <v>214</v>
      </c>
      <c r="C29" s="69">
        <v>214907.5</v>
      </c>
      <c r="D29">
        <f>VLOOKUP(A29,Mayo!$F$13:$F$211,1,0)</f>
        <v>222201</v>
      </c>
    </row>
    <row r="30" spans="1:4" x14ac:dyDescent="0.25">
      <c r="A30">
        <v>223101</v>
      </c>
      <c r="B30" t="s">
        <v>45</v>
      </c>
      <c r="C30" s="69">
        <v>2467762.5</v>
      </c>
      <c r="D30">
        <f>VLOOKUP(A30,Mayo!$F$13:$F$211,1,0)</f>
        <v>223101</v>
      </c>
    </row>
    <row r="31" spans="1:4" x14ac:dyDescent="0.25">
      <c r="A31">
        <v>223201</v>
      </c>
      <c r="B31" t="s">
        <v>46</v>
      </c>
      <c r="C31" s="70">
        <v>0</v>
      </c>
      <c r="D31">
        <f>VLOOKUP(A31,Mayo!$F$13:$F$211,1,0)</f>
        <v>223201</v>
      </c>
    </row>
    <row r="32" spans="1:4" x14ac:dyDescent="0.25">
      <c r="A32">
        <v>224101</v>
      </c>
      <c r="B32" t="s">
        <v>196</v>
      </c>
      <c r="C32" s="69">
        <v>81000</v>
      </c>
      <c r="D32">
        <f>VLOOKUP(A32,Mayo!$F$13:$F$211,1,0)</f>
        <v>224101</v>
      </c>
    </row>
    <row r="33" spans="1:4" x14ac:dyDescent="0.25">
      <c r="A33">
        <v>224201</v>
      </c>
      <c r="B33" t="s">
        <v>47</v>
      </c>
      <c r="C33" s="69">
        <v>0</v>
      </c>
      <c r="D33">
        <f>VLOOKUP(A33,Mayo!$F$13:$F$211,1,0)</f>
        <v>224201</v>
      </c>
    </row>
    <row r="34" spans="1:4" x14ac:dyDescent="0.25">
      <c r="A34">
        <v>224401</v>
      </c>
      <c r="B34" t="s">
        <v>48</v>
      </c>
      <c r="C34" s="69">
        <v>0</v>
      </c>
      <c r="D34">
        <f>VLOOKUP(A34,Mayo!$F$13:$F$211,1,0)</f>
        <v>224401</v>
      </c>
    </row>
    <row r="35" spans="1:4" x14ac:dyDescent="0.25">
      <c r="A35">
        <v>225101</v>
      </c>
      <c r="B35" t="s">
        <v>205</v>
      </c>
      <c r="C35" s="70">
        <v>5953265.4400000004</v>
      </c>
      <c r="D35">
        <f>VLOOKUP(A35,Mayo!$F$13:$F$211,1,0)</f>
        <v>225101</v>
      </c>
    </row>
    <row r="36" spans="1:4" x14ac:dyDescent="0.25">
      <c r="A36">
        <v>225102</v>
      </c>
      <c r="B36" t="s">
        <v>262</v>
      </c>
      <c r="C36" s="70">
        <v>0</v>
      </c>
      <c r="D36">
        <f>VLOOKUP(A36,Mayo!$F$13:$F$211,1,0)</f>
        <v>225102</v>
      </c>
    </row>
    <row r="37" spans="1:4" x14ac:dyDescent="0.25">
      <c r="A37">
        <v>225401</v>
      </c>
      <c r="B37" t="s">
        <v>52</v>
      </c>
      <c r="C37" s="69">
        <v>0</v>
      </c>
      <c r="D37">
        <f>VLOOKUP(A37,Mayo!$F$13:$F$211,1,0)</f>
        <v>225401</v>
      </c>
    </row>
    <row r="38" spans="1:4" x14ac:dyDescent="0.25">
      <c r="A38">
        <v>225901</v>
      </c>
      <c r="B38" t="s">
        <v>209</v>
      </c>
      <c r="C38" s="70">
        <v>0</v>
      </c>
      <c r="D38">
        <f>VLOOKUP(A38,Mayo!$F$13:$F$211,1,0)</f>
        <v>225901</v>
      </c>
    </row>
    <row r="39" spans="1:4" x14ac:dyDescent="0.25">
      <c r="A39" s="76">
        <v>226101</v>
      </c>
      <c r="B39" t="s">
        <v>54</v>
      </c>
      <c r="C39" s="70">
        <v>0</v>
      </c>
      <c r="D39">
        <f>VLOOKUP(A39,Mayo!$F$13:$F$211,1,0)</f>
        <v>226101</v>
      </c>
    </row>
    <row r="40" spans="1:4" x14ac:dyDescent="0.25">
      <c r="A40">
        <v>226201</v>
      </c>
      <c r="B40" t="s">
        <v>55</v>
      </c>
      <c r="C40" s="69">
        <v>0</v>
      </c>
      <c r="D40">
        <f>VLOOKUP(A40,Mayo!$F$13:$F$211,1,0)</f>
        <v>226201</v>
      </c>
    </row>
    <row r="41" spans="1:4" x14ac:dyDescent="0.25">
      <c r="A41">
        <v>226301</v>
      </c>
      <c r="B41" t="s">
        <v>181</v>
      </c>
      <c r="C41" s="69">
        <v>300300.17</v>
      </c>
      <c r="D41">
        <f>VLOOKUP(A41,Mayo!$F$13:$F$211,1,0)</f>
        <v>226301</v>
      </c>
    </row>
    <row r="42" spans="1:4" x14ac:dyDescent="0.25">
      <c r="A42">
        <v>227101</v>
      </c>
      <c r="B42" t="s">
        <v>252</v>
      </c>
      <c r="C42" s="69">
        <v>0</v>
      </c>
      <c r="D42">
        <f>VLOOKUP(A42,Mayo!$F$13:$F$211,1,0)</f>
        <v>227101</v>
      </c>
    </row>
    <row r="43" spans="1:4" x14ac:dyDescent="0.25">
      <c r="A43">
        <v>227106</v>
      </c>
      <c r="B43" t="s">
        <v>263</v>
      </c>
      <c r="C43" s="69">
        <v>0</v>
      </c>
      <c r="D43">
        <f>VLOOKUP(A43,Mayo!$F$13:$F$211,1,0)</f>
        <v>227106</v>
      </c>
    </row>
    <row r="44" spans="1:4" x14ac:dyDescent="0.25">
      <c r="A44">
        <v>227107</v>
      </c>
      <c r="B44" t="s">
        <v>273</v>
      </c>
      <c r="C44" s="70">
        <v>115938.67</v>
      </c>
      <c r="D44">
        <f>VLOOKUP(A44,Mayo!$F$13:$F$211,1,0)</f>
        <v>227107</v>
      </c>
    </row>
    <row r="45" spans="1:4" x14ac:dyDescent="0.25">
      <c r="A45">
        <v>227202</v>
      </c>
      <c r="B45" t="s">
        <v>274</v>
      </c>
      <c r="C45" s="69">
        <v>0</v>
      </c>
      <c r="D45">
        <f>VLOOKUP(A45,Mayo!$F$13:$F$211,1,0)</f>
        <v>227202</v>
      </c>
    </row>
    <row r="46" spans="1:4" x14ac:dyDescent="0.25">
      <c r="A46">
        <v>227204</v>
      </c>
      <c r="B46" t="s">
        <v>215</v>
      </c>
      <c r="C46" s="69">
        <v>0</v>
      </c>
      <c r="D46">
        <f>VLOOKUP(A46,Mayo!$F$13:$F$211,1,0)</f>
        <v>227204</v>
      </c>
    </row>
    <row r="47" spans="1:4" x14ac:dyDescent="0.25">
      <c r="A47">
        <v>227206</v>
      </c>
      <c r="B47" t="s">
        <v>66</v>
      </c>
      <c r="C47" s="70">
        <v>42480</v>
      </c>
      <c r="D47">
        <f>VLOOKUP(A47,Mayo!$F$13:$F$211,1,0)</f>
        <v>227206</v>
      </c>
    </row>
    <row r="48" spans="1:4" x14ac:dyDescent="0.25">
      <c r="A48">
        <v>227207</v>
      </c>
      <c r="B48" t="s">
        <v>229</v>
      </c>
      <c r="C48" s="70">
        <v>0</v>
      </c>
      <c r="D48">
        <f>VLOOKUP(A48,Mayo!$F$13:$F$211,1,0)</f>
        <v>227207</v>
      </c>
    </row>
    <row r="49" spans="1:4" x14ac:dyDescent="0.25">
      <c r="A49">
        <v>227208</v>
      </c>
      <c r="B49" t="s">
        <v>253</v>
      </c>
      <c r="C49" s="70">
        <v>0</v>
      </c>
      <c r="D49">
        <f>VLOOKUP(A49,Mayo!$F$13:$F$211,1,0)</f>
        <v>227208</v>
      </c>
    </row>
    <row r="50" spans="1:4" x14ac:dyDescent="0.25">
      <c r="A50">
        <v>227299</v>
      </c>
      <c r="B50" t="s">
        <v>223</v>
      </c>
      <c r="C50" s="70">
        <v>0</v>
      </c>
      <c r="D50">
        <f>VLOOKUP(A50,Mayo!$F$13:$F$211,1,0)</f>
        <v>227299</v>
      </c>
    </row>
    <row r="51" spans="1:4" x14ac:dyDescent="0.25">
      <c r="A51">
        <v>228201</v>
      </c>
      <c r="B51" t="s">
        <v>264</v>
      </c>
      <c r="C51" s="69">
        <v>0</v>
      </c>
      <c r="D51">
        <f>VLOOKUP(A51,Mayo!$F$13:$F$211,1,0)</f>
        <v>228201</v>
      </c>
    </row>
    <row r="52" spans="1:4" x14ac:dyDescent="0.25">
      <c r="A52">
        <v>228301</v>
      </c>
      <c r="B52" t="s">
        <v>176</v>
      </c>
      <c r="C52" s="70">
        <v>741642.45</v>
      </c>
      <c r="D52">
        <f>VLOOKUP(A52,Mayo!$F$13:$F$211,1,0)</f>
        <v>228301</v>
      </c>
    </row>
    <row r="53" spans="1:4" x14ac:dyDescent="0.25">
      <c r="A53">
        <v>228501</v>
      </c>
      <c r="B53" t="s">
        <v>71</v>
      </c>
      <c r="C53" s="69">
        <v>116820</v>
      </c>
      <c r="D53">
        <f>VLOOKUP(A53,Mayo!$F$13:$F$211,1,0)</f>
        <v>228501</v>
      </c>
    </row>
    <row r="54" spans="1:4" x14ac:dyDescent="0.25">
      <c r="A54">
        <v>228503</v>
      </c>
      <c r="B54" t="s">
        <v>254</v>
      </c>
      <c r="C54" s="69">
        <v>210495.85</v>
      </c>
      <c r="D54">
        <f>VLOOKUP(A54,Mayo!$F$13:$F$211,1,0)</f>
        <v>228503</v>
      </c>
    </row>
    <row r="55" spans="1:4" x14ac:dyDescent="0.25">
      <c r="A55">
        <v>228601</v>
      </c>
      <c r="B55" t="s">
        <v>74</v>
      </c>
      <c r="C55" s="70">
        <v>199007</v>
      </c>
      <c r="D55">
        <f>VLOOKUP(A55,Mayo!$F$13:$F$211,1,0)</f>
        <v>228601</v>
      </c>
    </row>
    <row r="56" spans="1:4" x14ac:dyDescent="0.25">
      <c r="A56">
        <v>228702</v>
      </c>
      <c r="B56" t="s">
        <v>171</v>
      </c>
      <c r="C56" s="69">
        <v>0</v>
      </c>
      <c r="D56">
        <f>VLOOKUP(A56,Mayo!$F$13:$F$211,1,0)</f>
        <v>228702</v>
      </c>
    </row>
    <row r="57" spans="1:4" x14ac:dyDescent="0.25">
      <c r="A57">
        <v>228704</v>
      </c>
      <c r="B57" t="s">
        <v>172</v>
      </c>
      <c r="C57" s="69">
        <v>0</v>
      </c>
      <c r="D57">
        <f>VLOOKUP(A57,Mayo!$F$13:$F$211,1,0)</f>
        <v>228704</v>
      </c>
    </row>
    <row r="58" spans="1:4" x14ac:dyDescent="0.25">
      <c r="A58">
        <v>228705</v>
      </c>
      <c r="B58" t="s">
        <v>78</v>
      </c>
      <c r="C58" s="70">
        <v>0</v>
      </c>
      <c r="D58">
        <f>VLOOKUP(A58,Mayo!$F$13:$F$211,1,0)</f>
        <v>228705</v>
      </c>
    </row>
    <row r="59" spans="1:4" x14ac:dyDescent="0.25">
      <c r="A59">
        <v>228706</v>
      </c>
      <c r="B59" t="s">
        <v>79</v>
      </c>
      <c r="C59" s="69">
        <v>88500</v>
      </c>
      <c r="D59">
        <f>VLOOKUP(A59,Mayo!$F$13:$F$211,1,0)</f>
        <v>228706</v>
      </c>
    </row>
    <row r="60" spans="1:4" x14ac:dyDescent="0.25">
      <c r="A60">
        <v>229101</v>
      </c>
      <c r="B60" t="s">
        <v>190</v>
      </c>
      <c r="C60" s="69">
        <v>0</v>
      </c>
      <c r="D60">
        <f>VLOOKUP(A60,Mayo!$F$13:$F$211,1,0)</f>
        <v>229101</v>
      </c>
    </row>
    <row r="61" spans="1:4" x14ac:dyDescent="0.25">
      <c r="A61">
        <v>229201</v>
      </c>
      <c r="B61" t="s">
        <v>191</v>
      </c>
      <c r="C61" s="69">
        <v>2407624.7999999998</v>
      </c>
      <c r="D61">
        <f>VLOOKUP(A61,Mayo!$F$13:$F$211,1,0)</f>
        <v>229201</v>
      </c>
    </row>
    <row r="62" spans="1:4" x14ac:dyDescent="0.25">
      <c r="A62">
        <v>229202</v>
      </c>
      <c r="B62" t="s">
        <v>192</v>
      </c>
      <c r="C62" s="69">
        <v>2395541628.4000001</v>
      </c>
      <c r="D62">
        <f>VLOOKUP(A62,Mayo!$F$13:$F$211,1,0)</f>
        <v>229202</v>
      </c>
    </row>
    <row r="63" spans="1:4" x14ac:dyDescent="0.25">
      <c r="A63">
        <v>229203</v>
      </c>
      <c r="B63" t="s">
        <v>224</v>
      </c>
      <c r="C63" s="69">
        <v>0</v>
      </c>
      <c r="D63">
        <f>VLOOKUP(A63,Mayo!$F$13:$F$211,1,0)</f>
        <v>229203</v>
      </c>
    </row>
    <row r="64" spans="1:4" x14ac:dyDescent="0.25">
      <c r="A64">
        <v>231101</v>
      </c>
      <c r="B64" t="s">
        <v>82</v>
      </c>
      <c r="C64" s="70">
        <v>530419.05000000005</v>
      </c>
      <c r="D64">
        <f>VLOOKUP(A64,Mayo!$F$13:$F$211,1,0)</f>
        <v>231101</v>
      </c>
    </row>
    <row r="65" spans="1:4" x14ac:dyDescent="0.25">
      <c r="A65">
        <v>231301</v>
      </c>
      <c r="B65" t="s">
        <v>84</v>
      </c>
      <c r="C65" s="70">
        <v>0</v>
      </c>
      <c r="D65">
        <f>VLOOKUP(A65,Mayo!$F$13:$F$211,1,0)</f>
        <v>231301</v>
      </c>
    </row>
    <row r="66" spans="1:4" x14ac:dyDescent="0.25">
      <c r="A66">
        <v>231303</v>
      </c>
      <c r="B66" t="s">
        <v>86</v>
      </c>
      <c r="C66" s="69">
        <v>23600</v>
      </c>
      <c r="D66">
        <f>VLOOKUP(A66,Mayo!$F$13:$F$211,1,0)</f>
        <v>231303</v>
      </c>
    </row>
    <row r="67" spans="1:4" x14ac:dyDescent="0.25">
      <c r="A67">
        <v>231401</v>
      </c>
      <c r="B67" t="s">
        <v>87</v>
      </c>
      <c r="C67" s="69">
        <v>0</v>
      </c>
      <c r="D67">
        <f>VLOOKUP(A67,Mayo!$F$13:$F$211,1,0)</f>
        <v>231401</v>
      </c>
    </row>
    <row r="68" spans="1:4" x14ac:dyDescent="0.25">
      <c r="A68">
        <v>232101</v>
      </c>
      <c r="B68" t="s">
        <v>415</v>
      </c>
      <c r="C68" s="69">
        <v>0</v>
      </c>
      <c r="D68">
        <f>VLOOKUP(A68,Mayo!$F$13:$F$211,1,0)</f>
        <v>232101</v>
      </c>
    </row>
    <row r="69" spans="1:4" x14ac:dyDescent="0.25">
      <c r="A69">
        <v>232201</v>
      </c>
      <c r="B69" t="s">
        <v>89</v>
      </c>
      <c r="C69" s="69">
        <v>0</v>
      </c>
      <c r="D69">
        <f>VLOOKUP(A69,Mayo!$F$13:$F$211,1,0)</f>
        <v>232201</v>
      </c>
    </row>
    <row r="70" spans="1:4" x14ac:dyDescent="0.25">
      <c r="A70">
        <v>232301</v>
      </c>
      <c r="B70" t="s">
        <v>197</v>
      </c>
      <c r="C70" s="70">
        <v>22495726.77</v>
      </c>
      <c r="D70">
        <f>VLOOKUP(A70,Mayo!$F$13:$F$211,1,0)</f>
        <v>232301</v>
      </c>
    </row>
    <row r="71" spans="1:4" x14ac:dyDescent="0.25">
      <c r="A71">
        <v>232401</v>
      </c>
      <c r="B71" t="s">
        <v>91</v>
      </c>
      <c r="C71" s="70">
        <v>40207516.109999999</v>
      </c>
      <c r="D71">
        <f>VLOOKUP(A71,Mayo!$F$13:$F$211,1,0)</f>
        <v>232401</v>
      </c>
    </row>
    <row r="72" spans="1:4" x14ac:dyDescent="0.25">
      <c r="A72">
        <v>233101</v>
      </c>
      <c r="B72" t="s">
        <v>177</v>
      </c>
      <c r="C72" s="70">
        <v>0</v>
      </c>
      <c r="D72">
        <f>VLOOKUP(A72,Mayo!$F$13:$F$211,1,0)</f>
        <v>233101</v>
      </c>
    </row>
    <row r="73" spans="1:4" x14ac:dyDescent="0.25">
      <c r="A73">
        <v>233201</v>
      </c>
      <c r="B73" t="s">
        <v>234</v>
      </c>
      <c r="C73" s="56">
        <v>0</v>
      </c>
      <c r="D73">
        <f>VLOOKUP(A73,Mayo!$F$13:$F$211,1,0)</f>
        <v>233201</v>
      </c>
    </row>
    <row r="74" spans="1:4" x14ac:dyDescent="0.25">
      <c r="A74">
        <v>233301</v>
      </c>
      <c r="B74" t="s">
        <v>178</v>
      </c>
      <c r="C74" s="56">
        <v>0</v>
      </c>
      <c r="D74">
        <f>VLOOKUP(A74,Mayo!$F$13:$F$211,1,0)</f>
        <v>233301</v>
      </c>
    </row>
    <row r="75" spans="1:4" x14ac:dyDescent="0.25">
      <c r="A75">
        <v>234101</v>
      </c>
      <c r="B75" t="s">
        <v>97</v>
      </c>
      <c r="C75" s="56">
        <v>0</v>
      </c>
      <c r="D75">
        <f>VLOOKUP(A75,Mayo!$F$13:$F$211,1,0)</f>
        <v>234101</v>
      </c>
    </row>
    <row r="76" spans="1:4" x14ac:dyDescent="0.25">
      <c r="A76">
        <v>235301</v>
      </c>
      <c r="B76" t="s">
        <v>99</v>
      </c>
      <c r="C76" s="56">
        <v>0</v>
      </c>
      <c r="D76">
        <f>VLOOKUP(A76,Mayo!$F$13:$F$211,1,0)</f>
        <v>235301</v>
      </c>
    </row>
    <row r="77" spans="1:4" x14ac:dyDescent="0.25">
      <c r="A77">
        <v>235401</v>
      </c>
      <c r="B77" t="s">
        <v>179</v>
      </c>
      <c r="C77" s="56">
        <v>0</v>
      </c>
      <c r="D77">
        <f>VLOOKUP(A77,Mayo!$F$13:$F$211,1,0)</f>
        <v>235401</v>
      </c>
    </row>
    <row r="78" spans="1:4" x14ac:dyDescent="0.25">
      <c r="A78">
        <v>235501</v>
      </c>
      <c r="B78" t="s">
        <v>235</v>
      </c>
      <c r="C78" s="56">
        <v>30833.4</v>
      </c>
      <c r="D78">
        <f>VLOOKUP(A78,Mayo!$F$13:$F$211,1,0)</f>
        <v>235501</v>
      </c>
    </row>
    <row r="79" spans="1:4" x14ac:dyDescent="0.25">
      <c r="A79">
        <v>236101</v>
      </c>
      <c r="B79" t="s">
        <v>165</v>
      </c>
      <c r="C79" s="56">
        <v>5999.95</v>
      </c>
      <c r="D79">
        <f>VLOOKUP(A79,Mayo!$F$13:$F$211,1,0)</f>
        <v>236101</v>
      </c>
    </row>
    <row r="80" spans="1:4" x14ac:dyDescent="0.25">
      <c r="A80">
        <v>236105</v>
      </c>
      <c r="B80" t="s">
        <v>256</v>
      </c>
      <c r="C80" s="56">
        <v>0</v>
      </c>
      <c r="D80">
        <f>VLOOKUP(A80,Mayo!$F$13:$F$211,1,0)</f>
        <v>236105</v>
      </c>
    </row>
    <row r="81" spans="1:4" x14ac:dyDescent="0.25">
      <c r="A81">
        <v>236201</v>
      </c>
      <c r="B81" t="s">
        <v>101</v>
      </c>
      <c r="C81" s="56">
        <v>0</v>
      </c>
      <c r="D81">
        <f>VLOOKUP(A81,Mayo!$F$13:$F$211,1,0)</f>
        <v>236201</v>
      </c>
    </row>
    <row r="82" spans="1:4" x14ac:dyDescent="0.25">
      <c r="A82">
        <v>236202</v>
      </c>
      <c r="B82" t="s">
        <v>102</v>
      </c>
      <c r="C82" s="56">
        <v>0</v>
      </c>
      <c r="D82">
        <f>VLOOKUP(A82,Mayo!$F$13:$F$211,1,0)</f>
        <v>236202</v>
      </c>
    </row>
    <row r="83" spans="1:4" x14ac:dyDescent="0.25">
      <c r="A83">
        <v>236304</v>
      </c>
      <c r="B83" t="s">
        <v>105</v>
      </c>
      <c r="C83" s="56">
        <v>140519.42000000001</v>
      </c>
      <c r="D83">
        <f>VLOOKUP(A83,Mayo!$F$13:$F$211,1,0)</f>
        <v>236304</v>
      </c>
    </row>
    <row r="84" spans="1:4" x14ac:dyDescent="0.25">
      <c r="A84">
        <v>236306</v>
      </c>
      <c r="B84" t="s">
        <v>219</v>
      </c>
      <c r="C84" s="56">
        <v>15898.85</v>
      </c>
      <c r="D84">
        <f>VLOOKUP(A84,Mayo!$F$13:$F$211,1,0)</f>
        <v>236306</v>
      </c>
    </row>
    <row r="85" spans="1:4" x14ac:dyDescent="0.25">
      <c r="A85">
        <v>236404</v>
      </c>
      <c r="B85" t="s">
        <v>166</v>
      </c>
      <c r="C85" s="56">
        <v>0</v>
      </c>
      <c r="D85">
        <f>VLOOKUP(A85,Mayo!$F$13:$F$211,1,0)</f>
        <v>236404</v>
      </c>
    </row>
    <row r="86" spans="1:4" x14ac:dyDescent="0.25">
      <c r="A86">
        <v>237101</v>
      </c>
      <c r="B86" t="s">
        <v>107</v>
      </c>
      <c r="C86" s="56">
        <v>0</v>
      </c>
      <c r="D86">
        <f>VLOOKUP(A86,Mayo!$F$13:$F$211,1,0)</f>
        <v>237101</v>
      </c>
    </row>
    <row r="87" spans="1:4" x14ac:dyDescent="0.25">
      <c r="A87">
        <v>237102</v>
      </c>
      <c r="B87" t="s">
        <v>108</v>
      </c>
      <c r="C87" s="56">
        <v>194568</v>
      </c>
      <c r="D87">
        <f>VLOOKUP(A87,Mayo!$F$13:$F$211,1,0)</f>
        <v>237102</v>
      </c>
    </row>
    <row r="88" spans="1:4" x14ac:dyDescent="0.25">
      <c r="A88">
        <v>237104</v>
      </c>
      <c r="B88" t="s">
        <v>109</v>
      </c>
      <c r="C88" s="56">
        <v>0</v>
      </c>
      <c r="D88">
        <f>VLOOKUP(A88,Mayo!$F$13:$F$211,1,0)</f>
        <v>237104</v>
      </c>
    </row>
    <row r="89" spans="1:4" x14ac:dyDescent="0.25">
      <c r="A89">
        <v>237106</v>
      </c>
      <c r="B89" t="s">
        <v>111</v>
      </c>
      <c r="C89" s="56">
        <v>0</v>
      </c>
      <c r="D89">
        <f>VLOOKUP(A89,Mayo!$F$13:$F$211,1,0)</f>
        <v>237106</v>
      </c>
    </row>
    <row r="90" spans="1:4" x14ac:dyDescent="0.25">
      <c r="A90">
        <v>237205</v>
      </c>
      <c r="B90" t="s">
        <v>180</v>
      </c>
      <c r="C90" s="56">
        <v>0</v>
      </c>
      <c r="D90">
        <f>VLOOKUP(A90,Mayo!$F$13:$F$211,1,0)</f>
        <v>237205</v>
      </c>
    </row>
    <row r="91" spans="1:4" x14ac:dyDescent="0.25">
      <c r="A91">
        <v>237206</v>
      </c>
      <c r="B91" t="s">
        <v>114</v>
      </c>
      <c r="C91" s="56">
        <v>0</v>
      </c>
      <c r="D91">
        <f>VLOOKUP(A91,Mayo!$F$13:$F$211,1,0)</f>
        <v>237206</v>
      </c>
    </row>
    <row r="92" spans="1:4" x14ac:dyDescent="0.25">
      <c r="A92">
        <v>237299</v>
      </c>
      <c r="B92" t="s">
        <v>225</v>
      </c>
      <c r="C92" s="56">
        <v>0</v>
      </c>
      <c r="D92">
        <f>VLOOKUP(A92,Mayo!$F$13:$F$211,1,0)</f>
        <v>237299</v>
      </c>
    </row>
    <row r="93" spans="1:4" x14ac:dyDescent="0.25">
      <c r="A93">
        <v>239101</v>
      </c>
      <c r="B93" t="s">
        <v>237</v>
      </c>
      <c r="C93" s="56">
        <v>0</v>
      </c>
      <c r="D93">
        <f>VLOOKUP(A93,Mayo!$F$13:$F$211,1,0)</f>
        <v>239101</v>
      </c>
    </row>
    <row r="94" spans="1:4" x14ac:dyDescent="0.25">
      <c r="A94">
        <v>239102</v>
      </c>
      <c r="B94" t="s">
        <v>238</v>
      </c>
      <c r="C94" s="56">
        <v>0</v>
      </c>
      <c r="D94">
        <v>239102</v>
      </c>
    </row>
    <row r="95" spans="1:4" x14ac:dyDescent="0.25">
      <c r="A95">
        <v>239201</v>
      </c>
      <c r="B95" t="s">
        <v>220</v>
      </c>
      <c r="C95" s="56">
        <v>1841351.75</v>
      </c>
      <c r="D95">
        <f>VLOOKUP(A95,Mayo!$F$13:$F$211,1,0)</f>
        <v>239201</v>
      </c>
    </row>
    <row r="96" spans="1:4" x14ac:dyDescent="0.25">
      <c r="A96">
        <v>239202</v>
      </c>
      <c r="B96" t="s">
        <v>221</v>
      </c>
      <c r="C96" s="56">
        <v>64273522.82</v>
      </c>
      <c r="D96">
        <f>VLOOKUP(A96,Mayo!$F$13:$F$211,1,0)</f>
        <v>239202</v>
      </c>
    </row>
    <row r="97" spans="1:4" x14ac:dyDescent="0.25">
      <c r="A97">
        <v>239301</v>
      </c>
      <c r="B97" t="s">
        <v>239</v>
      </c>
      <c r="C97" s="56">
        <v>11853166.08</v>
      </c>
      <c r="D97">
        <f>VLOOKUP(A97,Mayo!$F$13:$F$211,1,0)</f>
        <v>239301</v>
      </c>
    </row>
    <row r="98" spans="1:4" x14ac:dyDescent="0.25">
      <c r="A98">
        <v>239501</v>
      </c>
      <c r="B98" t="s">
        <v>198</v>
      </c>
      <c r="C98" s="56">
        <v>0</v>
      </c>
      <c r="D98">
        <f>VLOOKUP(A98,Mayo!$F$13:$F$211,1,0)</f>
        <v>239501</v>
      </c>
    </row>
    <row r="99" spans="1:4" x14ac:dyDescent="0.25">
      <c r="A99">
        <v>239601</v>
      </c>
      <c r="B99" t="s">
        <v>119</v>
      </c>
      <c r="C99" s="56">
        <v>1348032</v>
      </c>
      <c r="D99">
        <f>VLOOKUP(A99,Mayo!$F$13:$F$211,1,0)</f>
        <v>239601</v>
      </c>
    </row>
    <row r="100" spans="1:4" x14ac:dyDescent="0.25">
      <c r="A100">
        <v>239801</v>
      </c>
      <c r="B100" t="s">
        <v>199</v>
      </c>
      <c r="C100" s="56">
        <v>0</v>
      </c>
      <c r="D100">
        <f>VLOOKUP(A100,Mayo!$F$13:$F$211,1,0)</f>
        <v>239801</v>
      </c>
    </row>
    <row r="101" spans="1:4" x14ac:dyDescent="0.25">
      <c r="A101">
        <v>239802</v>
      </c>
      <c r="B101" t="s">
        <v>258</v>
      </c>
      <c r="C101" s="56">
        <v>53831.05</v>
      </c>
      <c r="D101">
        <f>VLOOKUP(A101,Mayo!$F$13:$F$211,1,0)</f>
        <v>239802</v>
      </c>
    </row>
    <row r="102" spans="1:4" x14ac:dyDescent="0.25">
      <c r="A102">
        <v>239901</v>
      </c>
      <c r="B102" t="s">
        <v>120</v>
      </c>
      <c r="C102" s="56">
        <v>0</v>
      </c>
      <c r="D102">
        <f>VLOOKUP(A102,Mayo!$F$13:$F$211,1,0)</f>
        <v>239901</v>
      </c>
    </row>
    <row r="103" spans="1:4" x14ac:dyDescent="0.25">
      <c r="A103">
        <v>239902</v>
      </c>
      <c r="B103" t="s">
        <v>265</v>
      </c>
      <c r="C103" s="56">
        <v>0</v>
      </c>
      <c r="D103">
        <f>VLOOKUP(A103,Mayo!$F$13:$F$211,1,0)</f>
        <v>239902</v>
      </c>
    </row>
    <row r="104" spans="1:4" x14ac:dyDescent="0.25">
      <c r="A104">
        <v>239904</v>
      </c>
      <c r="B104" t="s">
        <v>208</v>
      </c>
      <c r="C104" s="56">
        <v>0</v>
      </c>
      <c r="D104">
        <f>VLOOKUP(A104,Mayo!$F$13:$F$211,1,0)</f>
        <v>239904</v>
      </c>
    </row>
    <row r="105" spans="1:4" x14ac:dyDescent="0.25">
      <c r="A105">
        <v>239905</v>
      </c>
      <c r="B105" t="s">
        <v>248</v>
      </c>
      <c r="C105" s="56">
        <v>19625.27</v>
      </c>
      <c r="D105">
        <f>VLOOKUP(A105,Mayo!$F$13:$F$211,1,0)</f>
        <v>239905</v>
      </c>
    </row>
    <row r="106" spans="1:4" x14ac:dyDescent="0.25">
      <c r="A106">
        <v>241201</v>
      </c>
      <c r="B106" t="s">
        <v>213</v>
      </c>
      <c r="C106" s="56">
        <v>0</v>
      </c>
      <c r="D106">
        <f>VLOOKUP(A106,Mayo!$F$13:$F$211,1,0)</f>
        <v>241201</v>
      </c>
    </row>
    <row r="107" spans="1:4" x14ac:dyDescent="0.25">
      <c r="A107">
        <v>241202</v>
      </c>
      <c r="B107" t="s">
        <v>125</v>
      </c>
      <c r="C107" s="56">
        <v>47173.120000000003</v>
      </c>
      <c r="D107">
        <f>VLOOKUP(A107,Mayo!$F$13:$F$211,1,0)</f>
        <v>241202</v>
      </c>
    </row>
    <row r="108" spans="1:4" x14ac:dyDescent="0.25">
      <c r="A108">
        <v>249101</v>
      </c>
      <c r="B108" t="s">
        <v>173</v>
      </c>
      <c r="C108" s="56">
        <v>14795600</v>
      </c>
      <c r="D108">
        <f>VLOOKUP(A108,Mayo!$F$13:$F$211,1,0)</f>
        <v>249101</v>
      </c>
    </row>
    <row r="109" spans="1:4" x14ac:dyDescent="0.25">
      <c r="A109">
        <v>261101</v>
      </c>
      <c r="B109" t="s">
        <v>174</v>
      </c>
      <c r="C109" s="56">
        <v>0</v>
      </c>
      <c r="D109">
        <f>VLOOKUP(A109,Mayo!$F$13:$F$211,1,0)</f>
        <v>261101</v>
      </c>
    </row>
    <row r="110" spans="1:4" x14ac:dyDescent="0.25">
      <c r="A110">
        <v>261301</v>
      </c>
      <c r="B110" t="s">
        <v>200</v>
      </c>
      <c r="C110" s="56">
        <v>0</v>
      </c>
      <c r="D110">
        <f>VLOOKUP(A110,Mayo!$F$13:$F$211,1,0)</f>
        <v>261301</v>
      </c>
    </row>
    <row r="111" spans="1:4" x14ac:dyDescent="0.25">
      <c r="A111">
        <v>261401</v>
      </c>
      <c r="B111" t="s">
        <v>134</v>
      </c>
      <c r="C111" s="56">
        <v>0</v>
      </c>
      <c r="D111">
        <f>VLOOKUP(A111,Mayo!$F$13:$F$211,1,0)</f>
        <v>261401</v>
      </c>
    </row>
    <row r="112" spans="1:4" x14ac:dyDescent="0.25">
      <c r="A112">
        <v>261901</v>
      </c>
      <c r="B112" t="s">
        <v>160</v>
      </c>
      <c r="C112" s="56">
        <v>0</v>
      </c>
      <c r="D112">
        <f>VLOOKUP(A112,Mayo!$F$13:$F$211,1,0)</f>
        <v>261901</v>
      </c>
    </row>
    <row r="113" spans="1:4" x14ac:dyDescent="0.25">
      <c r="A113">
        <v>262101</v>
      </c>
      <c r="B113" t="s">
        <v>135</v>
      </c>
      <c r="C113" s="56">
        <v>0</v>
      </c>
      <c r="D113">
        <f>VLOOKUP(A113,Mayo!$F$13:$F$211,1,0)</f>
        <v>262101</v>
      </c>
    </row>
    <row r="114" spans="1:4" x14ac:dyDescent="0.25">
      <c r="A114">
        <v>262301</v>
      </c>
      <c r="B114" t="s">
        <v>222</v>
      </c>
      <c r="C114" s="56">
        <v>0</v>
      </c>
      <c r="D114">
        <f>VLOOKUP(A114,Mayo!$F$13:$F$211,1,0)</f>
        <v>262301</v>
      </c>
    </row>
    <row r="115" spans="1:4" x14ac:dyDescent="0.25">
      <c r="A115">
        <v>262401</v>
      </c>
      <c r="B115" t="s">
        <v>266</v>
      </c>
      <c r="C115" s="56">
        <v>0</v>
      </c>
      <c r="D115">
        <f>VLOOKUP(A115,Mayo!$F$13:$F$211,1,0)</f>
        <v>262401</v>
      </c>
    </row>
    <row r="116" spans="1:4" x14ac:dyDescent="0.25">
      <c r="A116">
        <v>263101</v>
      </c>
      <c r="B116" t="s">
        <v>136</v>
      </c>
      <c r="C116" s="56">
        <v>456744.96000000002</v>
      </c>
      <c r="D116">
        <f>VLOOKUP(A116,Mayo!$F$13:$F$211,1,0)</f>
        <v>263101</v>
      </c>
    </row>
    <row r="117" spans="1:4" x14ac:dyDescent="0.25">
      <c r="A117">
        <v>263201</v>
      </c>
      <c r="B117" t="s">
        <v>137</v>
      </c>
      <c r="C117" s="56">
        <v>4496479.68</v>
      </c>
      <c r="D117">
        <f>VLOOKUP(A117,Mayo!$F$13:$F$211,1,0)</f>
        <v>263201</v>
      </c>
    </row>
    <row r="118" spans="1:4" x14ac:dyDescent="0.25">
      <c r="A118">
        <v>263401</v>
      </c>
      <c r="B118" t="s">
        <v>267</v>
      </c>
      <c r="C118" s="56">
        <v>0</v>
      </c>
      <c r="D118">
        <f>VLOOKUP(A118,Mayo!$F$13:$F$211,1,0)</f>
        <v>263401</v>
      </c>
    </row>
    <row r="119" spans="1:4" x14ac:dyDescent="0.25">
      <c r="A119">
        <v>264101</v>
      </c>
      <c r="B119" t="s">
        <v>175</v>
      </c>
      <c r="C119" s="56">
        <v>0</v>
      </c>
      <c r="D119">
        <f>VLOOKUP(A119,Mayo!$F$13:$F$211,1,0)</f>
        <v>264101</v>
      </c>
    </row>
    <row r="120" spans="1:4" x14ac:dyDescent="0.25">
      <c r="A120">
        <v>264601</v>
      </c>
      <c r="B120" t="s">
        <v>216</v>
      </c>
      <c r="C120" s="56">
        <v>0</v>
      </c>
      <c r="D120">
        <f>VLOOKUP(A120,Mayo!$F$13:$F$211,1,0)</f>
        <v>264601</v>
      </c>
    </row>
    <row r="121" spans="1:4" x14ac:dyDescent="0.25">
      <c r="A121">
        <v>264701</v>
      </c>
      <c r="B121" t="s">
        <v>259</v>
      </c>
      <c r="C121" s="56">
        <v>0</v>
      </c>
      <c r="D121">
        <f>VLOOKUP(A121,Mayo!$F$13:$F$211,1,0)</f>
        <v>264701</v>
      </c>
    </row>
    <row r="122" spans="1:4" x14ac:dyDescent="0.25">
      <c r="A122">
        <v>264801</v>
      </c>
      <c r="B122" t="s">
        <v>139</v>
      </c>
      <c r="C122" s="56">
        <v>0</v>
      </c>
      <c r="D122">
        <f>VLOOKUP(A122,Mayo!$F$13:$F$211,1,0)</f>
        <v>264801</v>
      </c>
    </row>
    <row r="123" spans="1:4" x14ac:dyDescent="0.25">
      <c r="A123">
        <v>265201</v>
      </c>
      <c r="B123" t="s">
        <v>187</v>
      </c>
      <c r="C123" s="56">
        <v>0</v>
      </c>
      <c r="D123">
        <f>VLOOKUP(A123,Mayo!$F$13:$F$211,1,0)</f>
        <v>265201</v>
      </c>
    </row>
    <row r="124" spans="1:4" x14ac:dyDescent="0.25">
      <c r="A124">
        <v>265401</v>
      </c>
      <c r="B124" t="s">
        <v>268</v>
      </c>
      <c r="C124" s="56">
        <v>0</v>
      </c>
      <c r="D124">
        <f>VLOOKUP(A124,Mayo!$F$13:$F$211,1,0)</f>
        <v>265401</v>
      </c>
    </row>
    <row r="125" spans="1:4" x14ac:dyDescent="0.25">
      <c r="A125">
        <v>265402</v>
      </c>
      <c r="B125" t="s">
        <v>277</v>
      </c>
      <c r="C125" s="56">
        <v>0</v>
      </c>
      <c r="D125">
        <v>265402</v>
      </c>
    </row>
    <row r="126" spans="1:4" x14ac:dyDescent="0.25">
      <c r="A126">
        <v>265501</v>
      </c>
      <c r="B126" t="s">
        <v>141</v>
      </c>
      <c r="C126" s="56">
        <v>0</v>
      </c>
      <c r="D126">
        <f>VLOOKUP(A126,Mayo!$F$13:$F$211,1,0)</f>
        <v>265501</v>
      </c>
    </row>
    <row r="127" spans="1:4" x14ac:dyDescent="0.25">
      <c r="A127">
        <v>265601</v>
      </c>
      <c r="B127" t="s">
        <v>240</v>
      </c>
      <c r="C127" s="56">
        <v>0</v>
      </c>
      <c r="D127">
        <f>VLOOKUP(A127,Mayo!$F$13:$F$211,1,0)</f>
        <v>265601</v>
      </c>
    </row>
    <row r="128" spans="1:4" x14ac:dyDescent="0.25">
      <c r="A128">
        <v>265701</v>
      </c>
      <c r="B128" t="s">
        <v>269</v>
      </c>
      <c r="C128" s="56">
        <v>0</v>
      </c>
      <c r="D128">
        <f>VLOOKUP(A128,Mayo!$F$13:$F$211,1,0)</f>
        <v>265701</v>
      </c>
    </row>
    <row r="129" spans="1:4" x14ac:dyDescent="0.25">
      <c r="A129">
        <v>265801</v>
      </c>
      <c r="B129" t="s">
        <v>144</v>
      </c>
      <c r="C129" s="56">
        <v>0</v>
      </c>
      <c r="D129">
        <f>VLOOKUP(A129,Mayo!$F$13:$F$211,1,0)</f>
        <v>265801</v>
      </c>
    </row>
    <row r="130" spans="1:4" x14ac:dyDescent="0.25">
      <c r="A130">
        <v>266201</v>
      </c>
      <c r="B130" t="s">
        <v>145</v>
      </c>
      <c r="C130" s="56">
        <v>0</v>
      </c>
      <c r="D130">
        <f>VLOOKUP(A130,Mayo!$F$13:$F$211,1,0)</f>
        <v>266201</v>
      </c>
    </row>
    <row r="131" spans="1:4" x14ac:dyDescent="0.25">
      <c r="A131">
        <v>268301</v>
      </c>
      <c r="B131" t="s">
        <v>146</v>
      </c>
      <c r="C131" s="56">
        <v>0</v>
      </c>
      <c r="D131">
        <f>VLOOKUP(A131,Mayo!$F$13:$F$211,1,0)</f>
        <v>268301</v>
      </c>
    </row>
    <row r="132" spans="1:4" x14ac:dyDescent="0.25">
      <c r="A132">
        <v>271201</v>
      </c>
      <c r="B132" t="s">
        <v>247</v>
      </c>
      <c r="C132" s="56">
        <v>0</v>
      </c>
      <c r="D132">
        <f>VLOOKUP(A132,Mayo!$F$13:$F$211,1,0)</f>
        <v>271201</v>
      </c>
    </row>
    <row r="133" spans="1:4" x14ac:dyDescent="0.25">
      <c r="A133">
        <v>271301</v>
      </c>
      <c r="B133" t="s">
        <v>260</v>
      </c>
      <c r="C133" s="56">
        <v>0</v>
      </c>
      <c r="D133">
        <f>VLOOKUP(A133,Mayo!$F$13:$F$211,1,0)</f>
        <v>271301</v>
      </c>
    </row>
    <row r="134" spans="1:4" x14ac:dyDescent="0.25">
      <c r="A134">
        <v>273101</v>
      </c>
      <c r="B134" t="s">
        <v>261</v>
      </c>
      <c r="C134" s="56">
        <v>0</v>
      </c>
      <c r="D134">
        <f>VLOOKUP(A134,Mayo!$F$13:$F$211,1,0)</f>
        <v>273101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4"/>
  <sheetViews>
    <sheetView topLeftCell="A109" zoomScale="85" zoomScaleNormal="85" workbookViewId="0">
      <selection activeCell="D68" sqref="D68"/>
    </sheetView>
  </sheetViews>
  <sheetFormatPr baseColWidth="10" defaultColWidth="9.140625" defaultRowHeight="15" x14ac:dyDescent="0.25"/>
  <cols>
    <col min="1" max="1" width="9.7109375" bestFit="1" customWidth="1"/>
    <col min="2" max="2" width="70.28515625" bestFit="1" customWidth="1"/>
    <col min="3" max="3" width="18" style="57" bestFit="1" customWidth="1"/>
    <col min="4" max="5" width="16.42578125" style="57" customWidth="1"/>
    <col min="6" max="6" width="6.85546875" customWidth="1"/>
    <col min="7" max="7" width="9.7109375" bestFit="1" customWidth="1"/>
  </cols>
  <sheetData>
    <row r="1" spans="1:8" x14ac:dyDescent="0.25">
      <c r="A1" s="60">
        <v>211101</v>
      </c>
      <c r="B1" t="s">
        <v>231</v>
      </c>
      <c r="C1" s="1">
        <v>387600000</v>
      </c>
      <c r="D1" s="1">
        <v>0</v>
      </c>
      <c r="E1" s="1">
        <v>387600000</v>
      </c>
      <c r="F1">
        <f>VLOOKUP(A1,Mayo!$F$13:$F$211,1,0)</f>
        <v>211101</v>
      </c>
      <c r="G1" s="60" t="s">
        <v>283</v>
      </c>
      <c r="H1" s="60"/>
    </row>
    <row r="2" spans="1:8" x14ac:dyDescent="0.25">
      <c r="A2">
        <v>211108</v>
      </c>
      <c r="B2" t="s">
        <v>167</v>
      </c>
      <c r="C2" s="1">
        <v>24320267</v>
      </c>
      <c r="D2" s="1">
        <v>0</v>
      </c>
      <c r="E2" s="1">
        <v>24320267</v>
      </c>
      <c r="F2">
        <f>VLOOKUP(A2,Mayo!$F$13:$F$211,1,0)</f>
        <v>211108</v>
      </c>
      <c r="G2" s="78" t="s">
        <v>284</v>
      </c>
    </row>
    <row r="3" spans="1:8" x14ac:dyDescent="0.25">
      <c r="A3">
        <v>211203</v>
      </c>
      <c r="B3" t="s">
        <v>201</v>
      </c>
      <c r="C3" s="1">
        <v>2400000</v>
      </c>
      <c r="D3">
        <v>-2400000</v>
      </c>
      <c r="E3">
        <v>0</v>
      </c>
      <c r="F3">
        <f>VLOOKUP(A3,Mayo!$F$13:$F$211,1,0)</f>
        <v>211203</v>
      </c>
      <c r="G3" s="78" t="s">
        <v>285</v>
      </c>
    </row>
    <row r="4" spans="1:8" x14ac:dyDescent="0.25">
      <c r="A4">
        <v>211205</v>
      </c>
      <c r="B4" t="s">
        <v>232</v>
      </c>
      <c r="C4" s="1">
        <v>2400000</v>
      </c>
      <c r="D4" s="1">
        <v>0</v>
      </c>
      <c r="E4" s="1">
        <v>2400000</v>
      </c>
      <c r="F4">
        <f>VLOOKUP(A4,Mayo!$F$13:$F$211,1,0)</f>
        <v>211205</v>
      </c>
      <c r="G4" s="78" t="s">
        <v>286</v>
      </c>
    </row>
    <row r="5" spans="1:8" x14ac:dyDescent="0.25">
      <c r="A5">
        <v>211208</v>
      </c>
      <c r="B5" t="s">
        <v>233</v>
      </c>
      <c r="C5" s="1">
        <v>204000000</v>
      </c>
      <c r="D5">
        <v>0</v>
      </c>
      <c r="E5">
        <v>204000000</v>
      </c>
      <c r="F5">
        <f>VLOOKUP(A5,Mayo!$F$13:$F$211,1,0)</f>
        <v>211208</v>
      </c>
      <c r="G5" s="78" t="s">
        <v>287</v>
      </c>
    </row>
    <row r="6" spans="1:8" x14ac:dyDescent="0.25">
      <c r="A6">
        <v>211209</v>
      </c>
      <c r="B6" t="s">
        <v>226</v>
      </c>
      <c r="C6" s="1">
        <v>2400000</v>
      </c>
      <c r="D6">
        <v>0</v>
      </c>
      <c r="E6">
        <v>2400000</v>
      </c>
      <c r="F6">
        <f>VLOOKUP(A6,Mayo!$F$13:$F$211,1,0)</f>
        <v>211209</v>
      </c>
      <c r="G6" s="78" t="s">
        <v>288</v>
      </c>
    </row>
    <row r="7" spans="1:8" x14ac:dyDescent="0.25">
      <c r="A7">
        <v>211211</v>
      </c>
      <c r="B7" t="s">
        <v>241</v>
      </c>
      <c r="C7" s="1">
        <v>0</v>
      </c>
      <c r="D7" s="1">
        <v>2400000</v>
      </c>
      <c r="E7" s="1">
        <v>2400000</v>
      </c>
      <c r="F7">
        <f>VLOOKUP(A7,Mayo!$F$13:$F$211,1,0)</f>
        <v>211211</v>
      </c>
      <c r="G7" s="78" t="s">
        <v>289</v>
      </c>
    </row>
    <row r="8" spans="1:8" x14ac:dyDescent="0.25">
      <c r="A8">
        <v>211301</v>
      </c>
      <c r="B8" t="s">
        <v>218</v>
      </c>
      <c r="C8">
        <v>7200000</v>
      </c>
      <c r="D8" s="1">
        <v>0</v>
      </c>
      <c r="E8" s="1">
        <v>7200000</v>
      </c>
      <c r="F8">
        <f>VLOOKUP(A8,Mayo!$F$13:$F$211,1,0)</f>
        <v>211301</v>
      </c>
      <c r="G8" s="78" t="s">
        <v>290</v>
      </c>
    </row>
    <row r="9" spans="1:8" x14ac:dyDescent="0.25">
      <c r="A9">
        <v>211401</v>
      </c>
      <c r="B9" t="s">
        <v>14</v>
      </c>
      <c r="C9" s="1">
        <v>46000000</v>
      </c>
      <c r="D9" s="1">
        <v>0</v>
      </c>
      <c r="E9" s="1">
        <v>46000000</v>
      </c>
      <c r="F9">
        <f>VLOOKUP(A9,Mayo!$F$13:$F$211,1,0)</f>
        <v>211401</v>
      </c>
      <c r="G9" s="78" t="s">
        <v>291</v>
      </c>
    </row>
    <row r="10" spans="1:8" x14ac:dyDescent="0.25">
      <c r="A10">
        <v>211503</v>
      </c>
      <c r="B10" t="s">
        <v>182</v>
      </c>
      <c r="C10" s="1">
        <v>12000000</v>
      </c>
      <c r="D10" s="1">
        <v>0</v>
      </c>
      <c r="E10" s="1">
        <v>12000000</v>
      </c>
      <c r="F10">
        <f>VLOOKUP(A10,Mayo!$F$13:$F$211,1,0)</f>
        <v>211503</v>
      </c>
      <c r="G10" s="78" t="s">
        <v>292</v>
      </c>
    </row>
    <row r="11" spans="1:8" x14ac:dyDescent="0.25">
      <c r="A11">
        <v>211504</v>
      </c>
      <c r="B11" t="s">
        <v>183</v>
      </c>
      <c r="C11" s="1">
        <v>8256932</v>
      </c>
      <c r="D11" s="1">
        <v>0</v>
      </c>
      <c r="E11" s="1">
        <v>8256932</v>
      </c>
      <c r="F11">
        <f>VLOOKUP(A11,Mayo!$F$13:$F$211,1,0)</f>
        <v>211504</v>
      </c>
      <c r="G11" s="78" t="s">
        <v>293</v>
      </c>
    </row>
    <row r="12" spans="1:8" x14ac:dyDescent="0.25">
      <c r="A12">
        <v>212203</v>
      </c>
      <c r="B12" t="s">
        <v>185</v>
      </c>
      <c r="C12" s="1">
        <v>4800000</v>
      </c>
      <c r="D12">
        <v>0</v>
      </c>
      <c r="E12">
        <v>4800000</v>
      </c>
      <c r="F12">
        <f>VLOOKUP(A12,Mayo!$F$13:$F$211,1,0)</f>
        <v>212203</v>
      </c>
      <c r="G12" s="78" t="s">
        <v>294</v>
      </c>
    </row>
    <row r="13" spans="1:8" x14ac:dyDescent="0.25">
      <c r="A13">
        <v>212205</v>
      </c>
      <c r="B13" t="s">
        <v>19</v>
      </c>
      <c r="C13" s="1">
        <v>12000000</v>
      </c>
      <c r="D13" s="1">
        <v>0</v>
      </c>
      <c r="E13" s="1">
        <v>12000000</v>
      </c>
      <c r="F13">
        <f>VLOOKUP(A13,Mayo!$F$13:$F$211,1,0)</f>
        <v>212205</v>
      </c>
      <c r="G13" s="78" t="s">
        <v>295</v>
      </c>
    </row>
    <row r="14" spans="1:8" x14ac:dyDescent="0.25">
      <c r="A14">
        <v>212206</v>
      </c>
      <c r="B14" t="s">
        <v>195</v>
      </c>
      <c r="C14" s="1">
        <v>33000000</v>
      </c>
      <c r="D14" s="1">
        <v>8489187.8800000008</v>
      </c>
      <c r="E14" s="1">
        <v>41489187.880000003</v>
      </c>
      <c r="F14">
        <f>VLOOKUP(A14,Mayo!$F$13:$F$211,1,0)</f>
        <v>212206</v>
      </c>
      <c r="G14" s="78" t="s">
        <v>296</v>
      </c>
    </row>
    <row r="15" spans="1:8" x14ac:dyDescent="0.25">
      <c r="A15">
        <v>212210</v>
      </c>
      <c r="B15" t="s">
        <v>210</v>
      </c>
      <c r="C15" s="1">
        <v>35000000</v>
      </c>
      <c r="D15" s="1">
        <v>-8489187.8800000008</v>
      </c>
      <c r="E15" s="1">
        <v>26510812.120000001</v>
      </c>
      <c r="F15">
        <f>VLOOKUP(A15,Mayo!$F$13:$F$211,1,0)</f>
        <v>212210</v>
      </c>
      <c r="G15" s="78" t="s">
        <v>297</v>
      </c>
    </row>
    <row r="16" spans="1:8" x14ac:dyDescent="0.25">
      <c r="A16">
        <v>213201</v>
      </c>
      <c r="B16" t="s">
        <v>25</v>
      </c>
      <c r="C16" s="1">
        <v>600000</v>
      </c>
      <c r="D16">
        <v>0</v>
      </c>
      <c r="E16">
        <v>600000</v>
      </c>
      <c r="F16">
        <f>VLOOKUP(A16,Mayo!$F$13:$F$211,1,0)</f>
        <v>213201</v>
      </c>
      <c r="G16" s="78" t="s">
        <v>298</v>
      </c>
    </row>
    <row r="17" spans="1:7" x14ac:dyDescent="0.25">
      <c r="A17">
        <v>213202</v>
      </c>
      <c r="B17" t="s">
        <v>26</v>
      </c>
      <c r="C17" s="1">
        <v>600000</v>
      </c>
      <c r="D17" s="1">
        <v>0</v>
      </c>
      <c r="E17" s="1">
        <v>600000</v>
      </c>
      <c r="F17">
        <f>VLOOKUP(A17,Mayo!$F$13:$F$211,1,0)</f>
        <v>213202</v>
      </c>
      <c r="G17" s="78" t="s">
        <v>299</v>
      </c>
    </row>
    <row r="18" spans="1:7" x14ac:dyDescent="0.25">
      <c r="A18">
        <v>214202</v>
      </c>
      <c r="B18" t="s">
        <v>28</v>
      </c>
      <c r="C18" s="1">
        <v>400000</v>
      </c>
      <c r="D18">
        <v>0</v>
      </c>
      <c r="E18">
        <v>400000</v>
      </c>
      <c r="F18">
        <f>VLOOKUP(A18,Mayo!$F$13:$F$211,1,0)</f>
        <v>214202</v>
      </c>
      <c r="G18" s="78" t="s">
        <v>300</v>
      </c>
    </row>
    <row r="19" spans="1:7" x14ac:dyDescent="0.25">
      <c r="A19">
        <v>215101</v>
      </c>
      <c r="B19" t="s">
        <v>32</v>
      </c>
      <c r="C19" s="1">
        <v>44689707</v>
      </c>
      <c r="D19">
        <v>0</v>
      </c>
      <c r="E19">
        <v>44689707</v>
      </c>
      <c r="F19">
        <f>VLOOKUP(A19,Mayo!$F$13:$F$211,1,0)</f>
        <v>215101</v>
      </c>
      <c r="G19" s="78" t="s">
        <v>301</v>
      </c>
    </row>
    <row r="20" spans="1:7" x14ac:dyDescent="0.25">
      <c r="A20">
        <v>215201</v>
      </c>
      <c r="B20" t="s">
        <v>33</v>
      </c>
      <c r="C20" s="1">
        <v>44752739</v>
      </c>
      <c r="D20">
        <v>0</v>
      </c>
      <c r="E20">
        <v>44752739</v>
      </c>
      <c r="F20">
        <f>VLOOKUP(A20,Mayo!$F$13:$F$211,1,0)</f>
        <v>215201</v>
      </c>
      <c r="G20" s="78" t="s">
        <v>302</v>
      </c>
    </row>
    <row r="21" spans="1:7" x14ac:dyDescent="0.25">
      <c r="A21">
        <v>215301</v>
      </c>
      <c r="B21" t="s">
        <v>34</v>
      </c>
      <c r="C21" s="1">
        <v>7248683</v>
      </c>
      <c r="D21">
        <v>0</v>
      </c>
      <c r="E21">
        <v>7248683</v>
      </c>
      <c r="F21">
        <f>VLOOKUP(A21,Mayo!$F$13:$F$211,1,0)</f>
        <v>215301</v>
      </c>
      <c r="G21" s="78" t="s">
        <v>303</v>
      </c>
    </row>
    <row r="22" spans="1:7" x14ac:dyDescent="0.25">
      <c r="A22">
        <v>215401</v>
      </c>
      <c r="B22" t="s">
        <v>35</v>
      </c>
      <c r="C22" s="1">
        <v>486405</v>
      </c>
      <c r="D22" s="1">
        <v>0</v>
      </c>
      <c r="E22" s="1">
        <v>486405</v>
      </c>
      <c r="F22">
        <f>VLOOKUP(A22,Mayo!$F$13:$F$211,1,0)</f>
        <v>215401</v>
      </c>
      <c r="G22" s="78" t="s">
        <v>304</v>
      </c>
    </row>
    <row r="23" spans="1:7" x14ac:dyDescent="0.25">
      <c r="A23">
        <v>221301</v>
      </c>
      <c r="B23" t="s">
        <v>38</v>
      </c>
      <c r="C23" s="1">
        <v>0</v>
      </c>
      <c r="D23">
        <v>10000000</v>
      </c>
      <c r="E23">
        <v>10000000</v>
      </c>
      <c r="F23">
        <f>VLOOKUP(A23,Mayo!$F$13:$F$211,1,0)</f>
        <v>221301</v>
      </c>
      <c r="G23" s="78" t="s">
        <v>305</v>
      </c>
    </row>
    <row r="24" spans="1:7" x14ac:dyDescent="0.25">
      <c r="A24">
        <v>221501</v>
      </c>
      <c r="B24" t="s">
        <v>39</v>
      </c>
      <c r="C24" s="1">
        <v>42000000</v>
      </c>
      <c r="D24" s="1">
        <v>-10000000</v>
      </c>
      <c r="E24" s="1">
        <v>32000000</v>
      </c>
      <c r="F24">
        <f>VLOOKUP(A24,Mayo!$F$13:$F$211,1,0)</f>
        <v>221501</v>
      </c>
      <c r="G24" s="78" t="s">
        <v>306</v>
      </c>
    </row>
    <row r="25" spans="1:7" x14ac:dyDescent="0.25">
      <c r="A25">
        <v>221601</v>
      </c>
      <c r="B25" t="s">
        <v>40</v>
      </c>
      <c r="C25" s="1">
        <v>11760000</v>
      </c>
      <c r="D25">
        <v>0</v>
      </c>
      <c r="E25">
        <v>11760000</v>
      </c>
      <c r="F25">
        <f>VLOOKUP(A25,Mayo!$F$13:$F$211,1,0)</f>
        <v>221601</v>
      </c>
      <c r="G25" s="78" t="s">
        <v>307</v>
      </c>
    </row>
    <row r="26" spans="1:7" x14ac:dyDescent="0.25">
      <c r="A26">
        <v>221701</v>
      </c>
      <c r="B26" t="s">
        <v>41</v>
      </c>
      <c r="C26" s="1">
        <v>240000</v>
      </c>
      <c r="D26">
        <v>26094</v>
      </c>
      <c r="E26">
        <v>266094</v>
      </c>
      <c r="F26">
        <f>VLOOKUP(A26,Mayo!$F$13:$F$211,1,0)</f>
        <v>221701</v>
      </c>
      <c r="G26" s="78" t="s">
        <v>308</v>
      </c>
    </row>
    <row r="27" spans="1:7" x14ac:dyDescent="0.25">
      <c r="A27">
        <v>221801</v>
      </c>
      <c r="B27" t="s">
        <v>246</v>
      </c>
      <c r="C27" s="1">
        <v>240000</v>
      </c>
      <c r="D27">
        <v>16141</v>
      </c>
      <c r="E27">
        <v>256141</v>
      </c>
      <c r="F27">
        <f>VLOOKUP(A27,Mayo!$F$13:$F$211,1,0)</f>
        <v>221801</v>
      </c>
      <c r="G27" s="78" t="s">
        <v>309</v>
      </c>
    </row>
    <row r="28" spans="1:7" x14ac:dyDescent="0.25">
      <c r="A28">
        <v>222101</v>
      </c>
      <c r="B28" t="s">
        <v>43</v>
      </c>
      <c r="C28" s="1">
        <v>16400000</v>
      </c>
      <c r="D28" s="1">
        <v>6509880</v>
      </c>
      <c r="E28" s="1">
        <v>22909880</v>
      </c>
      <c r="F28">
        <f>VLOOKUP(A28,Mayo!$F$13:$F$211,1,0)</f>
        <v>222101</v>
      </c>
      <c r="G28" s="78" t="s">
        <v>310</v>
      </c>
    </row>
    <row r="29" spans="1:7" x14ac:dyDescent="0.25">
      <c r="A29">
        <v>222201</v>
      </c>
      <c r="B29" t="s">
        <v>214</v>
      </c>
      <c r="C29" s="1">
        <v>23640367</v>
      </c>
      <c r="D29" s="1">
        <v>2615375.25</v>
      </c>
      <c r="E29" s="1">
        <v>26255742.25</v>
      </c>
      <c r="F29">
        <f>VLOOKUP(A29,Mayo!$F$13:$F$211,1,0)</f>
        <v>222201</v>
      </c>
      <c r="G29" s="78" t="s">
        <v>311</v>
      </c>
    </row>
    <row r="30" spans="1:7" x14ac:dyDescent="0.25">
      <c r="A30">
        <v>223101</v>
      </c>
      <c r="B30" t="s">
        <v>45</v>
      </c>
      <c r="C30" s="1">
        <v>89848308</v>
      </c>
      <c r="D30">
        <v>404400</v>
      </c>
      <c r="E30">
        <v>90252708</v>
      </c>
      <c r="F30">
        <f>VLOOKUP(A30,Mayo!$F$13:$F$211,1,0)</f>
        <v>223101</v>
      </c>
      <c r="G30" s="78" t="s">
        <v>312</v>
      </c>
    </row>
    <row r="31" spans="1:7" x14ac:dyDescent="0.25">
      <c r="A31">
        <v>223201</v>
      </c>
      <c r="B31" t="s">
        <v>46</v>
      </c>
      <c r="C31" s="1">
        <v>600000</v>
      </c>
      <c r="D31">
        <v>-50000</v>
      </c>
      <c r="E31">
        <v>550000</v>
      </c>
      <c r="F31">
        <f>VLOOKUP(A31,Mayo!$F$13:$F$211,1,0)</f>
        <v>223201</v>
      </c>
      <c r="G31" s="78" t="s">
        <v>313</v>
      </c>
    </row>
    <row r="32" spans="1:7" x14ac:dyDescent="0.25">
      <c r="A32">
        <v>224101</v>
      </c>
      <c r="B32" t="s">
        <v>196</v>
      </c>
      <c r="C32" s="1">
        <v>7982474</v>
      </c>
      <c r="D32">
        <v>893306</v>
      </c>
      <c r="E32">
        <v>8875780</v>
      </c>
      <c r="F32">
        <f>VLOOKUP(A32,Mayo!$F$13:$F$211,1,0)</f>
        <v>224101</v>
      </c>
      <c r="G32" s="78" t="s">
        <v>314</v>
      </c>
    </row>
    <row r="33" spans="1:7" x14ac:dyDescent="0.25">
      <c r="A33">
        <v>224201</v>
      </c>
      <c r="B33" t="s">
        <v>47</v>
      </c>
      <c r="C33" s="1">
        <v>8900000</v>
      </c>
      <c r="D33" s="1">
        <v>6000600</v>
      </c>
      <c r="E33" s="1">
        <v>14900600</v>
      </c>
      <c r="F33">
        <f>VLOOKUP(A33,Mayo!$F$13:$F$211,1,0)</f>
        <v>224201</v>
      </c>
      <c r="G33" s="78" t="s">
        <v>315</v>
      </c>
    </row>
    <row r="34" spans="1:7" x14ac:dyDescent="0.25">
      <c r="A34">
        <v>224401</v>
      </c>
      <c r="B34" t="s">
        <v>48</v>
      </c>
      <c r="C34" s="1">
        <v>499939</v>
      </c>
      <c r="D34" s="1">
        <v>0</v>
      </c>
      <c r="E34" s="1">
        <v>499939</v>
      </c>
      <c r="F34">
        <f>VLOOKUP(A34,Mayo!$F$13:$F$211,1,0)</f>
        <v>224401</v>
      </c>
      <c r="G34" s="78" t="s">
        <v>316</v>
      </c>
    </row>
    <row r="35" spans="1:7" x14ac:dyDescent="0.25">
      <c r="A35">
        <v>225101</v>
      </c>
      <c r="B35" t="s">
        <v>205</v>
      </c>
      <c r="C35" s="1">
        <v>54000000</v>
      </c>
      <c r="D35">
        <v>6362526.3399999999</v>
      </c>
      <c r="E35">
        <v>60362526.340000004</v>
      </c>
      <c r="F35">
        <f>VLOOKUP(A35,Mayo!$F$13:$F$211,1,0)</f>
        <v>225101</v>
      </c>
      <c r="G35" s="78" t="s">
        <v>317</v>
      </c>
    </row>
    <row r="36" spans="1:7" x14ac:dyDescent="0.25">
      <c r="A36">
        <v>225102</v>
      </c>
      <c r="B36" t="s">
        <v>262</v>
      </c>
      <c r="C36" s="1">
        <v>660000</v>
      </c>
      <c r="D36">
        <v>0</v>
      </c>
      <c r="E36">
        <v>660000</v>
      </c>
      <c r="F36">
        <f>VLOOKUP(A36,Mayo!$F$13:$F$211,1,0)</f>
        <v>225102</v>
      </c>
      <c r="G36" s="78" t="s">
        <v>318</v>
      </c>
    </row>
    <row r="37" spans="1:7" x14ac:dyDescent="0.25">
      <c r="A37">
        <v>225401</v>
      </c>
      <c r="B37" t="s">
        <v>52</v>
      </c>
      <c r="C37" s="1">
        <v>3018000</v>
      </c>
      <c r="D37" s="1">
        <v>-2850000</v>
      </c>
      <c r="E37" s="1">
        <v>168000</v>
      </c>
      <c r="F37">
        <f>VLOOKUP(A37,Mayo!$F$13:$F$211,1,0)</f>
        <v>225401</v>
      </c>
      <c r="G37" s="78" t="s">
        <v>319</v>
      </c>
    </row>
    <row r="38" spans="1:7" x14ac:dyDescent="0.25">
      <c r="A38">
        <v>225901</v>
      </c>
      <c r="B38" t="s">
        <v>209</v>
      </c>
      <c r="C38" s="1">
        <v>22064600</v>
      </c>
      <c r="D38" s="1">
        <v>0</v>
      </c>
      <c r="E38" s="1">
        <v>22064600</v>
      </c>
      <c r="F38">
        <f>VLOOKUP(A38,Mayo!$F$13:$F$211,1,0)</f>
        <v>225901</v>
      </c>
      <c r="G38" s="78" t="s">
        <v>320</v>
      </c>
    </row>
    <row r="39" spans="1:7" x14ac:dyDescent="0.25">
      <c r="A39">
        <v>226101</v>
      </c>
      <c r="B39" t="s">
        <v>54</v>
      </c>
      <c r="C39" s="1">
        <v>5000000</v>
      </c>
      <c r="D39" s="1">
        <v>0</v>
      </c>
      <c r="E39" s="1">
        <v>5000000</v>
      </c>
      <c r="F39">
        <f>VLOOKUP(A39,Mayo!$F$13:$F$211,1,0)</f>
        <v>226101</v>
      </c>
      <c r="G39" s="78" t="s">
        <v>321</v>
      </c>
    </row>
    <row r="40" spans="1:7" x14ac:dyDescent="0.25">
      <c r="A40">
        <v>226201</v>
      </c>
      <c r="B40" t="s">
        <v>55</v>
      </c>
      <c r="C40">
        <v>4000000</v>
      </c>
      <c r="D40" s="1">
        <v>0</v>
      </c>
      <c r="E40" s="1">
        <v>4000000</v>
      </c>
      <c r="F40">
        <f>VLOOKUP(A40,Mayo!$F$13:$F$211,1,0)</f>
        <v>226201</v>
      </c>
      <c r="G40" s="78" t="s">
        <v>322</v>
      </c>
    </row>
    <row r="41" spans="1:7" x14ac:dyDescent="0.25">
      <c r="A41">
        <v>226301</v>
      </c>
      <c r="B41" t="s">
        <v>181</v>
      </c>
      <c r="C41" s="1">
        <v>16968000</v>
      </c>
      <c r="D41">
        <v>0</v>
      </c>
      <c r="E41">
        <v>16968000</v>
      </c>
      <c r="F41">
        <f>VLOOKUP(A41,Mayo!$F$13:$F$211,1,0)</f>
        <v>226301</v>
      </c>
      <c r="G41" s="78" t="s">
        <v>323</v>
      </c>
    </row>
    <row r="42" spans="1:7" x14ac:dyDescent="0.25">
      <c r="A42">
        <v>227101</v>
      </c>
      <c r="B42" t="s">
        <v>252</v>
      </c>
      <c r="C42" s="1">
        <v>4850000</v>
      </c>
      <c r="D42" s="1">
        <v>-200000</v>
      </c>
      <c r="E42" s="1">
        <v>4650000</v>
      </c>
      <c r="F42">
        <f>VLOOKUP(A42,Mayo!$F$13:$F$211,1,0)</f>
        <v>227101</v>
      </c>
      <c r="G42" s="78" t="s">
        <v>324</v>
      </c>
    </row>
    <row r="43" spans="1:7" x14ac:dyDescent="0.25">
      <c r="A43">
        <v>227106</v>
      </c>
      <c r="B43" t="s">
        <v>263</v>
      </c>
      <c r="C43">
        <v>42960000</v>
      </c>
      <c r="D43" s="1">
        <v>-4978760</v>
      </c>
      <c r="E43" s="1">
        <v>37981240</v>
      </c>
      <c r="F43">
        <f>VLOOKUP(A43,Mayo!$F$13:$F$211,1,0)</f>
        <v>227106</v>
      </c>
      <c r="G43" s="78" t="s">
        <v>325</v>
      </c>
    </row>
    <row r="44" spans="1:7" x14ac:dyDescent="0.25">
      <c r="A44">
        <v>227107</v>
      </c>
      <c r="B44" t="s">
        <v>273</v>
      </c>
      <c r="C44" s="1">
        <v>0</v>
      </c>
      <c r="D44">
        <v>200000</v>
      </c>
      <c r="E44">
        <v>200000</v>
      </c>
      <c r="F44">
        <f>VLOOKUP(A44,Mayo!$F$13:$F$211,1,0)</f>
        <v>227107</v>
      </c>
      <c r="G44" s="78" t="s">
        <v>326</v>
      </c>
    </row>
    <row r="45" spans="1:7" x14ac:dyDescent="0.25">
      <c r="A45">
        <v>227202</v>
      </c>
      <c r="B45" t="s">
        <v>274</v>
      </c>
      <c r="C45" s="1">
        <v>0</v>
      </c>
      <c r="D45" s="1">
        <v>5000000</v>
      </c>
      <c r="E45" s="1">
        <v>5000000</v>
      </c>
      <c r="F45">
        <f>VLOOKUP(A45,Mayo!$F$13:$F$211,1,0)</f>
        <v>227202</v>
      </c>
      <c r="G45" s="78" t="s">
        <v>327</v>
      </c>
    </row>
    <row r="46" spans="1:7" x14ac:dyDescent="0.25">
      <c r="A46">
        <v>227204</v>
      </c>
      <c r="B46" t="s">
        <v>215</v>
      </c>
      <c r="C46" s="1">
        <v>1600000</v>
      </c>
      <c r="D46" s="1">
        <v>0</v>
      </c>
      <c r="E46" s="1">
        <v>1600000</v>
      </c>
      <c r="F46">
        <f>VLOOKUP(A46,Mayo!$F$13:$F$211,1,0)</f>
        <v>227204</v>
      </c>
      <c r="G46" s="78" t="s">
        <v>328</v>
      </c>
    </row>
    <row r="47" spans="1:7" x14ac:dyDescent="0.25">
      <c r="A47">
        <v>227206</v>
      </c>
      <c r="B47" t="s">
        <v>66</v>
      </c>
      <c r="C47">
        <v>3900000</v>
      </c>
      <c r="D47" s="1">
        <v>1330538.6100000001</v>
      </c>
      <c r="E47" s="1">
        <v>5230538.6100000003</v>
      </c>
      <c r="F47">
        <f>VLOOKUP(A47,Mayo!$F$13:$F$211,1,0)</f>
        <v>227206</v>
      </c>
      <c r="G47" s="78" t="s">
        <v>329</v>
      </c>
    </row>
    <row r="48" spans="1:7" x14ac:dyDescent="0.25">
      <c r="A48">
        <v>227207</v>
      </c>
      <c r="B48" t="s">
        <v>229</v>
      </c>
      <c r="C48">
        <v>0</v>
      </c>
      <c r="D48" s="1">
        <v>2515999.98</v>
      </c>
      <c r="E48" s="1">
        <v>2515999.98</v>
      </c>
      <c r="F48">
        <f>VLOOKUP(A48,Mayo!$F$13:$F$211,1,0)</f>
        <v>227207</v>
      </c>
      <c r="G48" s="78" t="s">
        <v>330</v>
      </c>
    </row>
    <row r="49" spans="1:7" x14ac:dyDescent="0.25">
      <c r="A49">
        <v>227208</v>
      </c>
      <c r="B49" t="s">
        <v>253</v>
      </c>
      <c r="C49" s="1">
        <v>330000</v>
      </c>
      <c r="D49" s="1">
        <v>850000</v>
      </c>
      <c r="E49" s="1">
        <v>1180000</v>
      </c>
      <c r="F49">
        <f>VLOOKUP(A49,Mayo!$F$13:$F$211,1,0)</f>
        <v>227208</v>
      </c>
      <c r="G49" s="78" t="s">
        <v>331</v>
      </c>
    </row>
    <row r="50" spans="1:7" x14ac:dyDescent="0.25">
      <c r="A50">
        <v>227299</v>
      </c>
      <c r="B50" t="s">
        <v>223</v>
      </c>
      <c r="C50" s="1">
        <v>424000</v>
      </c>
      <c r="D50" s="1">
        <v>0</v>
      </c>
      <c r="E50" s="1">
        <v>424000</v>
      </c>
      <c r="F50">
        <f>VLOOKUP(A50,Mayo!$F$13:$F$211,1,0)</f>
        <v>227299</v>
      </c>
      <c r="G50" s="78" t="s">
        <v>332</v>
      </c>
    </row>
    <row r="51" spans="1:7" x14ac:dyDescent="0.25">
      <c r="A51">
        <v>228201</v>
      </c>
      <c r="B51" t="s">
        <v>264</v>
      </c>
      <c r="C51" s="1">
        <v>0</v>
      </c>
      <c r="D51" s="1">
        <v>25000</v>
      </c>
      <c r="E51" s="1">
        <v>25000</v>
      </c>
      <c r="F51">
        <f>VLOOKUP(A51,Mayo!$F$13:$F$211,1,0)</f>
        <v>228201</v>
      </c>
      <c r="G51" s="78" t="s">
        <v>333</v>
      </c>
    </row>
    <row r="52" spans="1:7" x14ac:dyDescent="0.25">
      <c r="A52">
        <v>228301</v>
      </c>
      <c r="B52" t="s">
        <v>176</v>
      </c>
      <c r="C52" s="1">
        <v>8708310</v>
      </c>
      <c r="D52">
        <v>200252.43</v>
      </c>
      <c r="E52">
        <v>8908562.4299999997</v>
      </c>
      <c r="F52">
        <f>VLOOKUP(A52,Mayo!$F$13:$F$211,1,0)</f>
        <v>228301</v>
      </c>
      <c r="G52" s="78" t="s">
        <v>334</v>
      </c>
    </row>
    <row r="53" spans="1:7" x14ac:dyDescent="0.25">
      <c r="A53">
        <v>228501</v>
      </c>
      <c r="B53" t="s">
        <v>71</v>
      </c>
      <c r="C53" s="1">
        <v>960000</v>
      </c>
      <c r="D53" s="1">
        <v>573300</v>
      </c>
      <c r="E53" s="1">
        <v>1533300</v>
      </c>
      <c r="F53">
        <f>VLOOKUP(A53,Mayo!$F$13:$F$211,1,0)</f>
        <v>228501</v>
      </c>
      <c r="G53" s="78" t="s">
        <v>335</v>
      </c>
    </row>
    <row r="54" spans="1:7" x14ac:dyDescent="0.25">
      <c r="A54">
        <v>228503</v>
      </c>
      <c r="B54" t="s">
        <v>254</v>
      </c>
      <c r="C54">
        <v>700000</v>
      </c>
      <c r="D54" s="1">
        <v>0</v>
      </c>
      <c r="E54" s="1">
        <v>700000</v>
      </c>
      <c r="F54">
        <f>VLOOKUP(A54,Mayo!$F$13:$F$211,1,0)</f>
        <v>228503</v>
      </c>
      <c r="G54" s="78" t="s">
        <v>336</v>
      </c>
    </row>
    <row r="55" spans="1:7" x14ac:dyDescent="0.25">
      <c r="A55">
        <v>228601</v>
      </c>
      <c r="B55" t="s">
        <v>74</v>
      </c>
      <c r="C55" s="1">
        <v>6769315</v>
      </c>
      <c r="D55">
        <v>0</v>
      </c>
      <c r="E55">
        <v>6769315</v>
      </c>
      <c r="F55">
        <f>VLOOKUP(A55,Mayo!$F$13:$F$211,1,0)</f>
        <v>228601</v>
      </c>
      <c r="G55" s="78" t="s">
        <v>337</v>
      </c>
    </row>
    <row r="56" spans="1:7" x14ac:dyDescent="0.25">
      <c r="A56">
        <v>228702</v>
      </c>
      <c r="B56" t="s">
        <v>171</v>
      </c>
      <c r="C56">
        <v>2946320</v>
      </c>
      <c r="D56" s="1">
        <v>4309625.5199999996</v>
      </c>
      <c r="E56" s="1">
        <v>7255945.5199999996</v>
      </c>
      <c r="F56">
        <f>VLOOKUP(A56,Mayo!$F$13:$F$211,1,0)</f>
        <v>228702</v>
      </c>
      <c r="G56" s="78" t="s">
        <v>338</v>
      </c>
    </row>
    <row r="57" spans="1:7" x14ac:dyDescent="0.25">
      <c r="A57">
        <v>228704</v>
      </c>
      <c r="B57" t="s">
        <v>172</v>
      </c>
      <c r="C57" s="1">
        <v>12100000</v>
      </c>
      <c r="D57">
        <v>90218</v>
      </c>
      <c r="E57">
        <v>12190218</v>
      </c>
      <c r="F57">
        <f>VLOOKUP(A57,Mayo!$F$13:$F$211,1,0)</f>
        <v>228704</v>
      </c>
      <c r="G57" s="78" t="s">
        <v>339</v>
      </c>
    </row>
    <row r="58" spans="1:7" x14ac:dyDescent="0.25">
      <c r="A58">
        <v>228705</v>
      </c>
      <c r="B58" t="s">
        <v>78</v>
      </c>
      <c r="C58" s="1">
        <v>25900000</v>
      </c>
      <c r="D58">
        <v>2100000</v>
      </c>
      <c r="E58">
        <v>28000000</v>
      </c>
      <c r="F58">
        <f>VLOOKUP(A58,Mayo!$F$13:$F$211,1,0)</f>
        <v>228705</v>
      </c>
      <c r="G58" s="78" t="s">
        <v>340</v>
      </c>
    </row>
    <row r="59" spans="1:7" x14ac:dyDescent="0.25">
      <c r="A59">
        <v>228706</v>
      </c>
      <c r="B59" t="s">
        <v>79</v>
      </c>
      <c r="C59" s="1">
        <v>14804470</v>
      </c>
      <c r="D59" s="1">
        <v>860200</v>
      </c>
      <c r="E59" s="1">
        <v>15664670</v>
      </c>
      <c r="F59">
        <f>VLOOKUP(A59,Mayo!$F$13:$F$211,1,0)</f>
        <v>228706</v>
      </c>
      <c r="G59" s="78" t="s">
        <v>341</v>
      </c>
    </row>
    <row r="60" spans="1:7" x14ac:dyDescent="0.25">
      <c r="A60">
        <v>229101</v>
      </c>
      <c r="B60" t="s">
        <v>190</v>
      </c>
      <c r="C60">
        <v>0</v>
      </c>
      <c r="D60" s="1">
        <v>598000</v>
      </c>
      <c r="E60" s="1">
        <v>598000</v>
      </c>
      <c r="F60">
        <f>VLOOKUP(A60,Mayo!$F$13:$F$211,1,0)</f>
        <v>229101</v>
      </c>
      <c r="G60" s="78" t="s">
        <v>342</v>
      </c>
    </row>
    <row r="61" spans="1:7" x14ac:dyDescent="0.25">
      <c r="A61">
        <v>229201</v>
      </c>
      <c r="B61" t="s">
        <v>191</v>
      </c>
      <c r="C61">
        <v>40140000</v>
      </c>
      <c r="D61" s="1">
        <v>1626437.01</v>
      </c>
      <c r="E61" s="1">
        <v>41766437.009999998</v>
      </c>
      <c r="F61">
        <f>VLOOKUP(A61,Mayo!$F$13:$F$211,1,0)</f>
        <v>229201</v>
      </c>
      <c r="G61" s="78" t="s">
        <v>343</v>
      </c>
    </row>
    <row r="62" spans="1:7" x14ac:dyDescent="0.25">
      <c r="A62">
        <v>229202</v>
      </c>
      <c r="B62" t="s">
        <v>192</v>
      </c>
      <c r="C62">
        <v>22540916774</v>
      </c>
      <c r="D62" s="1">
        <v>-1108178002.99</v>
      </c>
      <c r="E62" s="1">
        <v>21432738771.009998</v>
      </c>
      <c r="F62">
        <f>VLOOKUP(A62,Mayo!$F$13:$F$211,1,0)</f>
        <v>229202</v>
      </c>
      <c r="G62" s="78" t="s">
        <v>344</v>
      </c>
    </row>
    <row r="63" spans="1:7" x14ac:dyDescent="0.25">
      <c r="A63">
        <v>229203</v>
      </c>
      <c r="B63" t="s">
        <v>224</v>
      </c>
      <c r="C63" s="1">
        <v>15253450</v>
      </c>
      <c r="D63" s="1">
        <v>4000539.54</v>
      </c>
      <c r="E63" s="1">
        <v>19253989.539999999</v>
      </c>
      <c r="F63">
        <f>VLOOKUP(A63,Mayo!$F$13:$F$211,1,0)</f>
        <v>229203</v>
      </c>
      <c r="G63" s="78" t="s">
        <v>345</v>
      </c>
    </row>
    <row r="64" spans="1:7" x14ac:dyDescent="0.25">
      <c r="A64">
        <v>231101</v>
      </c>
      <c r="B64" t="s">
        <v>82</v>
      </c>
      <c r="C64" s="1">
        <v>8291895</v>
      </c>
      <c r="D64" s="1">
        <v>401055510</v>
      </c>
      <c r="E64" s="1">
        <v>409347405</v>
      </c>
      <c r="F64">
        <f>VLOOKUP(A64,Mayo!$F$13:$F$211,1,0)</f>
        <v>231101</v>
      </c>
      <c r="G64" s="78" t="s">
        <v>346</v>
      </c>
    </row>
    <row r="65" spans="1:7" x14ac:dyDescent="0.25">
      <c r="A65">
        <v>231301</v>
      </c>
      <c r="B65" t="s">
        <v>84</v>
      </c>
      <c r="C65">
        <v>400000</v>
      </c>
      <c r="D65" s="1">
        <v>-30000</v>
      </c>
      <c r="E65" s="1">
        <v>370000</v>
      </c>
      <c r="F65">
        <f>VLOOKUP(A65,Mayo!$F$13:$F$211,1,0)</f>
        <v>231301</v>
      </c>
      <c r="G65" s="78" t="s">
        <v>347</v>
      </c>
    </row>
    <row r="66" spans="1:7" x14ac:dyDescent="0.25">
      <c r="A66">
        <v>231303</v>
      </c>
      <c r="B66" t="s">
        <v>86</v>
      </c>
      <c r="C66" s="1">
        <v>0</v>
      </c>
      <c r="D66" s="1">
        <v>30000</v>
      </c>
      <c r="E66" s="1">
        <v>30000</v>
      </c>
      <c r="F66">
        <f>VLOOKUP(A66,Mayo!$F$13:$F$211,1,0)</f>
        <v>231303</v>
      </c>
      <c r="G66" s="78" t="s">
        <v>348</v>
      </c>
    </row>
    <row r="67" spans="1:7" x14ac:dyDescent="0.25">
      <c r="A67">
        <v>231401</v>
      </c>
      <c r="B67" t="s">
        <v>87</v>
      </c>
      <c r="C67">
        <v>965600</v>
      </c>
      <c r="D67" s="1">
        <v>560295</v>
      </c>
      <c r="E67" s="1">
        <v>1525895</v>
      </c>
      <c r="F67">
        <f>VLOOKUP(A67,Mayo!$F$13:$F$211,1,0)</f>
        <v>231401</v>
      </c>
      <c r="G67" s="78" t="s">
        <v>349</v>
      </c>
    </row>
    <row r="68" spans="1:7" x14ac:dyDescent="0.25">
      <c r="A68" s="95">
        <v>232101</v>
      </c>
      <c r="B68" t="s">
        <v>415</v>
      </c>
      <c r="C68">
        <v>0</v>
      </c>
      <c r="D68" s="1">
        <v>118000</v>
      </c>
      <c r="E68" s="1">
        <v>118000</v>
      </c>
      <c r="F68" s="95">
        <v>232101</v>
      </c>
      <c r="G68" s="95">
        <v>232101</v>
      </c>
    </row>
    <row r="69" spans="1:7" x14ac:dyDescent="0.25">
      <c r="A69">
        <v>232201</v>
      </c>
      <c r="B69" t="s">
        <v>89</v>
      </c>
      <c r="C69" s="1">
        <v>250000</v>
      </c>
      <c r="D69" s="1">
        <v>602444.11</v>
      </c>
      <c r="E69" s="1">
        <v>852444.11</v>
      </c>
      <c r="F69">
        <f>VLOOKUP(A69,Mayo!$F$13:$F$211,1,0)</f>
        <v>232201</v>
      </c>
      <c r="G69" s="78" t="s">
        <v>350</v>
      </c>
    </row>
    <row r="70" spans="1:7" x14ac:dyDescent="0.25">
      <c r="A70">
        <v>232301</v>
      </c>
      <c r="B70" t="s">
        <v>197</v>
      </c>
      <c r="C70">
        <v>766388249</v>
      </c>
      <c r="D70" s="1">
        <v>-133972319.28</v>
      </c>
      <c r="E70" s="1">
        <v>632415929.72000003</v>
      </c>
      <c r="F70">
        <f>VLOOKUP(A70,Mayo!$F$13:$F$211,1,0)</f>
        <v>232301</v>
      </c>
      <c r="G70" s="78" t="s">
        <v>351</v>
      </c>
    </row>
    <row r="71" spans="1:7" x14ac:dyDescent="0.25">
      <c r="A71">
        <v>232401</v>
      </c>
      <c r="B71" t="s">
        <v>91</v>
      </c>
      <c r="C71" s="1">
        <v>28349404</v>
      </c>
      <c r="D71" s="1">
        <v>606253704.02999997</v>
      </c>
      <c r="E71" s="1">
        <v>634603108.02999997</v>
      </c>
      <c r="F71">
        <f>VLOOKUP(A71,Mayo!$F$13:$F$211,1,0)</f>
        <v>232401</v>
      </c>
      <c r="G71" s="78" t="s">
        <v>352</v>
      </c>
    </row>
    <row r="72" spans="1:7" x14ac:dyDescent="0.25">
      <c r="A72">
        <v>233101</v>
      </c>
      <c r="B72" t="s">
        <v>177</v>
      </c>
      <c r="C72" s="1">
        <v>716820</v>
      </c>
      <c r="D72" s="1">
        <v>5812734</v>
      </c>
      <c r="E72" s="1">
        <v>6529554</v>
      </c>
      <c r="F72">
        <f>VLOOKUP(A72,Mayo!$F$13:$F$211,1,0)</f>
        <v>233101</v>
      </c>
      <c r="G72" s="78" t="s">
        <v>353</v>
      </c>
    </row>
    <row r="73" spans="1:7" x14ac:dyDescent="0.25">
      <c r="A73">
        <v>233201</v>
      </c>
      <c r="B73" t="s">
        <v>234</v>
      </c>
      <c r="C73" s="1">
        <v>343259040</v>
      </c>
      <c r="D73">
        <v>-305231516.94999999</v>
      </c>
      <c r="E73">
        <v>38027523.049999997</v>
      </c>
      <c r="F73">
        <f>VLOOKUP(A73,Mayo!$F$13:$F$211,1,0)</f>
        <v>233201</v>
      </c>
      <c r="G73" s="78" t="s">
        <v>354</v>
      </c>
    </row>
    <row r="74" spans="1:7" x14ac:dyDescent="0.25">
      <c r="A74">
        <v>233301</v>
      </c>
      <c r="B74" t="s">
        <v>178</v>
      </c>
      <c r="C74" s="1">
        <v>6077000</v>
      </c>
      <c r="D74">
        <v>0</v>
      </c>
      <c r="E74">
        <v>6077000</v>
      </c>
      <c r="F74">
        <f>VLOOKUP(A74,Mayo!$F$13:$F$211,1,0)</f>
        <v>233301</v>
      </c>
      <c r="G74" s="78" t="s">
        <v>355</v>
      </c>
    </row>
    <row r="75" spans="1:7" x14ac:dyDescent="0.25">
      <c r="A75">
        <v>234101</v>
      </c>
      <c r="B75" t="s">
        <v>97</v>
      </c>
      <c r="C75" s="1">
        <v>62396420</v>
      </c>
      <c r="D75" s="1">
        <v>5548653.8799999999</v>
      </c>
      <c r="E75" s="1">
        <v>67945073.879999995</v>
      </c>
      <c r="F75">
        <f>VLOOKUP(A75,Mayo!$F$13:$F$211,1,0)</f>
        <v>234101</v>
      </c>
      <c r="G75" s="78" t="s">
        <v>356</v>
      </c>
    </row>
    <row r="76" spans="1:7" x14ac:dyDescent="0.25">
      <c r="A76">
        <v>235301</v>
      </c>
      <c r="B76" t="s">
        <v>99</v>
      </c>
      <c r="C76" s="1">
        <v>540000</v>
      </c>
      <c r="D76" s="1">
        <v>0</v>
      </c>
      <c r="E76" s="1">
        <v>540000</v>
      </c>
      <c r="F76">
        <f>VLOOKUP(A76,Mayo!$F$13:$F$211,1,0)</f>
        <v>235301</v>
      </c>
      <c r="G76" s="78" t="s">
        <v>357</v>
      </c>
    </row>
    <row r="77" spans="1:7" x14ac:dyDescent="0.25">
      <c r="A77">
        <v>235401</v>
      </c>
      <c r="B77" t="s">
        <v>179</v>
      </c>
      <c r="C77" s="1">
        <v>104000</v>
      </c>
      <c r="D77" s="1">
        <v>0</v>
      </c>
      <c r="E77" s="1">
        <v>104000</v>
      </c>
      <c r="F77">
        <f>VLOOKUP(A77,Mayo!$F$13:$F$211,1,0)</f>
        <v>235401</v>
      </c>
      <c r="G77" s="78" t="s">
        <v>358</v>
      </c>
    </row>
    <row r="78" spans="1:7" x14ac:dyDescent="0.25">
      <c r="A78">
        <v>235501</v>
      </c>
      <c r="B78" t="s">
        <v>235</v>
      </c>
      <c r="C78" s="1">
        <v>142250</v>
      </c>
      <c r="D78" s="1">
        <v>1050547.5900000001</v>
      </c>
      <c r="E78" s="1">
        <v>1192797.5900000001</v>
      </c>
      <c r="F78">
        <f>VLOOKUP(A78,Mayo!$F$13:$F$211,1,0)</f>
        <v>235501</v>
      </c>
      <c r="G78" s="78" t="s">
        <v>359</v>
      </c>
    </row>
    <row r="79" spans="1:7" x14ac:dyDescent="0.25">
      <c r="A79">
        <v>236101</v>
      </c>
      <c r="B79" t="s">
        <v>165</v>
      </c>
      <c r="C79" s="1">
        <v>27400</v>
      </c>
      <c r="D79">
        <v>0</v>
      </c>
      <c r="E79">
        <v>27400</v>
      </c>
      <c r="F79">
        <f>VLOOKUP(A79,Mayo!$F$13:$F$211,1,0)</f>
        <v>236101</v>
      </c>
      <c r="G79" s="78" t="s">
        <v>360</v>
      </c>
    </row>
    <row r="80" spans="1:7" x14ac:dyDescent="0.25">
      <c r="A80">
        <v>236105</v>
      </c>
      <c r="B80" t="s">
        <v>256</v>
      </c>
      <c r="C80" s="1">
        <v>1650</v>
      </c>
      <c r="D80">
        <v>0</v>
      </c>
      <c r="E80">
        <v>1650</v>
      </c>
      <c r="F80">
        <f>VLOOKUP(A80,Mayo!$F$13:$F$211,1,0)</f>
        <v>236105</v>
      </c>
      <c r="G80" s="78" t="s">
        <v>361</v>
      </c>
    </row>
    <row r="81" spans="1:7" x14ac:dyDescent="0.25">
      <c r="A81">
        <v>236201</v>
      </c>
      <c r="B81" t="s">
        <v>101</v>
      </c>
      <c r="C81">
        <v>4500000</v>
      </c>
      <c r="D81" s="1">
        <v>0</v>
      </c>
      <c r="E81" s="1">
        <v>4500000</v>
      </c>
      <c r="F81">
        <f>VLOOKUP(A81,Mayo!$F$13:$F$211,1,0)</f>
        <v>236201</v>
      </c>
      <c r="G81" s="78" t="s">
        <v>362</v>
      </c>
    </row>
    <row r="82" spans="1:7" x14ac:dyDescent="0.25">
      <c r="A82">
        <v>236202</v>
      </c>
      <c r="B82" t="s">
        <v>102</v>
      </c>
      <c r="C82" s="1">
        <v>220000</v>
      </c>
      <c r="D82" s="1">
        <v>0</v>
      </c>
      <c r="E82" s="1">
        <v>220000</v>
      </c>
      <c r="F82">
        <f>VLOOKUP(A82,Mayo!$F$13:$F$211,1,0)</f>
        <v>236202</v>
      </c>
      <c r="G82" s="78" t="s">
        <v>363</v>
      </c>
    </row>
    <row r="83" spans="1:7" x14ac:dyDescent="0.25">
      <c r="A83">
        <v>236304</v>
      </c>
      <c r="B83" t="s">
        <v>105</v>
      </c>
      <c r="C83" s="1">
        <v>529110</v>
      </c>
      <c r="D83">
        <v>0</v>
      </c>
      <c r="E83">
        <v>529110</v>
      </c>
      <c r="F83">
        <f>VLOOKUP(A83,Mayo!$F$13:$F$211,1,0)</f>
        <v>236304</v>
      </c>
      <c r="G83" s="78" t="s">
        <v>364</v>
      </c>
    </row>
    <row r="84" spans="1:7" x14ac:dyDescent="0.25">
      <c r="A84">
        <v>236306</v>
      </c>
      <c r="B84" t="s">
        <v>219</v>
      </c>
      <c r="C84" s="1">
        <v>74000</v>
      </c>
      <c r="D84">
        <v>0</v>
      </c>
      <c r="E84">
        <v>74000</v>
      </c>
      <c r="F84">
        <f>VLOOKUP(A84,Mayo!$F$13:$F$211,1,0)</f>
        <v>236306</v>
      </c>
      <c r="G84" s="78" t="s">
        <v>365</v>
      </c>
    </row>
    <row r="85" spans="1:7" x14ac:dyDescent="0.25">
      <c r="A85">
        <v>236404</v>
      </c>
      <c r="B85" t="s">
        <v>166</v>
      </c>
      <c r="C85" s="1">
        <v>62500</v>
      </c>
      <c r="D85">
        <v>0</v>
      </c>
      <c r="E85">
        <v>62500</v>
      </c>
      <c r="F85">
        <f>VLOOKUP(A85,Mayo!$F$13:$F$211,1,0)</f>
        <v>236404</v>
      </c>
      <c r="G85" s="78" t="s">
        <v>366</v>
      </c>
    </row>
    <row r="86" spans="1:7" x14ac:dyDescent="0.25">
      <c r="A86">
        <v>237101</v>
      </c>
      <c r="B86" t="s">
        <v>107</v>
      </c>
      <c r="C86" s="1">
        <v>89878</v>
      </c>
      <c r="D86" s="1">
        <v>4100000</v>
      </c>
      <c r="E86" s="1">
        <v>4189878</v>
      </c>
      <c r="F86">
        <f>VLOOKUP(A86,Mayo!$F$13:$F$211,1,0)</f>
        <v>237101</v>
      </c>
      <c r="G86" s="78" t="s">
        <v>367</v>
      </c>
    </row>
    <row r="87" spans="1:7" x14ac:dyDescent="0.25">
      <c r="A87">
        <v>237102</v>
      </c>
      <c r="B87" t="s">
        <v>108</v>
      </c>
      <c r="C87">
        <v>10914466</v>
      </c>
      <c r="D87" s="1">
        <v>3076880</v>
      </c>
      <c r="E87" s="1">
        <v>13991346</v>
      </c>
      <c r="F87">
        <f>VLOOKUP(A87,Mayo!$F$13:$F$211,1,0)</f>
        <v>237102</v>
      </c>
      <c r="G87" s="78" t="s">
        <v>368</v>
      </c>
    </row>
    <row r="88" spans="1:7" x14ac:dyDescent="0.25">
      <c r="A88">
        <v>237104</v>
      </c>
      <c r="B88" t="s">
        <v>109</v>
      </c>
      <c r="C88" s="1">
        <v>14760</v>
      </c>
      <c r="D88">
        <v>0</v>
      </c>
      <c r="E88">
        <v>14760</v>
      </c>
      <c r="F88">
        <f>VLOOKUP(A88,Mayo!$F$13:$F$211,1,0)</f>
        <v>237104</v>
      </c>
      <c r="G88" s="78" t="s">
        <v>369</v>
      </c>
    </row>
    <row r="89" spans="1:7" x14ac:dyDescent="0.25">
      <c r="A89">
        <v>237106</v>
      </c>
      <c r="B89" t="s">
        <v>111</v>
      </c>
      <c r="C89" s="1">
        <v>0</v>
      </c>
      <c r="D89">
        <v>20000</v>
      </c>
      <c r="E89">
        <v>20000</v>
      </c>
      <c r="F89">
        <f>VLOOKUP(A89,Mayo!$F$13:$F$211,1,0)</f>
        <v>237106</v>
      </c>
      <c r="G89" s="78" t="s">
        <v>370</v>
      </c>
    </row>
    <row r="90" spans="1:7" x14ac:dyDescent="0.25">
      <c r="A90">
        <v>237205</v>
      </c>
      <c r="B90" t="s">
        <v>180</v>
      </c>
      <c r="C90" s="1">
        <v>19400</v>
      </c>
      <c r="D90">
        <v>0</v>
      </c>
      <c r="E90">
        <v>19400</v>
      </c>
      <c r="F90">
        <f>VLOOKUP(A90,Mayo!$F$13:$F$211,1,0)</f>
        <v>237205</v>
      </c>
      <c r="G90" s="78" t="s">
        <v>371</v>
      </c>
    </row>
    <row r="91" spans="1:7" x14ac:dyDescent="0.25">
      <c r="A91">
        <v>237206</v>
      </c>
      <c r="B91" t="s">
        <v>114</v>
      </c>
      <c r="C91" s="1">
        <v>387800</v>
      </c>
      <c r="D91" s="1">
        <v>0</v>
      </c>
      <c r="E91" s="1">
        <v>387800</v>
      </c>
      <c r="F91">
        <f>VLOOKUP(A91,Mayo!$F$13:$F$211,1,0)</f>
        <v>237206</v>
      </c>
      <c r="G91" s="78" t="s">
        <v>372</v>
      </c>
    </row>
    <row r="92" spans="1:7" x14ac:dyDescent="0.25">
      <c r="A92">
        <v>237299</v>
      </c>
      <c r="B92" t="s">
        <v>225</v>
      </c>
      <c r="C92" s="1">
        <v>351999</v>
      </c>
      <c r="D92">
        <v>113249.87</v>
      </c>
      <c r="E92">
        <v>465248.87</v>
      </c>
      <c r="F92">
        <f>VLOOKUP(A92,Mayo!$F$13:$F$211,1,0)</f>
        <v>237299</v>
      </c>
      <c r="G92" s="78" t="s">
        <v>373</v>
      </c>
    </row>
    <row r="93" spans="1:7" x14ac:dyDescent="0.25">
      <c r="A93">
        <v>239101</v>
      </c>
      <c r="B93" t="s">
        <v>237</v>
      </c>
      <c r="C93" s="1">
        <v>3596380</v>
      </c>
      <c r="D93">
        <v>0</v>
      </c>
      <c r="E93">
        <v>3596380</v>
      </c>
      <c r="F93">
        <f>VLOOKUP(A93,Mayo!$F$13:$F$211,1,0)</f>
        <v>239101</v>
      </c>
      <c r="G93" s="78" t="s">
        <v>374</v>
      </c>
    </row>
    <row r="94" spans="1:7" x14ac:dyDescent="0.25">
      <c r="A94">
        <v>239102</v>
      </c>
      <c r="B94" t="s">
        <v>238</v>
      </c>
      <c r="C94" s="1">
        <v>0</v>
      </c>
      <c r="D94">
        <v>25000000</v>
      </c>
      <c r="E94">
        <v>25000000</v>
      </c>
      <c r="F94">
        <f>VLOOKUP(A94,Mayo!$F$13:$F$211,1,0)</f>
        <v>239102</v>
      </c>
      <c r="G94">
        <v>239102</v>
      </c>
    </row>
    <row r="95" spans="1:7" x14ac:dyDescent="0.25">
      <c r="A95">
        <v>239201</v>
      </c>
      <c r="B95" t="s">
        <v>220</v>
      </c>
      <c r="C95" s="1">
        <v>43227173</v>
      </c>
      <c r="D95">
        <v>1018050.42</v>
      </c>
      <c r="E95">
        <v>44245223.420000002</v>
      </c>
      <c r="F95">
        <f>VLOOKUP(A95,Mayo!$F$13:$F$211,1,0)</f>
        <v>239201</v>
      </c>
      <c r="G95" s="78" t="s">
        <v>375</v>
      </c>
    </row>
    <row r="96" spans="1:7" x14ac:dyDescent="0.25">
      <c r="A96">
        <v>239202</v>
      </c>
      <c r="B96" t="s">
        <v>221</v>
      </c>
      <c r="C96" s="1">
        <v>190312200</v>
      </c>
      <c r="D96">
        <v>330078664.80000001</v>
      </c>
      <c r="E96">
        <v>520390864.80000001</v>
      </c>
      <c r="F96">
        <f>VLOOKUP(A96,Mayo!$F$13:$F$211,1,0)</f>
        <v>239202</v>
      </c>
      <c r="G96" s="78" t="s">
        <v>376</v>
      </c>
    </row>
    <row r="97" spans="1:7" x14ac:dyDescent="0.25">
      <c r="A97">
        <v>239301</v>
      </c>
      <c r="B97" t="s">
        <v>239</v>
      </c>
      <c r="C97" s="1">
        <v>12593094</v>
      </c>
      <c r="D97">
        <v>36176556.359999999</v>
      </c>
      <c r="E97">
        <v>48769650.359999999</v>
      </c>
      <c r="F97">
        <f>VLOOKUP(A97,Mayo!$F$13:$F$211,1,0)</f>
        <v>239301</v>
      </c>
      <c r="G97" s="78" t="s">
        <v>377</v>
      </c>
    </row>
    <row r="98" spans="1:7" x14ac:dyDescent="0.25">
      <c r="A98">
        <v>239501</v>
      </c>
      <c r="B98" t="s">
        <v>198</v>
      </c>
      <c r="C98" s="1">
        <v>1833029</v>
      </c>
      <c r="D98" s="1">
        <v>867824.65</v>
      </c>
      <c r="E98" s="1">
        <v>2700853.65</v>
      </c>
      <c r="F98">
        <f>VLOOKUP(A98,Mayo!$F$13:$F$211,1,0)</f>
        <v>239501</v>
      </c>
      <c r="G98" s="78" t="s">
        <v>378</v>
      </c>
    </row>
    <row r="99" spans="1:7" x14ac:dyDescent="0.25">
      <c r="A99">
        <v>239601</v>
      </c>
      <c r="B99" t="s">
        <v>119</v>
      </c>
      <c r="C99">
        <v>2611550</v>
      </c>
      <c r="D99" s="1">
        <v>1848456.1</v>
      </c>
      <c r="E99" s="1">
        <v>4460006.0999999996</v>
      </c>
      <c r="F99">
        <f>VLOOKUP(A99,Mayo!$F$13:$F$211,1,0)</f>
        <v>239601</v>
      </c>
      <c r="G99" s="78" t="s">
        <v>379</v>
      </c>
    </row>
    <row r="100" spans="1:7" x14ac:dyDescent="0.25">
      <c r="A100">
        <v>239801</v>
      </c>
      <c r="B100" t="s">
        <v>199</v>
      </c>
      <c r="C100" s="1">
        <v>506271</v>
      </c>
      <c r="D100" s="1">
        <v>0</v>
      </c>
      <c r="E100" s="1">
        <v>506271</v>
      </c>
      <c r="F100">
        <f>VLOOKUP(A100,Mayo!$F$13:$F$211,1,0)</f>
        <v>239801</v>
      </c>
      <c r="G100" s="78" t="s">
        <v>380</v>
      </c>
    </row>
    <row r="101" spans="1:7" x14ac:dyDescent="0.25">
      <c r="A101">
        <v>239802</v>
      </c>
      <c r="B101" t="s">
        <v>258</v>
      </c>
      <c r="C101" s="1">
        <v>88400</v>
      </c>
      <c r="D101">
        <v>150000</v>
      </c>
      <c r="E101">
        <v>238400</v>
      </c>
      <c r="F101">
        <f>VLOOKUP(A101,Mayo!$F$13:$F$211,1,0)</f>
        <v>239802</v>
      </c>
      <c r="G101" s="78" t="s">
        <v>381</v>
      </c>
    </row>
    <row r="102" spans="1:7" x14ac:dyDescent="0.25">
      <c r="A102">
        <v>239901</v>
      </c>
      <c r="B102" t="s">
        <v>120</v>
      </c>
      <c r="C102" s="1">
        <v>79659500</v>
      </c>
      <c r="D102">
        <v>-25000000</v>
      </c>
      <c r="E102">
        <v>54659500</v>
      </c>
      <c r="F102">
        <f>VLOOKUP(A102,Mayo!$F$13:$F$211,1,0)</f>
        <v>239901</v>
      </c>
      <c r="G102" s="78" t="s">
        <v>382</v>
      </c>
    </row>
    <row r="103" spans="1:7" x14ac:dyDescent="0.25">
      <c r="A103">
        <v>239902</v>
      </c>
      <c r="B103" t="s">
        <v>265</v>
      </c>
      <c r="C103" s="1">
        <v>6258000</v>
      </c>
      <c r="D103">
        <v>0</v>
      </c>
      <c r="E103">
        <v>6258000</v>
      </c>
      <c r="F103">
        <f>VLOOKUP(A103,Mayo!$F$13:$F$211,1,0)</f>
        <v>239902</v>
      </c>
      <c r="G103" s="78" t="s">
        <v>383</v>
      </c>
    </row>
    <row r="104" spans="1:7" x14ac:dyDescent="0.25">
      <c r="A104">
        <v>239904</v>
      </c>
      <c r="B104" t="s">
        <v>208</v>
      </c>
      <c r="C104" s="57">
        <v>910000</v>
      </c>
      <c r="D104" s="57">
        <v>0</v>
      </c>
      <c r="E104" s="57">
        <v>910000</v>
      </c>
      <c r="F104">
        <f>VLOOKUP(A104,Mayo!$F$13:$F$211,1,0)</f>
        <v>239904</v>
      </c>
      <c r="G104" s="78" t="s">
        <v>384</v>
      </c>
    </row>
    <row r="105" spans="1:7" x14ac:dyDescent="0.25">
      <c r="A105">
        <v>239905</v>
      </c>
      <c r="B105" t="s">
        <v>248</v>
      </c>
      <c r="C105" s="57">
        <v>107800</v>
      </c>
      <c r="D105" s="57">
        <v>0</v>
      </c>
      <c r="E105" s="57">
        <v>107800</v>
      </c>
      <c r="F105">
        <f>VLOOKUP(A105,Mayo!$F$13:$F$211,1,0)</f>
        <v>239905</v>
      </c>
      <c r="G105" s="78" t="s">
        <v>385</v>
      </c>
    </row>
    <row r="106" spans="1:7" x14ac:dyDescent="0.25">
      <c r="A106">
        <v>241201</v>
      </c>
      <c r="B106" t="s">
        <v>213</v>
      </c>
      <c r="C106" s="57">
        <v>9375000</v>
      </c>
      <c r="D106" s="57">
        <v>-9375000</v>
      </c>
      <c r="E106" s="57">
        <v>0</v>
      </c>
      <c r="F106">
        <f>VLOOKUP(A106,Mayo!$F$13:$F$211,1,0)</f>
        <v>241201</v>
      </c>
      <c r="G106" s="78" t="s">
        <v>386</v>
      </c>
    </row>
    <row r="107" spans="1:7" x14ac:dyDescent="0.25">
      <c r="A107">
        <v>241202</v>
      </c>
      <c r="B107" t="s">
        <v>125</v>
      </c>
      <c r="C107" s="57">
        <v>0</v>
      </c>
      <c r="D107" s="57">
        <v>9375000</v>
      </c>
      <c r="E107" s="57">
        <v>9375000</v>
      </c>
      <c r="F107">
        <f>VLOOKUP(A107,Mayo!$F$13:$F$211,1,0)</f>
        <v>241202</v>
      </c>
      <c r="G107" s="78" t="s">
        <v>387</v>
      </c>
    </row>
    <row r="108" spans="1:7" x14ac:dyDescent="0.25">
      <c r="A108">
        <v>249101</v>
      </c>
      <c r="B108" t="s">
        <v>173</v>
      </c>
      <c r="C108" s="57">
        <v>381373801</v>
      </c>
      <c r="D108" s="57">
        <v>69000000</v>
      </c>
      <c r="E108" s="57">
        <v>450373801</v>
      </c>
      <c r="F108">
        <f>VLOOKUP(A108,Mayo!$F$13:$F$211,1,0)</f>
        <v>249101</v>
      </c>
      <c r="G108" s="78" t="s">
        <v>388</v>
      </c>
    </row>
    <row r="109" spans="1:7" x14ac:dyDescent="0.25">
      <c r="A109">
        <v>261101</v>
      </c>
      <c r="B109" t="s">
        <v>174</v>
      </c>
      <c r="C109" s="57">
        <v>41560700</v>
      </c>
      <c r="D109" s="57">
        <v>0</v>
      </c>
      <c r="E109" s="57">
        <v>41560700</v>
      </c>
      <c r="F109">
        <f>VLOOKUP(A109,Mayo!$F$13:$F$211,1,0)</f>
        <v>261101</v>
      </c>
      <c r="G109" s="78" t="s">
        <v>389</v>
      </c>
    </row>
    <row r="110" spans="1:7" x14ac:dyDescent="0.25">
      <c r="A110">
        <v>261301</v>
      </c>
      <c r="B110" t="s">
        <v>200</v>
      </c>
      <c r="C110" s="57">
        <v>33037340</v>
      </c>
      <c r="D110" s="57">
        <v>554371.07999999996</v>
      </c>
      <c r="E110" s="57">
        <v>33591711.079999998</v>
      </c>
      <c r="F110">
        <f>VLOOKUP(A110,Mayo!$F$13:$F$211,1,0)</f>
        <v>261301</v>
      </c>
      <c r="G110" s="78" t="s">
        <v>390</v>
      </c>
    </row>
    <row r="111" spans="1:7" x14ac:dyDescent="0.25">
      <c r="A111">
        <v>261401</v>
      </c>
      <c r="B111" t="s">
        <v>134</v>
      </c>
      <c r="C111" s="57">
        <v>1300400</v>
      </c>
      <c r="D111" s="57">
        <v>0</v>
      </c>
      <c r="E111" s="57">
        <v>1300400</v>
      </c>
      <c r="F111">
        <f>VLOOKUP(A111,Mayo!$F$13:$F$211,1,0)</f>
        <v>261401</v>
      </c>
      <c r="G111" s="78" t="s">
        <v>391</v>
      </c>
    </row>
    <row r="112" spans="1:7" x14ac:dyDescent="0.25">
      <c r="A112">
        <v>261901</v>
      </c>
      <c r="B112" t="s">
        <v>160</v>
      </c>
      <c r="C112" s="57">
        <v>210800</v>
      </c>
      <c r="D112" s="57">
        <v>0</v>
      </c>
      <c r="E112" s="57">
        <v>210800</v>
      </c>
      <c r="F112">
        <f>VLOOKUP(A112,Mayo!$F$13:$F$211,1,0)</f>
        <v>261901</v>
      </c>
      <c r="G112" s="78" t="s">
        <v>392</v>
      </c>
    </row>
    <row r="113" spans="1:7" x14ac:dyDescent="0.25">
      <c r="A113">
        <v>262101</v>
      </c>
      <c r="B113" t="s">
        <v>135</v>
      </c>
      <c r="C113" s="57">
        <v>1053562</v>
      </c>
      <c r="D113" s="57">
        <v>0</v>
      </c>
      <c r="E113" s="57">
        <v>1053562</v>
      </c>
      <c r="F113">
        <f>VLOOKUP(A113,Mayo!$F$13:$F$211,1,0)</f>
        <v>262101</v>
      </c>
      <c r="G113" s="78" t="s">
        <v>393</v>
      </c>
    </row>
    <row r="114" spans="1:7" x14ac:dyDescent="0.25">
      <c r="A114">
        <v>262301</v>
      </c>
      <c r="B114" t="s">
        <v>222</v>
      </c>
      <c r="C114" s="57">
        <v>1612988</v>
      </c>
      <c r="D114" s="57">
        <v>0</v>
      </c>
      <c r="E114" s="57">
        <v>1612988</v>
      </c>
      <c r="F114">
        <f>VLOOKUP(A114,Mayo!$F$13:$F$211,1,0)</f>
        <v>262301</v>
      </c>
      <c r="G114" s="78" t="s">
        <v>394</v>
      </c>
    </row>
    <row r="115" spans="1:7" x14ac:dyDescent="0.25">
      <c r="A115">
        <v>262401</v>
      </c>
      <c r="B115" t="s">
        <v>266</v>
      </c>
      <c r="C115" s="57">
        <v>6000</v>
      </c>
      <c r="D115" s="57">
        <v>0</v>
      </c>
      <c r="E115" s="57">
        <v>6000</v>
      </c>
      <c r="F115">
        <f>VLOOKUP(A115,Mayo!$F$13:$F$211,1,0)</f>
        <v>262401</v>
      </c>
      <c r="G115" s="78" t="s">
        <v>395</v>
      </c>
    </row>
    <row r="116" spans="1:7" x14ac:dyDescent="0.25">
      <c r="A116">
        <v>263101</v>
      </c>
      <c r="B116" t="s">
        <v>136</v>
      </c>
      <c r="C116" s="57">
        <v>7411846</v>
      </c>
      <c r="D116" s="57">
        <v>30304549.109999999</v>
      </c>
      <c r="E116" s="57">
        <v>37716395.109999999</v>
      </c>
      <c r="F116">
        <f>VLOOKUP(A116,Mayo!$F$13:$F$211,1,0)</f>
        <v>263101</v>
      </c>
      <c r="G116" s="78" t="s">
        <v>396</v>
      </c>
    </row>
    <row r="117" spans="1:7" x14ac:dyDescent="0.25">
      <c r="A117">
        <v>263201</v>
      </c>
      <c r="B117" t="s">
        <v>137</v>
      </c>
      <c r="C117" s="57">
        <v>703180</v>
      </c>
      <c r="D117" s="57">
        <v>6404537.04</v>
      </c>
      <c r="E117" s="57">
        <v>7107717.04</v>
      </c>
      <c r="F117">
        <f>VLOOKUP(A117,Mayo!$F$13:$F$211,1,0)</f>
        <v>263201</v>
      </c>
      <c r="G117" s="78" t="s">
        <v>397</v>
      </c>
    </row>
    <row r="118" spans="1:7" x14ac:dyDescent="0.25">
      <c r="A118">
        <v>263401</v>
      </c>
      <c r="B118" t="s">
        <v>267</v>
      </c>
      <c r="C118" s="57">
        <v>0</v>
      </c>
      <c r="D118" s="57">
        <v>52290</v>
      </c>
      <c r="E118" s="57">
        <v>52290</v>
      </c>
      <c r="F118">
        <f>VLOOKUP(A118,Mayo!$F$13:$F$211,1,0)</f>
        <v>263401</v>
      </c>
      <c r="G118" s="78" t="s">
        <v>398</v>
      </c>
    </row>
    <row r="119" spans="1:7" x14ac:dyDescent="0.25">
      <c r="A119">
        <v>264101</v>
      </c>
      <c r="B119" t="s">
        <v>175</v>
      </c>
      <c r="C119" s="57">
        <v>48500000</v>
      </c>
      <c r="D119" s="57">
        <v>0</v>
      </c>
      <c r="E119" s="57">
        <v>48500000</v>
      </c>
      <c r="F119">
        <f>VLOOKUP(A119,Mayo!$F$13:$F$211,1,0)</f>
        <v>264101</v>
      </c>
      <c r="G119" s="78" t="s">
        <v>399</v>
      </c>
    </row>
    <row r="120" spans="1:7" x14ac:dyDescent="0.25">
      <c r="A120">
        <v>264601</v>
      </c>
      <c r="B120" t="s">
        <v>216</v>
      </c>
      <c r="C120" s="57">
        <v>60000</v>
      </c>
      <c r="D120" s="57">
        <v>65000</v>
      </c>
      <c r="E120" s="57">
        <v>125000</v>
      </c>
      <c r="F120">
        <f>VLOOKUP(A120,Mayo!$F$13:$F$211,1,0)</f>
        <v>264601</v>
      </c>
      <c r="G120" s="78" t="s">
        <v>400</v>
      </c>
    </row>
    <row r="121" spans="1:7" x14ac:dyDescent="0.25">
      <c r="A121">
        <v>264701</v>
      </c>
      <c r="B121" t="s">
        <v>259</v>
      </c>
      <c r="C121" s="57">
        <v>24065000</v>
      </c>
      <c r="D121" s="57">
        <v>-65000</v>
      </c>
      <c r="E121" s="57">
        <v>24000000</v>
      </c>
      <c r="F121">
        <f>VLOOKUP(A121,Mayo!$F$13:$F$211,1,0)</f>
        <v>264701</v>
      </c>
      <c r="G121" s="78" t="s">
        <v>401</v>
      </c>
    </row>
    <row r="122" spans="1:7" x14ac:dyDescent="0.25">
      <c r="A122">
        <v>264801</v>
      </c>
      <c r="B122" t="s">
        <v>139</v>
      </c>
      <c r="C122" s="57">
        <v>20000000</v>
      </c>
      <c r="D122" s="57">
        <v>0</v>
      </c>
      <c r="E122" s="57">
        <v>20000000</v>
      </c>
      <c r="F122">
        <f>VLOOKUP(A122,Mayo!$F$13:$F$211,1,0)</f>
        <v>264801</v>
      </c>
      <c r="G122" s="78" t="s">
        <v>402</v>
      </c>
    </row>
    <row r="123" spans="1:7" x14ac:dyDescent="0.25">
      <c r="A123">
        <v>265201</v>
      </c>
      <c r="B123" t="s">
        <v>187</v>
      </c>
      <c r="C123" s="57">
        <v>10000</v>
      </c>
      <c r="D123" s="57">
        <v>55300.01</v>
      </c>
      <c r="E123" s="57">
        <v>65300.01</v>
      </c>
      <c r="F123">
        <f>VLOOKUP(A123,Mayo!$F$13:$F$211,1,0)</f>
        <v>265201</v>
      </c>
      <c r="G123" s="78" t="s">
        <v>403</v>
      </c>
    </row>
    <row r="124" spans="1:7" x14ac:dyDescent="0.25">
      <c r="A124">
        <v>265401</v>
      </c>
      <c r="B124" t="s">
        <v>268</v>
      </c>
      <c r="C124" s="57">
        <v>1000000</v>
      </c>
      <c r="D124" s="57">
        <v>1765000.02</v>
      </c>
      <c r="E124" s="57">
        <v>2765000.02</v>
      </c>
      <c r="F124">
        <f>VLOOKUP(A124,Mayo!$F$13:$F$211,1,0)</f>
        <v>265401</v>
      </c>
      <c r="G124" s="78" t="s">
        <v>404</v>
      </c>
    </row>
    <row r="125" spans="1:7" x14ac:dyDescent="0.25">
      <c r="A125">
        <v>265402</v>
      </c>
      <c r="B125" t="s">
        <v>277</v>
      </c>
      <c r="C125" s="57">
        <v>0</v>
      </c>
      <c r="D125" s="57">
        <v>300000</v>
      </c>
      <c r="E125" s="57">
        <v>300000</v>
      </c>
      <c r="F125">
        <f>VLOOKUP(A125,Mayo!$F$13:$F$211,1,0)</f>
        <v>265402</v>
      </c>
      <c r="G125" s="78" t="s">
        <v>405</v>
      </c>
    </row>
    <row r="126" spans="1:7" x14ac:dyDescent="0.25">
      <c r="A126">
        <v>265501</v>
      </c>
      <c r="B126" t="s">
        <v>141</v>
      </c>
      <c r="C126" s="57">
        <v>49237000</v>
      </c>
      <c r="D126" s="57">
        <v>0</v>
      </c>
      <c r="E126" s="57">
        <v>49237000</v>
      </c>
      <c r="F126">
        <f>VLOOKUP(A126,Mayo!$F$13:$F$211,1,0)</f>
        <v>265501</v>
      </c>
      <c r="G126" s="78" t="s">
        <v>406</v>
      </c>
    </row>
    <row r="127" spans="1:7" x14ac:dyDescent="0.25">
      <c r="A127">
        <v>265601</v>
      </c>
      <c r="B127" t="s">
        <v>240</v>
      </c>
      <c r="C127" s="57">
        <v>105500</v>
      </c>
      <c r="D127" s="57">
        <v>141600</v>
      </c>
      <c r="E127" s="57">
        <v>247100</v>
      </c>
      <c r="F127">
        <f>VLOOKUP(A127,Mayo!$F$13:$F$211,1,0)</f>
        <v>265601</v>
      </c>
      <c r="G127" s="78" t="s">
        <v>407</v>
      </c>
    </row>
    <row r="128" spans="1:7" x14ac:dyDescent="0.25">
      <c r="A128">
        <v>265701</v>
      </c>
      <c r="B128" t="s">
        <v>269</v>
      </c>
      <c r="C128" s="57">
        <v>128534</v>
      </c>
      <c r="D128" s="57">
        <v>52947.47</v>
      </c>
      <c r="E128" s="57">
        <v>181481.47</v>
      </c>
      <c r="F128">
        <f>VLOOKUP(A128,Mayo!$F$13:$F$211,1,0)</f>
        <v>265701</v>
      </c>
      <c r="G128" s="78" t="s">
        <v>408</v>
      </c>
    </row>
    <row r="129" spans="1:7" x14ac:dyDescent="0.25">
      <c r="A129">
        <v>265801</v>
      </c>
      <c r="B129" t="s">
        <v>144</v>
      </c>
      <c r="C129" s="57">
        <v>727556</v>
      </c>
      <c r="D129" s="57">
        <v>0</v>
      </c>
      <c r="E129" s="57">
        <v>727556</v>
      </c>
      <c r="F129">
        <f>VLOOKUP(A129,Mayo!$F$13:$F$211,1,0)</f>
        <v>265801</v>
      </c>
      <c r="G129" s="78" t="s">
        <v>409</v>
      </c>
    </row>
    <row r="130" spans="1:7" x14ac:dyDescent="0.25">
      <c r="A130">
        <v>266201</v>
      </c>
      <c r="B130" t="s">
        <v>145</v>
      </c>
      <c r="C130" s="57">
        <v>17300000</v>
      </c>
      <c r="D130" s="57">
        <v>0</v>
      </c>
      <c r="E130" s="57">
        <v>17300000</v>
      </c>
      <c r="F130">
        <f>VLOOKUP(A130,Mayo!$F$13:$F$211,1,0)</f>
        <v>266201</v>
      </c>
      <c r="G130" s="78" t="s">
        <v>410</v>
      </c>
    </row>
    <row r="131" spans="1:7" x14ac:dyDescent="0.25">
      <c r="A131">
        <v>268301</v>
      </c>
      <c r="B131" t="s">
        <v>146</v>
      </c>
      <c r="C131" s="57">
        <v>23068000</v>
      </c>
      <c r="D131" s="57">
        <v>0</v>
      </c>
      <c r="E131" s="57">
        <v>23068000</v>
      </c>
      <c r="F131">
        <f>VLOOKUP(A131,Mayo!$F$13:$F$211,1,0)</f>
        <v>268301</v>
      </c>
      <c r="G131" s="78" t="s">
        <v>411</v>
      </c>
    </row>
    <row r="132" spans="1:7" x14ac:dyDescent="0.25">
      <c r="A132">
        <v>271201</v>
      </c>
      <c r="B132" t="s">
        <v>247</v>
      </c>
      <c r="C132" s="57">
        <v>0</v>
      </c>
      <c r="D132" s="57">
        <v>1270000</v>
      </c>
      <c r="E132" s="57">
        <v>1270000</v>
      </c>
      <c r="F132">
        <f>VLOOKUP(A132,Mayo!$F$13:$F$211,1,0)</f>
        <v>271201</v>
      </c>
      <c r="G132" s="78" t="s">
        <v>412</v>
      </c>
    </row>
    <row r="133" spans="1:7" x14ac:dyDescent="0.25">
      <c r="A133">
        <v>271301</v>
      </c>
      <c r="B133" t="s">
        <v>260</v>
      </c>
      <c r="C133" s="57">
        <v>30400000</v>
      </c>
      <c r="D133" s="57">
        <v>0</v>
      </c>
      <c r="E133" s="57">
        <v>30400000</v>
      </c>
      <c r="F133">
        <f>VLOOKUP(A133,Mayo!$F$13:$F$211,1,0)</f>
        <v>271301</v>
      </c>
      <c r="G133" s="78" t="s">
        <v>413</v>
      </c>
    </row>
    <row r="134" spans="1:7" x14ac:dyDescent="0.25">
      <c r="A134">
        <v>273101</v>
      </c>
      <c r="B134" t="s">
        <v>261</v>
      </c>
      <c r="C134" s="57">
        <v>53249</v>
      </c>
      <c r="D134" s="57">
        <v>0</v>
      </c>
      <c r="E134" s="57">
        <v>53249</v>
      </c>
      <c r="F134">
        <f>VLOOKUP(A134,Mayo!$F$13:$F$211,1,0)</f>
        <v>273101</v>
      </c>
      <c r="G134" s="78" t="s">
        <v>414</v>
      </c>
    </row>
    <row r="137" spans="1:7" x14ac:dyDescent="0.25">
      <c r="G137" s="78"/>
    </row>
    <row r="138" spans="1:7" x14ac:dyDescent="0.25">
      <c r="G138" s="78"/>
    </row>
    <row r="139" spans="1:7" x14ac:dyDescent="0.25">
      <c r="G139" s="78"/>
    </row>
    <row r="140" spans="1:7" x14ac:dyDescent="0.25">
      <c r="G140" s="78"/>
    </row>
    <row r="141" spans="1:7" x14ac:dyDescent="0.25">
      <c r="G141" s="78"/>
    </row>
    <row r="142" spans="1:7" x14ac:dyDescent="0.25">
      <c r="G142" s="78"/>
    </row>
    <row r="143" spans="1:7" x14ac:dyDescent="0.25">
      <c r="G143" s="78"/>
    </row>
    <row r="144" spans="1:7" x14ac:dyDescent="0.25">
      <c r="G144" s="78"/>
    </row>
    <row r="145" spans="7:7" x14ac:dyDescent="0.25">
      <c r="G145" s="78"/>
    </row>
    <row r="146" spans="7:7" x14ac:dyDescent="0.25">
      <c r="G146" s="78"/>
    </row>
    <row r="147" spans="7:7" x14ac:dyDescent="0.25">
      <c r="G147" s="78"/>
    </row>
    <row r="148" spans="7:7" x14ac:dyDescent="0.25">
      <c r="G148" s="78"/>
    </row>
    <row r="149" spans="7:7" x14ac:dyDescent="0.25">
      <c r="G149" s="78"/>
    </row>
    <row r="150" spans="7:7" x14ac:dyDescent="0.25">
      <c r="G150" s="78"/>
    </row>
    <row r="151" spans="7:7" x14ac:dyDescent="0.25">
      <c r="G151" s="78"/>
    </row>
    <row r="152" spans="7:7" x14ac:dyDescent="0.25">
      <c r="G152" s="78"/>
    </row>
    <row r="153" spans="7:7" x14ac:dyDescent="0.25">
      <c r="G153" s="78"/>
    </row>
    <row r="154" spans="7:7" x14ac:dyDescent="0.25">
      <c r="G154" s="78"/>
    </row>
    <row r="155" spans="7:7" x14ac:dyDescent="0.25">
      <c r="G155" s="78"/>
    </row>
    <row r="156" spans="7:7" x14ac:dyDescent="0.25">
      <c r="G156" s="78"/>
    </row>
    <row r="157" spans="7:7" x14ac:dyDescent="0.25">
      <c r="G157" s="78"/>
    </row>
    <row r="158" spans="7:7" x14ac:dyDescent="0.25">
      <c r="G158" s="78"/>
    </row>
    <row r="159" spans="7:7" x14ac:dyDescent="0.25">
      <c r="G159" s="78"/>
    </row>
    <row r="160" spans="7:7" x14ac:dyDescent="0.25">
      <c r="G160" s="78"/>
    </row>
    <row r="161" spans="7:7" x14ac:dyDescent="0.25">
      <c r="G161" s="78"/>
    </row>
    <row r="162" spans="7:7" x14ac:dyDescent="0.25">
      <c r="G162" s="78"/>
    </row>
    <row r="163" spans="7:7" x14ac:dyDescent="0.25">
      <c r="G163" s="78"/>
    </row>
    <row r="164" spans="7:7" x14ac:dyDescent="0.25">
      <c r="G164" s="78"/>
    </row>
    <row r="165" spans="7:7" x14ac:dyDescent="0.25">
      <c r="G165" s="78"/>
    </row>
    <row r="166" spans="7:7" x14ac:dyDescent="0.25">
      <c r="G166" s="78"/>
    </row>
    <row r="167" spans="7:7" x14ac:dyDescent="0.25">
      <c r="G167" s="78"/>
    </row>
    <row r="168" spans="7:7" x14ac:dyDescent="0.25">
      <c r="G168" s="78"/>
    </row>
    <row r="169" spans="7:7" x14ac:dyDescent="0.25">
      <c r="G169" s="78"/>
    </row>
    <row r="170" spans="7:7" x14ac:dyDescent="0.25">
      <c r="G170" s="78"/>
    </row>
    <row r="171" spans="7:7" x14ac:dyDescent="0.25">
      <c r="G171" s="78"/>
    </row>
    <row r="172" spans="7:7" x14ac:dyDescent="0.25">
      <c r="G172" s="78"/>
    </row>
    <row r="173" spans="7:7" x14ac:dyDescent="0.25">
      <c r="G173" s="78"/>
    </row>
    <row r="174" spans="7:7" x14ac:dyDescent="0.25">
      <c r="G174" s="78"/>
    </row>
    <row r="175" spans="7:7" x14ac:dyDescent="0.25">
      <c r="G175" s="78"/>
    </row>
    <row r="176" spans="7:7" x14ac:dyDescent="0.25">
      <c r="G176" s="78"/>
    </row>
    <row r="177" spans="7:7" x14ac:dyDescent="0.25">
      <c r="G177" s="78"/>
    </row>
    <row r="178" spans="7:7" x14ac:dyDescent="0.25">
      <c r="G178" s="78"/>
    </row>
    <row r="179" spans="7:7" x14ac:dyDescent="0.25">
      <c r="G179" s="78"/>
    </row>
    <row r="180" spans="7:7" x14ac:dyDescent="0.25">
      <c r="G180" s="78"/>
    </row>
    <row r="181" spans="7:7" x14ac:dyDescent="0.25">
      <c r="G181" s="78"/>
    </row>
    <row r="182" spans="7:7" x14ac:dyDescent="0.25">
      <c r="G182" s="78"/>
    </row>
    <row r="183" spans="7:7" x14ac:dyDescent="0.25">
      <c r="G183" s="78"/>
    </row>
    <row r="184" spans="7:7" x14ac:dyDescent="0.25">
      <c r="G184" s="78"/>
    </row>
    <row r="185" spans="7:7" x14ac:dyDescent="0.25">
      <c r="G185" s="78"/>
    </row>
    <row r="186" spans="7:7" x14ac:dyDescent="0.25">
      <c r="G186" s="78"/>
    </row>
    <row r="187" spans="7:7" x14ac:dyDescent="0.25">
      <c r="G187" s="78"/>
    </row>
    <row r="188" spans="7:7" x14ac:dyDescent="0.25">
      <c r="G188" s="78"/>
    </row>
    <row r="189" spans="7:7" x14ac:dyDescent="0.25">
      <c r="G189" s="78"/>
    </row>
    <row r="190" spans="7:7" x14ac:dyDescent="0.25">
      <c r="G190" s="78"/>
    </row>
    <row r="191" spans="7:7" x14ac:dyDescent="0.25">
      <c r="G191" s="78"/>
    </row>
    <row r="192" spans="7:7" x14ac:dyDescent="0.25">
      <c r="G192" s="78"/>
    </row>
    <row r="193" spans="7:7" x14ac:dyDescent="0.25">
      <c r="G193" s="78"/>
    </row>
    <row r="194" spans="7:7" x14ac:dyDescent="0.25">
      <c r="G194" s="78"/>
    </row>
    <row r="195" spans="7:7" x14ac:dyDescent="0.25">
      <c r="G195" s="78"/>
    </row>
    <row r="196" spans="7:7" x14ac:dyDescent="0.25">
      <c r="G196" s="78"/>
    </row>
    <row r="197" spans="7:7" x14ac:dyDescent="0.25">
      <c r="G197" s="78"/>
    </row>
    <row r="198" spans="7:7" x14ac:dyDescent="0.25">
      <c r="G198" s="78"/>
    </row>
    <row r="199" spans="7:7" x14ac:dyDescent="0.25">
      <c r="G199" s="78"/>
    </row>
    <row r="200" spans="7:7" x14ac:dyDescent="0.25">
      <c r="G200" s="78"/>
    </row>
    <row r="201" spans="7:7" x14ac:dyDescent="0.25">
      <c r="G201" s="78"/>
    </row>
    <row r="202" spans="7:7" x14ac:dyDescent="0.25">
      <c r="G202" s="78"/>
    </row>
    <row r="203" spans="7:7" x14ac:dyDescent="0.25">
      <c r="G203" s="78"/>
    </row>
    <row r="204" spans="7:7" x14ac:dyDescent="0.25">
      <c r="G204" s="78"/>
    </row>
    <row r="205" spans="7:7" x14ac:dyDescent="0.25">
      <c r="G205" s="78"/>
    </row>
    <row r="206" spans="7:7" x14ac:dyDescent="0.25">
      <c r="G206" s="78"/>
    </row>
    <row r="207" spans="7:7" x14ac:dyDescent="0.25">
      <c r="G207" s="78"/>
    </row>
    <row r="208" spans="7:7" x14ac:dyDescent="0.25">
      <c r="G208" s="78"/>
    </row>
    <row r="209" spans="7:7" x14ac:dyDescent="0.25">
      <c r="G209" s="78"/>
    </row>
    <row r="210" spans="7:7" x14ac:dyDescent="0.25">
      <c r="G210" s="78"/>
    </row>
    <row r="211" spans="7:7" x14ac:dyDescent="0.25">
      <c r="G211" s="78"/>
    </row>
    <row r="212" spans="7:7" x14ac:dyDescent="0.25">
      <c r="G212" s="78"/>
    </row>
    <row r="213" spans="7:7" x14ac:dyDescent="0.25">
      <c r="G213" s="78"/>
    </row>
    <row r="214" spans="7:7" x14ac:dyDescent="0.25">
      <c r="G214" s="78"/>
    </row>
    <row r="215" spans="7:7" x14ac:dyDescent="0.25">
      <c r="G215" s="78"/>
    </row>
    <row r="216" spans="7:7" x14ac:dyDescent="0.25">
      <c r="G216" s="78"/>
    </row>
    <row r="217" spans="7:7" x14ac:dyDescent="0.25">
      <c r="G217" s="78"/>
    </row>
    <row r="218" spans="7:7" x14ac:dyDescent="0.25">
      <c r="G218" s="78"/>
    </row>
    <row r="219" spans="7:7" x14ac:dyDescent="0.25">
      <c r="G219" s="78"/>
    </row>
    <row r="220" spans="7:7" x14ac:dyDescent="0.25">
      <c r="G220" s="78"/>
    </row>
    <row r="221" spans="7:7" x14ac:dyDescent="0.25">
      <c r="G221" s="78"/>
    </row>
    <row r="222" spans="7:7" x14ac:dyDescent="0.25">
      <c r="G222" s="78"/>
    </row>
    <row r="223" spans="7:7" x14ac:dyDescent="0.25">
      <c r="G223" s="78"/>
    </row>
    <row r="224" spans="7:7" x14ac:dyDescent="0.25">
      <c r="G224" s="78"/>
    </row>
  </sheetData>
  <conditionalFormatting sqref="A68">
    <cfRule type="duplicateValues" dxfId="8" priority="7"/>
    <cfRule type="duplicateValues" dxfId="7" priority="8"/>
  </conditionalFormatting>
  <conditionalFormatting sqref="F68:G68">
    <cfRule type="duplicateValues" dxfId="6" priority="3"/>
    <cfRule type="duplicateValues" dxfId="5" priority="4"/>
  </conditionalFormatting>
  <conditionalFormatting sqref="F68:G68">
    <cfRule type="expression" priority="1">
      <formula>$G$1:$H$224=0</formula>
    </cfRule>
    <cfRule type="duplicateValues" dxfId="4" priority="2"/>
  </conditionalFormatting>
  <conditionalFormatting sqref="G1:H67 G137:H224 G69:G93 H68:H136 G95:G134">
    <cfRule type="duplicateValues" dxfId="3" priority="17"/>
    <cfRule type="duplicateValues" dxfId="2" priority="18"/>
  </conditionalFormatting>
  <conditionalFormatting sqref="G1:H67 G69:G93 H68:H134 G95:G132">
    <cfRule type="expression" priority="29">
      <formula>$G$1:$H$224=0</formula>
    </cfRule>
    <cfRule type="duplicateValues" dxfId="1" priority="30"/>
  </conditionalFormatting>
  <conditionalFormatting sqref="A68">
    <cfRule type="expression" priority="31">
      <formula>$G$1:$H$224=0</formula>
    </cfRule>
    <cfRule type="duplicateValues" dxfId="0" priority="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Mayo</vt:lpstr>
      <vt:lpstr>Mes</vt:lpstr>
      <vt:lpstr>Presupuesto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inabie</cp:lastModifiedBy>
  <cp:lastPrinted>2023-05-05T23:46:46Z</cp:lastPrinted>
  <dcterms:created xsi:type="dcterms:W3CDTF">2017-05-10T14:32:05Z</dcterms:created>
  <dcterms:modified xsi:type="dcterms:W3CDTF">2023-06-05T12:52:26Z</dcterms:modified>
</cp:coreProperties>
</file>