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INVENTARIO 2024\"/>
    </mc:Choice>
  </mc:AlternateContent>
  <xr:revisionPtr revIDLastSave="0" documentId="13_ncr:1_{BF09EE1A-F12A-4EEA-9486-7C00FC53504E}" xr6:coauthVersionLast="47" xr6:coauthVersionMax="47" xr10:uidLastSave="{00000000-0000-0000-0000-000000000000}"/>
  <bookViews>
    <workbookView xWindow="-120" yWindow="-120" windowWidth="25440" windowHeight="15390" firstSheet="2" activeTab="2" xr2:uid="{00000000-000D-0000-FFFF-FFFF00000000}"/>
  </bookViews>
  <sheets>
    <sheet name="Inv. Textil " sheetId="4" state="hidden" r:id="rId1"/>
    <sheet name="Invt. Textil " sheetId="7" r:id="rId2"/>
    <sheet name="Inv. Cocina " sheetId="8" r:id="rId3"/>
    <sheet name="Inv. Suministro " sheetId="9" r:id="rId4"/>
  </sheets>
  <definedNames>
    <definedName name="_xlnm._FilterDatabase" localSheetId="2" hidden="1">'Inv. Cocina '!$A$8:$H$300</definedName>
    <definedName name="_xlnm._FilterDatabase" localSheetId="3" hidden="1">'Inv. Suministro '!$A$7:$J$415</definedName>
    <definedName name="_xlnm._FilterDatabase" localSheetId="0" hidden="1">'Inv. Textil '!$A$8:$H$149</definedName>
    <definedName name="_xlnm._FilterDatabase" localSheetId="1" hidden="1">'Invt. Textil '!$A$8:$I$168</definedName>
    <definedName name="_xlnm.Print_Area" localSheetId="2">'Inv. Cocina '!$A$1:$H$304</definedName>
    <definedName name="_xlnm.Print_Area" localSheetId="3">'Inv. Suministro '!$C$1:$J$420</definedName>
    <definedName name="_xlnm.Print_Area" localSheetId="1">'Invt. Textil '!$A$1:$I$172</definedName>
    <definedName name="_xlnm.Print_Titles" localSheetId="2">'Inv. Cocina '!$1:$8</definedName>
    <definedName name="_xlnm.Print_Titles" localSheetId="3">'Inv. Suministro '!$1:$7</definedName>
    <definedName name="_xlnm.Print_Titles" localSheetId="0">'Inv. Textil '!$1:$8</definedName>
    <definedName name="_xlnm.Print_Titles" localSheetId="1">'Invt. Textil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5" i="9" l="1"/>
  <c r="J188" i="9"/>
  <c r="F376" i="9"/>
  <c r="H375" i="9"/>
  <c r="J375" i="9" s="1"/>
  <c r="J144" i="9"/>
  <c r="F145" i="9"/>
  <c r="F143" i="9"/>
  <c r="F144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H202" i="9"/>
  <c r="J201" i="9"/>
  <c r="H201" i="9"/>
  <c r="J200" i="9"/>
  <c r="H200" i="9"/>
  <c r="J199" i="9"/>
  <c r="H199" i="9"/>
  <c r="J198" i="9"/>
  <c r="H198" i="9"/>
  <c r="J197" i="9"/>
  <c r="J196" i="9"/>
  <c r="J195" i="9"/>
  <c r="J194" i="9"/>
  <c r="J193" i="9"/>
  <c r="J192" i="9"/>
  <c r="J191" i="9"/>
  <c r="J190" i="9"/>
  <c r="J189" i="9"/>
  <c r="G189" i="9"/>
  <c r="G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G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F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G9" i="8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Q17" i="7"/>
  <c r="P17" i="7"/>
  <c r="I17" i="7"/>
  <c r="Q16" i="7"/>
  <c r="P16" i="7"/>
  <c r="M16" i="7"/>
  <c r="L16" i="7"/>
  <c r="I16" i="7"/>
  <c r="M15" i="7"/>
  <c r="L15" i="7"/>
  <c r="I15" i="7"/>
  <c r="I14" i="7"/>
  <c r="I13" i="7"/>
  <c r="I12" i="7"/>
  <c r="I11" i="7"/>
  <c r="I10" i="7"/>
  <c r="I9" i="7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</calcChain>
</file>

<file path=xl/sharedStrings.xml><?xml version="1.0" encoding="utf-8"?>
<sst xmlns="http://schemas.openxmlformats.org/spreadsheetml/2006/main" count="2820" uniqueCount="1133">
  <si>
    <t>Código Institucional</t>
  </si>
  <si>
    <t>FECHA DE ADQUISICION / REGISTRO</t>
  </si>
  <si>
    <t>BREVE DESCRIPCION DEL BIEN</t>
  </si>
  <si>
    <t>PRECIO UNITARIO RD$</t>
  </si>
  <si>
    <t>VALORES RD$</t>
  </si>
  <si>
    <t>00001704</t>
  </si>
  <si>
    <t>Acordeón Plástico</t>
  </si>
  <si>
    <t>00001490</t>
  </si>
  <si>
    <t>Agenda de Mano</t>
  </si>
  <si>
    <t>00001504</t>
  </si>
  <si>
    <t>Alambre #12 Electrico</t>
  </si>
  <si>
    <t>00000930</t>
  </si>
  <si>
    <t>Armario de 2 Gavetas</t>
  </si>
  <si>
    <t>00001961</t>
  </si>
  <si>
    <t>Armazones/Cajas de Armazenas Carpetas</t>
  </si>
  <si>
    <t>00001497</t>
  </si>
  <si>
    <t>Atomizadores de 1 Litro</t>
  </si>
  <si>
    <t>Atomizadores de 1/2 Litro</t>
  </si>
  <si>
    <t>00001473</t>
  </si>
  <si>
    <t>Bandas (Gomas No.18)</t>
  </si>
  <si>
    <t>00001736</t>
  </si>
  <si>
    <t>Bandeja de Escritorio (2 Div.)</t>
  </si>
  <si>
    <t>00000198</t>
  </si>
  <si>
    <t>Barra (Silicona Grue.)</t>
  </si>
  <si>
    <t>00001727</t>
  </si>
  <si>
    <t>Base (Standart CPU)</t>
  </si>
  <si>
    <t>00001824</t>
  </si>
  <si>
    <t>Batas Odontologicas</t>
  </si>
  <si>
    <t>00000196</t>
  </si>
  <si>
    <t xml:space="preserve">Baterías (pilas AA) </t>
  </si>
  <si>
    <t>00000197</t>
  </si>
  <si>
    <t xml:space="preserve">Baterías (pilas AAA) </t>
  </si>
  <si>
    <t>00001066</t>
  </si>
  <si>
    <t>Borrador de Pizarra Estandar</t>
  </si>
  <si>
    <t>Borrador de Pizarra Magica</t>
  </si>
  <si>
    <t>00001708</t>
  </si>
  <si>
    <t>Borras (Plásticas)</t>
  </si>
  <si>
    <t>00001630</t>
  </si>
  <si>
    <t>Breaker 30 amp Triple</t>
  </si>
  <si>
    <t>00001072</t>
  </si>
  <si>
    <t xml:space="preserve">Bultos para Camaras Fotograficas </t>
  </si>
  <si>
    <t>00002147</t>
  </si>
  <si>
    <t>Caballete o Accesorio de Estudio</t>
  </si>
  <si>
    <t>00001695</t>
  </si>
  <si>
    <t>Cable de Jumpear</t>
  </si>
  <si>
    <t>0002150</t>
  </si>
  <si>
    <t>Cable USB 3,0  Startech</t>
  </si>
  <si>
    <t>Cajas para archivar</t>
  </si>
  <si>
    <t>00001701</t>
  </si>
  <si>
    <t>Cajas para CD y DVD transparente</t>
  </si>
  <si>
    <t>Calculadora 12 Digitos (Mano)</t>
  </si>
  <si>
    <t>Calculadora 8 Digitos (Mano)</t>
  </si>
  <si>
    <t>00001508</t>
  </si>
  <si>
    <t>Canaleta de piso 1/2  x  24</t>
  </si>
  <si>
    <t>00001443</t>
  </si>
  <si>
    <t>Candado Yale</t>
  </si>
  <si>
    <t>00001698</t>
  </si>
  <si>
    <t>Caratula para CD/DVD</t>
  </si>
  <si>
    <t>00001466</t>
  </si>
  <si>
    <t>Carpetas (3 Anillos, 1")</t>
  </si>
  <si>
    <t>Carpetas (3 Anillos, 2")</t>
  </si>
  <si>
    <t>Carpetas (3 Anillos, 3")</t>
  </si>
  <si>
    <t>Carpetas (3 Anillos, 4")</t>
  </si>
  <si>
    <t>Carpetas (3 Anillos, 5")</t>
  </si>
  <si>
    <t>00001547</t>
  </si>
  <si>
    <t>Cartucho (Tricolor Peq.)</t>
  </si>
  <si>
    <t>Cartucho de Tóner (253A)</t>
  </si>
  <si>
    <t>Cartucho de Tóner (CC 530 Neg.)</t>
  </si>
  <si>
    <t>Cartucho de Tóner (CC 531 Azul)</t>
  </si>
  <si>
    <t>Cartucho de Tóner (CC 532 Amar.)</t>
  </si>
  <si>
    <t>Cartucho de Tóner (CC 533 Mag.)</t>
  </si>
  <si>
    <t>Cartucho de Tóner (CE 237-A)</t>
  </si>
  <si>
    <t>Cartucho de Tóner (CE 255-A Neg.)</t>
  </si>
  <si>
    <t>Cartucho de Tóner (CE 278A Neg.)</t>
  </si>
  <si>
    <t>Cartucho de Tóner (CE 285A Neg.)</t>
  </si>
  <si>
    <t>Cartucho de Tóner (CE 410A  Neg.)</t>
  </si>
  <si>
    <t>Cartucho de Tóner (CE 411A Azul)</t>
  </si>
  <si>
    <t>Cartucho de Tóner (CE 412A Amar.)</t>
  </si>
  <si>
    <t>Cartucho de Tóner (CE 413A Mag.)</t>
  </si>
  <si>
    <t>Cartucho de Tóner (CF 280A Neg.)</t>
  </si>
  <si>
    <t>Cartucho de Tóner (CF 281A Neg.)</t>
  </si>
  <si>
    <t>Cartucho de Tóner (CF 382-A Amar.)</t>
  </si>
  <si>
    <t>Cartucho de Tóner (CF 400-A Neg.)</t>
  </si>
  <si>
    <t>Cartucho de Tóner (CF 401-A Azul)</t>
  </si>
  <si>
    <t>Cartucho de Tóner (CF 402-A Amar.)</t>
  </si>
  <si>
    <t>Cartucho de Tóner (CF 403- Magen.)</t>
  </si>
  <si>
    <t>Cartucho de Tóner (Q7553A)</t>
  </si>
  <si>
    <t>Cartucho de Tóner (Toshiva T-6000)</t>
  </si>
  <si>
    <t>Cartucho de Tóner (Toshiva T-857OU)</t>
  </si>
  <si>
    <t>Cartucho de Toner HP 974X Amarillo</t>
  </si>
  <si>
    <t>Cartucho de Toner HP 974X Azul</t>
  </si>
  <si>
    <t>Cartucho de Toner HP 974X Magenta</t>
  </si>
  <si>
    <t>Cartucho de Toner HP 974X Negro</t>
  </si>
  <si>
    <t>00001069</t>
  </si>
  <si>
    <t>Cartulina  (Amarillo)</t>
  </si>
  <si>
    <t>Cartulina  (Azul)</t>
  </si>
  <si>
    <t>Cartulina  (Blanca)</t>
  </si>
  <si>
    <t>Cartulina  (Naranja)</t>
  </si>
  <si>
    <t>Cartulina  (Rosada)</t>
  </si>
  <si>
    <t>Cartulina ( Verde)</t>
  </si>
  <si>
    <t>Cartulina (Rojo)</t>
  </si>
  <si>
    <t>Cartulina de hilo</t>
  </si>
  <si>
    <t>00001475</t>
  </si>
  <si>
    <t>CD en blanco (Disco CD Compacto)</t>
  </si>
  <si>
    <t>00001476</t>
  </si>
  <si>
    <t>Cera ( Para contar)</t>
  </si>
  <si>
    <t>00001405</t>
  </si>
  <si>
    <t>Cinta (Adhesiva 1/2x25 Pegafan)</t>
  </si>
  <si>
    <t>Cinta (Adhesiva 1/2x50 Pegafan)</t>
  </si>
  <si>
    <t>Cinta (Adhesiva 3/4") Invisible</t>
  </si>
  <si>
    <t>Cinta (Adhesiva 3/4") Transparente</t>
  </si>
  <si>
    <t>Cinta (Adhesiva Invisible 1/2 " 12/1 Scoth)</t>
  </si>
  <si>
    <t>Cinta (Bicolor para sumad.)</t>
  </si>
  <si>
    <t>Cinta (FX 890 EPSON)</t>
  </si>
  <si>
    <t>Cinta (Transparente 36 de 2")</t>
  </si>
  <si>
    <t>00001059</t>
  </si>
  <si>
    <t>Clips (De papel de 33mm de 100 pcs)</t>
  </si>
  <si>
    <t>Clips (De papel de 50mm de 100 pcs)</t>
  </si>
  <si>
    <t>Clips (De presión 1" color neg.)</t>
  </si>
  <si>
    <t>Clips (De presión 2" color neg.)</t>
  </si>
  <si>
    <t>Clips (De presión 3/4" color neg.)</t>
  </si>
  <si>
    <t>00000636</t>
  </si>
  <si>
    <t>Collant (Agua para Radiador)</t>
  </si>
  <si>
    <t>00002011</t>
  </si>
  <si>
    <t>Cover y Teclado para Tablets</t>
  </si>
  <si>
    <t>00001060</t>
  </si>
  <si>
    <t>Crayones Pequeños (Colores 1/8 de Cera)</t>
  </si>
  <si>
    <t>00001705</t>
  </si>
  <si>
    <t>Dispensador (Para cinta 2")</t>
  </si>
  <si>
    <t>Dispensador (Para cinta 3/4")</t>
  </si>
  <si>
    <t>00000070</t>
  </si>
  <si>
    <t>DVD Disco en blanco</t>
  </si>
  <si>
    <t>00001596</t>
  </si>
  <si>
    <t>Espatula 8*8</t>
  </si>
  <si>
    <t>00000227</t>
  </si>
  <si>
    <t>Espirales (Encuadernación 8")</t>
  </si>
  <si>
    <t>Espirales (Encuadernación 10")</t>
  </si>
  <si>
    <t>Espirales (Encuadernación 11")</t>
  </si>
  <si>
    <t>Espirales (Encuadernación 14")</t>
  </si>
  <si>
    <t>00002148</t>
  </si>
  <si>
    <t>Estilografo de 0.5</t>
  </si>
  <si>
    <t>00002318</t>
  </si>
  <si>
    <t>Extintores de 10 Libras</t>
  </si>
  <si>
    <t>Extintores de 20 Libras</t>
  </si>
  <si>
    <t>Extintores de 50 Libras</t>
  </si>
  <si>
    <t>00001919</t>
  </si>
  <si>
    <t>Fajas de Proteccion Lumbra L</t>
  </si>
  <si>
    <t>Fajas de Proteccion Lumbra M</t>
  </si>
  <si>
    <t>00001061</t>
  </si>
  <si>
    <t>00001067</t>
  </si>
  <si>
    <t>Folders (De 8 1/2x13 Amarillo claro)</t>
  </si>
  <si>
    <t>Folders (De bolsillo 8 1/2x11 Amarillo)</t>
  </si>
  <si>
    <t>Folders (De bolsillo 8 1/2x11 Azul Claro)</t>
  </si>
  <si>
    <t>Folders (De bolsillo 8 1/2x11 Azul Oscuro)</t>
  </si>
  <si>
    <t>Folders (De bolsillo 8 1/2x11 Blanco)</t>
  </si>
  <si>
    <t>Folders Inabie (De bolsillo 8 1/2x11 Blanco)</t>
  </si>
  <si>
    <t>Folders (De bolsillo 8 1/2x11 Gris)</t>
  </si>
  <si>
    <t>Folders (De bolsillo 8 1/2x11 Negro)</t>
  </si>
  <si>
    <t>Folders (De bolsillo 8 1/2x11 Rojo)</t>
  </si>
  <si>
    <t>Folders (De bolsillo 8 1/2x11 Verde)</t>
  </si>
  <si>
    <t>Folders (Plástico tipo tijera)</t>
  </si>
  <si>
    <t>Forders (8 1/2x14 Legal Amar.)</t>
  </si>
  <si>
    <t>00000245</t>
  </si>
  <si>
    <t>Gafetes (De identificación 9x5.5CM)</t>
  </si>
  <si>
    <t>00000750</t>
  </si>
  <si>
    <t>00001478</t>
  </si>
  <si>
    <t>Gancho (Para folder o Carp.)</t>
  </si>
  <si>
    <t>Gomas (De borrar de leche)</t>
  </si>
  <si>
    <t>00001062</t>
  </si>
  <si>
    <t>Gotero (Tipo Negro)</t>
  </si>
  <si>
    <t>Gotero y/o tinta  1/12 (Para sello Azul)</t>
  </si>
  <si>
    <t>Gotero y/o tinta  1/12 (Para sello Rojo)</t>
  </si>
  <si>
    <t>Gotero y/o tinta  1/12 (Para sello Verde)</t>
  </si>
  <si>
    <t>00001322</t>
  </si>
  <si>
    <t>Guantes Desechables</t>
  </si>
  <si>
    <t>00001063</t>
  </si>
  <si>
    <t>Grapadora (Extra Fuerte)</t>
  </si>
  <si>
    <t>Grapadora Estándar</t>
  </si>
  <si>
    <t>00001480</t>
  </si>
  <si>
    <t>Grapas (10mm)</t>
  </si>
  <si>
    <t>Grapas (De 26/6mm, 5000 pcs)</t>
  </si>
  <si>
    <t>Grapas (Industriales 3/8 1000 pcs)</t>
  </si>
  <si>
    <t>00001714</t>
  </si>
  <si>
    <t>Guillotina</t>
  </si>
  <si>
    <t>00001064</t>
  </si>
  <si>
    <t>Hoja Estandars Cover Relieve</t>
  </si>
  <si>
    <t>0000752</t>
  </si>
  <si>
    <t>Juego de bandeja (Metal)</t>
  </si>
  <si>
    <t>00001703</t>
  </si>
  <si>
    <t>Labels y/o etiqueta (1x2 Maco)</t>
  </si>
  <si>
    <t>Labels y/o etiqueta (2x4 Maco)</t>
  </si>
  <si>
    <t>Labels y/o etiqueta (Para CD)</t>
  </si>
  <si>
    <t>00001984</t>
  </si>
  <si>
    <t>Lamparas de 32 amp de 3 Tubos</t>
  </si>
  <si>
    <t>Lamparas de 36 amp de 3 Tubos</t>
  </si>
  <si>
    <t>Lamparas de 36 amp de 4 Tubos</t>
  </si>
  <si>
    <t>Lamparas de 40 amp</t>
  </si>
  <si>
    <t>00001204</t>
  </si>
  <si>
    <t>Lapiceros (Tinta Azul)</t>
  </si>
  <si>
    <t>Lapiceros (Tinta Negro)</t>
  </si>
  <si>
    <t>Lapiceros (Tinta Rojo)</t>
  </si>
  <si>
    <t>00001065</t>
  </si>
  <si>
    <t>Lápices ( De colores Penta largo)</t>
  </si>
  <si>
    <t>Lápiz  (De Carbón) 12/1</t>
  </si>
  <si>
    <t>Lápiz (De colores Cera)</t>
  </si>
  <si>
    <t>00000258</t>
  </si>
  <si>
    <t>Libretas rayadas (5x8 Blanco)</t>
  </si>
  <si>
    <t>Libretas rayadas (5x8 Amar.)</t>
  </si>
  <si>
    <t>Libretas rayadas (6x9 Blanco)</t>
  </si>
  <si>
    <t>Libretas rayadas (8 1/2x11 Amar.)</t>
  </si>
  <si>
    <t>Libretas rayadas (8 1/2x11 Blanco)</t>
  </si>
  <si>
    <t>00001492</t>
  </si>
  <si>
    <t>Libro (Record)</t>
  </si>
  <si>
    <t>00001843</t>
  </si>
  <si>
    <t>Lija Agua #120</t>
  </si>
  <si>
    <t>00001249</t>
  </si>
  <si>
    <t>LINTERNA DE LED ( Recargable)</t>
  </si>
  <si>
    <t>00001477</t>
  </si>
  <si>
    <t>Liquid paper/corrector líquido</t>
  </si>
  <si>
    <t>00001358</t>
  </si>
  <si>
    <t>Lonas plasticas ( Azul 20x25)</t>
  </si>
  <si>
    <t>00001946</t>
  </si>
  <si>
    <t>Lysol en Aerosol</t>
  </si>
  <si>
    <t>00001510</t>
  </si>
  <si>
    <t>Madera Enlate Bruta 2 X 12 X 14</t>
  </si>
  <si>
    <t>Madera Enlate Bruta 2 X 4 X 16</t>
  </si>
  <si>
    <t>00001621</t>
  </si>
  <si>
    <t>Making Tape ( Azul y Verde)</t>
  </si>
  <si>
    <t>Making Tape de 2 Pulgada</t>
  </si>
  <si>
    <t>00001361</t>
  </si>
  <si>
    <t>Marcador (Punta Fina Negro)</t>
  </si>
  <si>
    <t>Marcador (Punta Fina Rojo)</t>
  </si>
  <si>
    <t>Marcador (Punta Fina Azul)</t>
  </si>
  <si>
    <t>Marcador (Punta gruesa Azul)</t>
  </si>
  <si>
    <t>Marcador (Punta gruesa Negro)</t>
  </si>
  <si>
    <t>Marcador (Punta gruesa Rojo)</t>
  </si>
  <si>
    <t>00002139</t>
  </si>
  <si>
    <t>Mascarilla N95</t>
  </si>
  <si>
    <t xml:space="preserve">Mouse PAD </t>
  </si>
  <si>
    <t>Papel de construcción (9x12 Paq. 48 hojas)</t>
  </si>
  <si>
    <t>Papel de construcción (9x12 Paq. 96 hojas)</t>
  </si>
  <si>
    <t>00002143</t>
  </si>
  <si>
    <t>Papel Feal Envoltura</t>
  </si>
  <si>
    <t>00000758</t>
  </si>
  <si>
    <t>Papel forma continuo ( 8 1/2x11 a 3 Pag.)</t>
  </si>
  <si>
    <t>Papel forma continuo ( 8 1/2x11 a 4 Pag.)</t>
  </si>
  <si>
    <t>00001482</t>
  </si>
  <si>
    <t xml:space="preserve">Papelógrafo (Hoja 2x4  pies Blanco) </t>
  </si>
  <si>
    <t>Papelógrafo (Tripode 2x4  pies blanco)</t>
  </si>
  <si>
    <t>00001484</t>
  </si>
  <si>
    <t>Pegamento adhesivo (UHU 21 gm)</t>
  </si>
  <si>
    <t>Pegamento adhesivo (UHU 40 gm)</t>
  </si>
  <si>
    <t>Pegamento adhesivo (UHU 8.2 gm)</t>
  </si>
  <si>
    <t>00001485</t>
  </si>
  <si>
    <t>Pendaflex (Para folders 8 1/2 x11)</t>
  </si>
  <si>
    <t>Pendaflex (Para folders 8 1/2 x14)</t>
  </si>
  <si>
    <t>00001491</t>
  </si>
  <si>
    <t>Perforadora  (2 Hoyos)</t>
  </si>
  <si>
    <t>Perforadora  (3 Hoyos)</t>
  </si>
  <si>
    <t>Pinceles ( NO. 9 Madera)</t>
  </si>
  <si>
    <t>Pinceles Pequeños Plasticos  1/8</t>
  </si>
  <si>
    <t>00001525</t>
  </si>
  <si>
    <t>Pintura Arena 923 s/gloss Cub. 5 Gls.</t>
  </si>
  <si>
    <t>Pintura Blanca Económica Cubeta de 5 GLs.</t>
  </si>
  <si>
    <t>Pintura Epoxy Rojo en galones</t>
  </si>
  <si>
    <t>Pintura Epoxy Verde oscuro en galones</t>
  </si>
  <si>
    <t>Pintura Gris Industrial en Galones</t>
  </si>
  <si>
    <t>Pintura Maiz Acrilica Cubeta de 5 GLs</t>
  </si>
  <si>
    <t>Pintura Negro Industrial en Galones</t>
  </si>
  <si>
    <t>Pintura Paja 50 Acrilica Cubeta de 5 Gls.</t>
  </si>
  <si>
    <t>Pinturta S/Gloss Verde  Claro Acrilica Por galones</t>
  </si>
  <si>
    <t>Pinturta Verde  Claro Acrilica Por galones</t>
  </si>
  <si>
    <t>Pinturta Verde Laguna Por galones</t>
  </si>
  <si>
    <t>00000940</t>
  </si>
  <si>
    <t>Pizarra acrílica (31x48 Blanco. Grand. C/B)</t>
  </si>
  <si>
    <t>Pizarra acrílica (31x48 Blanco. Grand. S/B)</t>
  </si>
  <si>
    <t>Pizarra acrílica grande 123*91*91.5</t>
  </si>
  <si>
    <t>Pizarra Blanca ( Magica 24x36 Borde Met.)</t>
  </si>
  <si>
    <t>00001346</t>
  </si>
  <si>
    <t>Plywood Cedro 4 x 8</t>
  </si>
  <si>
    <t>00001598</t>
  </si>
  <si>
    <t>00001578</t>
  </si>
  <si>
    <t>Porta Banner 4 x 7 Adaptable</t>
  </si>
  <si>
    <t>Porta CD  Negro</t>
  </si>
  <si>
    <t>000001706</t>
  </si>
  <si>
    <t>Porta Clips (Plástica)</t>
  </si>
  <si>
    <t>000001707</t>
  </si>
  <si>
    <t>Porta Clips (de metal negro /Gris)</t>
  </si>
  <si>
    <t>000001708</t>
  </si>
  <si>
    <t>Porta lapiz de Metal</t>
  </si>
  <si>
    <t>00001486</t>
  </si>
  <si>
    <t>Protector de Hojas de Documentos</t>
  </si>
  <si>
    <t>00001571</t>
  </si>
  <si>
    <t>Puerta Metal 90 x 210 cm</t>
  </si>
  <si>
    <t>00001487</t>
  </si>
  <si>
    <t>Regla ( Plástica de 30cm)</t>
  </si>
  <si>
    <t>00000287</t>
  </si>
  <si>
    <t>Resaltadores (Amarillo) 12/1</t>
  </si>
  <si>
    <t>Resaltadores (Azul claro)</t>
  </si>
  <si>
    <t>Resaltadores (Naranja claro) 12/1</t>
  </si>
  <si>
    <t>Resaltadores (Rosado claro) 12/1</t>
  </si>
  <si>
    <t>Resaltadores (Verde claro)</t>
  </si>
  <si>
    <t>Resma (Papel bond 8 1/2x11 Blanco)</t>
  </si>
  <si>
    <t>Resma (Papel bond 8 1/2x13 Blanco Legal)</t>
  </si>
  <si>
    <t>Resma (Papel bond 8 1/2x14 Blanco Legal)</t>
  </si>
  <si>
    <t>Resma (Papel de hilo 8 1/2x11 Azul</t>
  </si>
  <si>
    <t xml:space="preserve">Resma (Papel de hilo 8 1/2x11 Blanco </t>
  </si>
  <si>
    <t>Resma (Papel de hilo 8 1/2x11 Crema</t>
  </si>
  <si>
    <t>Resma de papel de Opal. 8 1/2x11 blan.)</t>
  </si>
  <si>
    <t>Resma de papel de Opal. 8 1/2x11 Crem.)</t>
  </si>
  <si>
    <t>00001070</t>
  </si>
  <si>
    <t>Revistero de Metal Gris/Negro</t>
  </si>
  <si>
    <t>00000780</t>
  </si>
  <si>
    <t>Rollo (Strchfilm 18*150P)</t>
  </si>
  <si>
    <t>Rollo de papel bond (Para sumadora)</t>
  </si>
  <si>
    <t>00001071</t>
  </si>
  <si>
    <t>Saca grapas</t>
  </si>
  <si>
    <t>00001707</t>
  </si>
  <si>
    <t>Sacapunta (De metal, Manual))</t>
  </si>
  <si>
    <t>Sacapunta (Eléctrico)</t>
  </si>
  <si>
    <t>00001640</t>
  </si>
  <si>
    <t>Sellador para Techo Siliconer en Cubeta</t>
  </si>
  <si>
    <t>Separadores de documentos</t>
  </si>
  <si>
    <t>00000450</t>
  </si>
  <si>
    <t>Silicon (De 100ml)</t>
  </si>
  <si>
    <t>Silicon (De 250gr)</t>
  </si>
  <si>
    <t>Silicon (De 30ml</t>
  </si>
  <si>
    <t>00001464</t>
  </si>
  <si>
    <t>Sobre de cartas (De papel blanco C/V)</t>
  </si>
  <si>
    <t>Sobre de cartas (De papel blanco S/V)</t>
  </si>
  <si>
    <t>Sobre de cartas Inabie (De papel blanco)</t>
  </si>
  <si>
    <t>00000753</t>
  </si>
  <si>
    <t>Sobre manila (9x12 , Amar. Oscuro)</t>
  </si>
  <si>
    <t>Sobre manila (9x13, Amar. Oscuro)</t>
  </si>
  <si>
    <t>Sobre manila (Pequeño amar.)</t>
  </si>
  <si>
    <t>00001911</t>
  </si>
  <si>
    <t>Sobre manila Logo Inabie 8 1/2 x 11</t>
  </si>
  <si>
    <t>Sobre para CD/DVD Blancos</t>
  </si>
  <si>
    <t>00001206</t>
  </si>
  <si>
    <t>Sujetador de hojas (En Cartón)</t>
  </si>
  <si>
    <t>Sujetador de hojas (En Plástico)</t>
  </si>
  <si>
    <t>00001939</t>
  </si>
  <si>
    <t>Talonarios de Salida de Almacen</t>
  </si>
  <si>
    <t>00001700</t>
  </si>
  <si>
    <t>Tapa para encuadernar</t>
  </si>
  <si>
    <t>Tarjetero</t>
  </si>
  <si>
    <t>00001418</t>
  </si>
  <si>
    <t>Termometro Digital</t>
  </si>
  <si>
    <t>00001702</t>
  </si>
  <si>
    <t>Tijera (Sin Punta)</t>
  </si>
  <si>
    <t>Tijera Mediana  (con Punta)</t>
  </si>
  <si>
    <t>00001629</t>
  </si>
  <si>
    <t>Toma Corriente Doble de 20 amp</t>
  </si>
  <si>
    <t>00001735</t>
  </si>
  <si>
    <t xml:space="preserve">Tripodes para rotafolio ( De Metal) </t>
  </si>
  <si>
    <t>Tripodes para rotafolio (De madera)</t>
  </si>
  <si>
    <t>00001628</t>
  </si>
  <si>
    <t>Tubo Fluorescentes de 18 amp</t>
  </si>
  <si>
    <t>Tubo Fluorescentes de 32 amp</t>
  </si>
  <si>
    <t>Tubo Fluorescentes de 40 amp</t>
  </si>
  <si>
    <t>00002288</t>
  </si>
  <si>
    <t>Zafacon (Malla de Metal p/oficina)</t>
  </si>
  <si>
    <t>00001496</t>
  </si>
  <si>
    <t>Zafacon Mediano tapa de vaiven</t>
  </si>
  <si>
    <t>Zafacon Peq. Redondo</t>
  </si>
  <si>
    <t>Zafacon Redondo negro</t>
  </si>
  <si>
    <t>00001560</t>
  </si>
  <si>
    <t>Ace</t>
  </si>
  <si>
    <t>00002006</t>
  </si>
  <si>
    <t>Adaptador Hembra PVC</t>
  </si>
  <si>
    <t>00001657</t>
  </si>
  <si>
    <t>Agua (Botellón)</t>
  </si>
  <si>
    <t>Agua (Fardo Botellitas)</t>
  </si>
  <si>
    <t>00001447</t>
  </si>
  <si>
    <t>Alcohol al 70%</t>
  </si>
  <si>
    <t>00001553</t>
  </si>
  <si>
    <t>Ambientadores (Spray)</t>
  </si>
  <si>
    <t>Ambientadores (Temporizador)</t>
  </si>
  <si>
    <t>Ambientadores (Velón)</t>
  </si>
  <si>
    <t>00001998</t>
  </si>
  <si>
    <t>Azada con su mango</t>
  </si>
  <si>
    <t>00000017</t>
  </si>
  <si>
    <t xml:space="preserve">Azucar </t>
  </si>
  <si>
    <t>00001672</t>
  </si>
  <si>
    <t>Azucarera Tapa Acero Inoxid.</t>
  </si>
  <si>
    <t xml:space="preserve">Azucarera Tapa Cristal </t>
  </si>
  <si>
    <t xml:space="preserve">Azucarera Tarra Plastica </t>
  </si>
  <si>
    <t>00001677</t>
  </si>
  <si>
    <t>Bandeja Cromada Peq. Cuadrada</t>
  </si>
  <si>
    <t>Bandejas croms Grande Redonda</t>
  </si>
  <si>
    <t>Bandejas croms Mediana Redonda</t>
  </si>
  <si>
    <t>Bandejas croms Peq. Ovalada</t>
  </si>
  <si>
    <t>Bandejas croms Peq. Redonda</t>
  </si>
  <si>
    <t>0001214</t>
  </si>
  <si>
    <t>Baygon</t>
  </si>
  <si>
    <t>00001321</t>
  </si>
  <si>
    <t>12/0419</t>
  </si>
  <si>
    <t>Bomba Ladrona Pedrolo</t>
  </si>
  <si>
    <t>00001658</t>
  </si>
  <si>
    <t>Café</t>
  </si>
  <si>
    <t>00000729</t>
  </si>
  <si>
    <t>Caldero  (10" x 10" Cod. 1264)</t>
  </si>
  <si>
    <t>Caldero  (5"x 8" Cod. 0212)</t>
  </si>
  <si>
    <t>Caldero  (8" x 8"  Cod.1240)</t>
  </si>
  <si>
    <t>Caldero  (91 2"x10"  Cod. 1202)</t>
  </si>
  <si>
    <t>00002001</t>
  </si>
  <si>
    <t>Carretilla de Concreto</t>
  </si>
  <si>
    <t>00002005</t>
  </si>
  <si>
    <t>Cemento PVC de 4 Oz.</t>
  </si>
  <si>
    <t>00001216</t>
  </si>
  <si>
    <t>Cepillo</t>
  </si>
  <si>
    <t>00002004</t>
  </si>
  <si>
    <t>30/02/19</t>
  </si>
  <si>
    <t>Chaffing De Rectangular con su tapa</t>
  </si>
  <si>
    <t>00001396</t>
  </si>
  <si>
    <t>Cilindro  (50 Lbs.)</t>
  </si>
  <si>
    <t>Cilindro (44 Lbs.)</t>
  </si>
  <si>
    <t>00001526</t>
  </si>
  <si>
    <t>Cinta Metrica Milwaukee</t>
  </si>
  <si>
    <t>00001664</t>
  </si>
  <si>
    <t>Cloro</t>
  </si>
  <si>
    <t>00001342</t>
  </si>
  <si>
    <t>Codo de Presion 3/4</t>
  </si>
  <si>
    <t>Copa  (Cristal frutas)</t>
  </si>
  <si>
    <t>Copa (Cristal peq.)</t>
  </si>
  <si>
    <t>Copa Cuello Corto</t>
  </si>
  <si>
    <t>00000607</t>
  </si>
  <si>
    <t>00001566</t>
  </si>
  <si>
    <t>Cubeta (3 Gls.)</t>
  </si>
  <si>
    <t>Cubeta (4 Gls.)</t>
  </si>
  <si>
    <t>Cubeta (5 Gls.)</t>
  </si>
  <si>
    <t>Cuchara  (Café  A. Inox.)</t>
  </si>
  <si>
    <t>Cuchara ( Mesa A. Inox.)</t>
  </si>
  <si>
    <t>20/0519</t>
  </si>
  <si>
    <t>Cuchara para Postre</t>
  </si>
  <si>
    <t>00001918</t>
  </si>
  <si>
    <t xml:space="preserve">Cucharón  (Mesa) </t>
  </si>
  <si>
    <t>Cucharón (Metal)</t>
  </si>
  <si>
    <t xml:space="preserve">Cucharon de Habichuelas </t>
  </si>
  <si>
    <t>00000615</t>
  </si>
  <si>
    <t>Cuchillo (Acero Inox. Mango Madera)</t>
  </si>
  <si>
    <t>Cuchillo (Acero Inox. Mango Plastico)</t>
  </si>
  <si>
    <t>Cuchillo (Mesa)</t>
  </si>
  <si>
    <t>00001907</t>
  </si>
  <si>
    <t>Cuchillo (Corte Mediado)</t>
  </si>
  <si>
    <t>Dispensador Jumbo Papel Toalla</t>
  </si>
  <si>
    <t>00000085</t>
  </si>
  <si>
    <t>Ensure</t>
  </si>
  <si>
    <t>00001679</t>
  </si>
  <si>
    <t>Escobas (Palos)</t>
  </si>
  <si>
    <t>Escobas (Plásticas de Jardin Rojas)</t>
  </si>
  <si>
    <t>Escobas (Plásticas)</t>
  </si>
  <si>
    <t>00000846</t>
  </si>
  <si>
    <t>Escobilla  (Inodoro)</t>
  </si>
  <si>
    <t>Escobillon  (Negro con su Palo Metal)</t>
  </si>
  <si>
    <t>00001678</t>
  </si>
  <si>
    <t>Escurridor Platos</t>
  </si>
  <si>
    <t>Escurridor Platos col,negro</t>
  </si>
  <si>
    <t>Escurridor Platos Colores Variados</t>
  </si>
  <si>
    <t>00001734</t>
  </si>
  <si>
    <t>Estufa Electrica 2 Hornilla Black/Decker</t>
  </si>
  <si>
    <t>00001586</t>
  </si>
  <si>
    <t>Fundas (Gr.30x 56)</t>
  </si>
  <si>
    <t>Fundas (Med. 17x1.65)</t>
  </si>
  <si>
    <t>Fundas Gigangtes nuevas</t>
  </si>
  <si>
    <t>00001567</t>
  </si>
  <si>
    <t>GEL (Antibacterial)</t>
  </si>
  <si>
    <t>00001661</t>
  </si>
  <si>
    <t>Goma (sacar agua) Swaper de Goma</t>
  </si>
  <si>
    <t>00001985</t>
  </si>
  <si>
    <t>Greca de 06 Tazas</t>
  </si>
  <si>
    <t>Greca de 09 Tazas</t>
  </si>
  <si>
    <t>Greca de 12 Tazas</t>
  </si>
  <si>
    <t>Guantes ( Construcción)</t>
  </si>
  <si>
    <t>Guantes De Limpieza</t>
  </si>
  <si>
    <t>Insecticida Raid</t>
  </si>
  <si>
    <t>00000556</t>
  </si>
  <si>
    <t>Jabon (Cuaba pasta)</t>
  </si>
  <si>
    <t>Jabon (Liq. Manos)</t>
  </si>
  <si>
    <t>00001676</t>
  </si>
  <si>
    <t>Jarra  (Alumino)</t>
  </si>
  <si>
    <t>Jarra (Cristal)</t>
  </si>
  <si>
    <t>00001562</t>
  </si>
  <si>
    <t>Lanilla  (Blanca)</t>
  </si>
  <si>
    <t>Lanilla (Roja)</t>
  </si>
  <si>
    <t>00001667</t>
  </si>
  <si>
    <t>Limpiador (Cristal)</t>
  </si>
  <si>
    <t>00001668</t>
  </si>
  <si>
    <t>Limpiador (Pisos y Cer.)</t>
  </si>
  <si>
    <t>00001996</t>
  </si>
  <si>
    <t>Llave de Chorro</t>
  </si>
  <si>
    <t>00001900</t>
  </si>
  <si>
    <t>Manguera 100 pies para regar</t>
  </si>
  <si>
    <t>00002003</t>
  </si>
  <si>
    <t>Marcos de Segueta de 12"</t>
  </si>
  <si>
    <t>Mistolín/ Fabuloso</t>
  </si>
  <si>
    <t>00001915</t>
  </si>
  <si>
    <t>Olla Cromada Peq. 16cm Inoxidable</t>
  </si>
  <si>
    <t>00001990</t>
  </si>
  <si>
    <t>Pala redonda de 1"</t>
  </si>
  <si>
    <t>00000595</t>
  </si>
  <si>
    <t>Palita (Palos)</t>
  </si>
  <si>
    <t>00001680</t>
  </si>
  <si>
    <t>Palita (Recog. Basura)</t>
  </si>
  <si>
    <t>00001663</t>
  </si>
  <si>
    <t>Papel  Baño Toalla</t>
  </si>
  <si>
    <t>Papel Higiénico</t>
  </si>
  <si>
    <t>Pediasure</t>
  </si>
  <si>
    <t>00002002</t>
  </si>
  <si>
    <t>00001675</t>
  </si>
  <si>
    <t>Pinzas</t>
  </si>
  <si>
    <t>00001501</t>
  </si>
  <si>
    <t>Platos  (Llanos) de Cristal</t>
  </si>
  <si>
    <t>00001681</t>
  </si>
  <si>
    <t>Platos (Desechables con divisiones)</t>
  </si>
  <si>
    <t>Platos (Hondo) de porcelana  Crema 9"</t>
  </si>
  <si>
    <t>Platos (Llanos) de Porcelana Blanco</t>
  </si>
  <si>
    <t>00001995</t>
  </si>
  <si>
    <t>0000390</t>
  </si>
  <si>
    <t>Rollo Lanilla</t>
  </si>
  <si>
    <t>Servilletas</t>
  </si>
  <si>
    <t>00001499</t>
  </si>
  <si>
    <t>Set de Cubiertos, Cucharas y Cuchillos</t>
  </si>
  <si>
    <t>Suaper</t>
  </si>
  <si>
    <t>T de presion PVC</t>
  </si>
  <si>
    <t>00001498</t>
  </si>
  <si>
    <t>Taza  ( Té mediana)</t>
  </si>
  <si>
    <t>00002007</t>
  </si>
  <si>
    <t>Tela de Saram en Rollos</t>
  </si>
  <si>
    <t xml:space="preserve">Tenedores </t>
  </si>
  <si>
    <t>Tenedores Frutales</t>
  </si>
  <si>
    <t>00001673</t>
  </si>
  <si>
    <t>Termo cromado 2.0 litros</t>
  </si>
  <si>
    <t>Termo cromado 2.2 litros</t>
  </si>
  <si>
    <t>Termo cromado 2.5 litros</t>
  </si>
  <si>
    <t>00001997</t>
  </si>
  <si>
    <t>Tijeras de podar de 3 pocisiones</t>
  </si>
  <si>
    <t>00001993</t>
  </si>
  <si>
    <t>Tinacos de 265 gls.</t>
  </si>
  <si>
    <t>00001685</t>
  </si>
  <si>
    <t>Toalla (Mano)</t>
  </si>
  <si>
    <t>Toalla Desinfectante</t>
  </si>
  <si>
    <t>00001994</t>
  </si>
  <si>
    <t>Tubos de Presion  de 3/4 x 19</t>
  </si>
  <si>
    <t>00002008</t>
  </si>
  <si>
    <t>Vajilla de 20 piezas Porcelana</t>
  </si>
  <si>
    <t>00001500</t>
  </si>
  <si>
    <t>Vasos (Cristal)</t>
  </si>
  <si>
    <t>Vasos (Cristal) 11 onz</t>
  </si>
  <si>
    <t>00001552</t>
  </si>
  <si>
    <t>Vasos (Plástico #3)</t>
  </si>
  <si>
    <t>Vasos (Plástico #7)</t>
  </si>
  <si>
    <t>Zafacón Cocina</t>
  </si>
  <si>
    <t>00000606</t>
  </si>
  <si>
    <t>Zafacón Grande c/ruedas</t>
  </si>
  <si>
    <t>Polo-Shirt Sysvane (Logo Inabie)</t>
  </si>
  <si>
    <t>00002303</t>
  </si>
  <si>
    <t>Tallimetro de Madera</t>
  </si>
  <si>
    <t>0001665</t>
  </si>
  <si>
    <t>Espuma  Limpiador</t>
  </si>
  <si>
    <t>Ambientadores ( Mas Temporizador)</t>
  </si>
  <si>
    <t>00001910</t>
  </si>
  <si>
    <t>Cucharas (Plasticas)</t>
  </si>
  <si>
    <t>Cubetas con Exprimidor</t>
  </si>
  <si>
    <t xml:space="preserve">Post-it (Grande sin líneas 5x3 Amarillo) </t>
  </si>
  <si>
    <t xml:space="preserve">Post-it (Mediano 3x3 Amarillo) </t>
  </si>
  <si>
    <t xml:space="preserve">Post-it (Pequeño 2x3 Amarillo) </t>
  </si>
  <si>
    <t xml:space="preserve">Post-it (Mediano 3x3 Azul) </t>
  </si>
  <si>
    <t xml:space="preserve">Post-it (Pequeño 2x3 Azul) </t>
  </si>
  <si>
    <t xml:space="preserve">Post-it (Grande sin líneas 5x3 Naranja) </t>
  </si>
  <si>
    <t xml:space="preserve">Post-it (Mediano 3x3 Naranja) </t>
  </si>
  <si>
    <t xml:space="preserve">Post-it (Pequeño 2x3 Naranja) </t>
  </si>
  <si>
    <t xml:space="preserve">Post-it (Mediano 3x3 Rosado) </t>
  </si>
  <si>
    <t xml:space="preserve">Post-it (Pequeño 2x3 Rosado) </t>
  </si>
  <si>
    <t>Carpeta Ejecutiva</t>
  </si>
  <si>
    <t>Pizarra Rayada de Niño</t>
  </si>
  <si>
    <t>Zafacón para Baño</t>
  </si>
  <si>
    <t>00002459</t>
  </si>
  <si>
    <t>Embolo (Bomba de baño)</t>
  </si>
  <si>
    <t>Pastilla desinfectante con Aroma</t>
  </si>
  <si>
    <t>00002458</t>
  </si>
  <si>
    <t>Pizarra Corcho (31x48 Blanco. Grand. S/B)</t>
  </si>
  <si>
    <t>00002406</t>
  </si>
  <si>
    <t xml:space="preserve">Resma (Papel de hilo 8 1/2x11 Crema Timb. </t>
  </si>
  <si>
    <t>Masilla Gls.</t>
  </si>
  <si>
    <t>00002476</t>
  </si>
  <si>
    <t>Mota Antigota</t>
  </si>
  <si>
    <t>00002478</t>
  </si>
  <si>
    <t>00002474</t>
  </si>
  <si>
    <t>Brocha de 3"</t>
  </si>
  <si>
    <t>00000917</t>
  </si>
  <si>
    <t>Thinner Gls.</t>
  </si>
  <si>
    <t>Porta Rolo</t>
  </si>
  <si>
    <t>Folders ( 8 1/2x11 Amarillo claro)</t>
  </si>
  <si>
    <t>Pintura Acrilica Blanco  00 Cubeta de 5 Gls.</t>
  </si>
  <si>
    <t>Palo de Pintar 20 Pies</t>
  </si>
  <si>
    <t xml:space="preserve">Post-it (Grande sin líneas 5x3 Morado) </t>
  </si>
  <si>
    <t>Felpas (Negras)</t>
  </si>
  <si>
    <t>Felpas (Azules)</t>
  </si>
  <si>
    <t>Felpas (Rojas)</t>
  </si>
  <si>
    <t>Mascarilla Quirurgica</t>
  </si>
  <si>
    <t>Adaptador Macho de 1/2.</t>
  </si>
  <si>
    <t>Alambre Picado Calibre  ( 16 Libras )</t>
  </si>
  <si>
    <t>Cemento P. V. C. Lanco Azul 16 onza</t>
  </si>
  <si>
    <t>Cemento Blanco Libras</t>
  </si>
  <si>
    <t>Codo  P. V . C.  2 x 90 , Drenaje</t>
  </si>
  <si>
    <t>Codo P. V . C 1/2 x 90, de Presion</t>
  </si>
  <si>
    <t>Coplin de 1 1/2 Corvi</t>
  </si>
  <si>
    <t>Coplin de 1/2.</t>
  </si>
  <si>
    <t>Curva Electrica P. V. C. de 3/4.</t>
  </si>
  <si>
    <t>Escaleras de Metal 5 pies Tipo Tijera.</t>
  </si>
  <si>
    <t>Escaleras de Metal 10 pies Tipo Tijera.</t>
  </si>
  <si>
    <t>Espatulas Plasticas de 3¨ Truper.</t>
  </si>
  <si>
    <t>Estopa de Hilo ( Libras )</t>
  </si>
  <si>
    <t>Llave de Bola Foset de 1/2.</t>
  </si>
  <si>
    <t>Llave Angular  1/2 x 3/8.</t>
  </si>
  <si>
    <t>Mangueras de Lavamanos 16¨</t>
  </si>
  <si>
    <t xml:space="preserve">Martillos Tramontina </t>
  </si>
  <si>
    <t>Neumaticos 235/55 R 17 Hankook</t>
  </si>
  <si>
    <t>Niple Niquelado 1/2 x 2</t>
  </si>
  <si>
    <t xml:space="preserve">Picos de Truper 5 libras Mango Madera </t>
  </si>
  <si>
    <t>Sifon para Lavamanos , Sencillo</t>
  </si>
  <si>
    <t>Tarugos Azules 5/16 x 2.</t>
  </si>
  <si>
    <t>Tarugos Plasticos Mamey de 3/8.</t>
  </si>
  <si>
    <t>Teflon  de 3/4 x 77 mm Truper</t>
  </si>
  <si>
    <t>TEE P.V.C de Presion</t>
  </si>
  <si>
    <t>Tornillos Diablitos 12 x 3.</t>
  </si>
  <si>
    <t>00001347</t>
  </si>
  <si>
    <t>Cemento Gris  (Fundas)</t>
  </si>
  <si>
    <t>00002508</t>
  </si>
  <si>
    <t>00001509</t>
  </si>
  <si>
    <t>00002383</t>
  </si>
  <si>
    <t>00002495</t>
  </si>
  <si>
    <t>00002498</t>
  </si>
  <si>
    <t>00001382</t>
  </si>
  <si>
    <t>00002499</t>
  </si>
  <si>
    <t>00002335</t>
  </si>
  <si>
    <t>00002506</t>
  </si>
  <si>
    <t>00002379</t>
  </si>
  <si>
    <t>00002504</t>
  </si>
  <si>
    <t>00002505</t>
  </si>
  <si>
    <t>00001217</t>
  </si>
  <si>
    <t>00002500</t>
  </si>
  <si>
    <t>00002496</t>
  </si>
  <si>
    <t>00001999</t>
  </si>
  <si>
    <t>00002502</t>
  </si>
  <si>
    <t>00002391</t>
  </si>
  <si>
    <t>00001250</t>
  </si>
  <si>
    <t>Reduccion Bushing de 1 a 3/4</t>
  </si>
  <si>
    <t>En proceso</t>
  </si>
  <si>
    <t>Block de 4 pulgadas</t>
  </si>
  <si>
    <t>En Proceso</t>
  </si>
  <si>
    <t>Grava ( 3 Metros)</t>
  </si>
  <si>
    <t>Varillas de 3/8 ( 3 Quintales)</t>
  </si>
  <si>
    <t>Neveritas Ejecutivas</t>
  </si>
  <si>
    <t>Manguera de 8 MM (PIES) 2 Rollos</t>
  </si>
  <si>
    <t>Gafetes (Distintivo) Cajas de 50</t>
  </si>
  <si>
    <t>Mosaico Granito Blanco ( 20 Metros)</t>
  </si>
  <si>
    <t>Clavo  Dulce de 2 1/2 ( Libras)</t>
  </si>
  <si>
    <t>Clavo de Acero de 2 1/2 (Libras).</t>
  </si>
  <si>
    <t>Plancha Sheetrock</t>
  </si>
  <si>
    <t>Madera Enlate Bruta 1 x4 x 16</t>
  </si>
  <si>
    <t>Platos (Desechables) de picadera</t>
  </si>
  <si>
    <t>Neumaticos 215/ 70 R 16, Triangle</t>
  </si>
  <si>
    <t>Pintura S/gloss, VERDE CIELO ( Cubetas)</t>
  </si>
  <si>
    <t>Pintura Amarillo canario  Cub. 5 Gls.</t>
  </si>
  <si>
    <t>Gas Refrigerante ( R-410-A 9) 25 Libras.</t>
  </si>
  <si>
    <t>Gas Refrigerante ( R-22) 25 Libras.</t>
  </si>
  <si>
    <t>Contactor CNC ( 65/800 A</t>
  </si>
  <si>
    <t>Capacitor de Marcha 40UF 5MFD-440 VAC</t>
  </si>
  <si>
    <t>Breaker Doble Circuito 80 Amp.</t>
  </si>
  <si>
    <t>Breaker Doble Circuito 70 Amp.</t>
  </si>
  <si>
    <t>Breaaker Doble Circuito 60 Amp.</t>
  </si>
  <si>
    <t>Breaker Doble Circuito 50 Amp.</t>
  </si>
  <si>
    <t>Breaker Doble Circuito 100 Amp.</t>
  </si>
  <si>
    <t>Breaker Trifacico 50 Amp. THQL General</t>
  </si>
  <si>
    <t>Breaker Trifacico 60 Amp. THQL General</t>
  </si>
  <si>
    <t>Breaker 20 amp Grueso  THQL General</t>
  </si>
  <si>
    <t>Braker Fino 30 Amp. THQL General Electric</t>
  </si>
  <si>
    <t>Breaker 20 Amp Fino THQL General Electric.</t>
  </si>
  <si>
    <t>Breaker 30 Amp Grueso THQL General Elect.</t>
  </si>
  <si>
    <t>Alambre Electrico 2.5 mm.(12) Verde.</t>
  </si>
  <si>
    <t>Alambre de Goma 2.5/2 mm. ( 12/2)</t>
  </si>
  <si>
    <t>Alambre de Goma  2.5/3 mm.  ( 12/3)</t>
  </si>
  <si>
    <t>Alambre de Goma  2.5/4 mm.  ( 12/4)</t>
  </si>
  <si>
    <t>Tape Electrico, Negro Vinil Kolny</t>
  </si>
  <si>
    <t>Contactor Trifasico de 24 V., 40 A. 3 polos</t>
  </si>
  <si>
    <t>Breaker Trifacico 80 Amp. THQLO Geneal E.</t>
  </si>
  <si>
    <t>Regletas Volteck de 4 Tomas.</t>
  </si>
  <si>
    <t>Regletas Elite de 5 Tomas.</t>
  </si>
  <si>
    <t>Fundas plasticas ( Medianas 18 x 24 )</t>
  </si>
  <si>
    <t>Fundas plasticas ( Grandes  28 x 44 )</t>
  </si>
  <si>
    <t>Taza  (Café o Te) de Porcelana 6/1</t>
  </si>
  <si>
    <t>Copa (Cristal para agua)</t>
  </si>
  <si>
    <t>Termo para café/te</t>
  </si>
  <si>
    <t>00001625</t>
  </si>
  <si>
    <t>00001626</t>
  </si>
  <si>
    <t>00002507</t>
  </si>
  <si>
    <t>00002378</t>
  </si>
  <si>
    <t>00002510</t>
  </si>
  <si>
    <t>00001620</t>
  </si>
  <si>
    <t>00002537</t>
  </si>
  <si>
    <t>00002381</t>
  </si>
  <si>
    <t>00002536</t>
  </si>
  <si>
    <t>00003351</t>
  </si>
  <si>
    <t>00002535</t>
  </si>
  <si>
    <t>0000753</t>
  </si>
  <si>
    <t>Sobre manila (10x13,  Amar. Oscuro)</t>
  </si>
  <si>
    <t xml:space="preserve">Post-it (Grande sin líneas 3x5 Rosado) </t>
  </si>
  <si>
    <t>00002573</t>
  </si>
  <si>
    <t>Paper Foamy</t>
  </si>
  <si>
    <t>Lapiz de Color de Madera Grande Caja 24/1</t>
  </si>
  <si>
    <t>00002212</t>
  </si>
  <si>
    <t>Ega Blanca 500 gr/16</t>
  </si>
  <si>
    <t>233201</t>
  </si>
  <si>
    <t>239101</t>
  </si>
  <si>
    <t>Útiles y materiales de limpieza e higiene</t>
  </si>
  <si>
    <t>239901</t>
  </si>
  <si>
    <t>Productos y Útiles Varios n.i.p</t>
  </si>
  <si>
    <t>Espatulas de Metal de 3¨</t>
  </si>
  <si>
    <t>231401</t>
  </si>
  <si>
    <t>Madera, corcho y sus manufacturas</t>
  </si>
  <si>
    <t>233101</t>
  </si>
  <si>
    <t>Papel de escritorio</t>
  </si>
  <si>
    <t>Papel y Carton</t>
  </si>
  <si>
    <t>Útiles y Materiales de Escritorio, Oficina e Informática</t>
  </si>
  <si>
    <t>239601</t>
  </si>
  <si>
    <t>Productos eléctricos y afines</t>
  </si>
  <si>
    <t>237106</t>
  </si>
  <si>
    <t>Lubricantes</t>
  </si>
  <si>
    <t>237206</t>
  </si>
  <si>
    <t>Pinturas, lacas, barnices, diluyentes y absorbentes para pinturas</t>
  </si>
  <si>
    <t>239202</t>
  </si>
  <si>
    <t>Útiles y materiales escolares y de enseñanzas</t>
  </si>
  <si>
    <t>239301</t>
  </si>
  <si>
    <t>Útiles menores médico quirúrgicos o de laboratorio</t>
  </si>
  <si>
    <t>239802</t>
  </si>
  <si>
    <t>Accesorios</t>
  </si>
  <si>
    <t>Prendas y Accesorios de Vestir</t>
  </si>
  <si>
    <t>Cuenta Pres.</t>
  </si>
  <si>
    <t>No. Cuenta</t>
  </si>
  <si>
    <t>00001495</t>
  </si>
  <si>
    <t>00001739</t>
  </si>
  <si>
    <t>00002473</t>
  </si>
  <si>
    <t>00001556</t>
  </si>
  <si>
    <t>00002292</t>
  </si>
  <si>
    <t>00001563</t>
  </si>
  <si>
    <t>00001834</t>
  </si>
  <si>
    <t>Luces Led</t>
  </si>
  <si>
    <t>Produ</t>
  </si>
  <si>
    <t>Luces Led de Alta Potencia</t>
  </si>
  <si>
    <t>Toma Corriente Color Blanco.</t>
  </si>
  <si>
    <t>Toma Corriente Color Mamey</t>
  </si>
  <si>
    <t>00002582</t>
  </si>
  <si>
    <t>Plafon 2 x 2 Pies 1/4</t>
  </si>
  <si>
    <t>00002583</t>
  </si>
  <si>
    <t>Cinta Metrica</t>
  </si>
  <si>
    <t>00002584</t>
  </si>
  <si>
    <t>Productoa</t>
  </si>
  <si>
    <t>Cintas Para Ducto C/ Gris</t>
  </si>
  <si>
    <t>Cintas Para Ducto ,Aluminio</t>
  </si>
  <si>
    <t>Interuptor</t>
  </si>
  <si>
    <t>Capacitor Para Aire</t>
  </si>
  <si>
    <t>Tubos Led, Tipo T8</t>
  </si>
  <si>
    <t>Bandejas  Acero rectangular</t>
  </si>
  <si>
    <t>00002570</t>
  </si>
  <si>
    <t>Bolsa de te (Te frio)</t>
  </si>
  <si>
    <t>00001924</t>
  </si>
  <si>
    <t>00002254</t>
  </si>
  <si>
    <t>Dispensador de Papel Higienico</t>
  </si>
  <si>
    <t>00002255</t>
  </si>
  <si>
    <t>Dispensador de Papel Toalla</t>
  </si>
  <si>
    <t>00002256</t>
  </si>
  <si>
    <t>Dispensador de Jabon</t>
  </si>
  <si>
    <t>00002417</t>
  </si>
  <si>
    <t>Galletas con chips de chocolate</t>
  </si>
  <si>
    <t>Galletas de Avena</t>
  </si>
  <si>
    <t>Galletas de Soda</t>
  </si>
  <si>
    <t>Galletas Mini Sandwiches de (vainilla y chocolate)</t>
  </si>
  <si>
    <t>Galletas saladas de 3 galletitas</t>
  </si>
  <si>
    <t>Llave de Bola de 3/4</t>
  </si>
  <si>
    <t>Mini-queso mozarela</t>
  </si>
  <si>
    <t>Mini-quesos</t>
  </si>
  <si>
    <t>Palitos de queso mozarela</t>
  </si>
  <si>
    <t>Platos (Desechables)</t>
  </si>
  <si>
    <t>Taza  (Café)</t>
  </si>
  <si>
    <t>Taza (Té Grande)</t>
  </si>
  <si>
    <t>Preparado por:</t>
  </si>
  <si>
    <t>RELACION DE INVENTARIO DE UTILERIA ESCOLAR AL 31/05/2023</t>
  </si>
  <si>
    <t xml:space="preserve">Cuenta Presupuestal </t>
  </si>
  <si>
    <t>Descripcion del bien</t>
  </si>
  <si>
    <t>Talla</t>
  </si>
  <si>
    <t>Existencia</t>
  </si>
  <si>
    <t>Precio Unitario RD$</t>
  </si>
  <si>
    <t>Valores RD$</t>
  </si>
  <si>
    <t>00002220</t>
  </si>
  <si>
    <t>AGO 2017-ENE 2018</t>
  </si>
  <si>
    <t>Pantalon</t>
  </si>
  <si>
    <t>00002222</t>
  </si>
  <si>
    <t xml:space="preserve">Poloshirts Azul Royal </t>
  </si>
  <si>
    <t>172</t>
  </si>
  <si>
    <t>L</t>
  </si>
  <si>
    <t>XL</t>
  </si>
  <si>
    <t>00002226</t>
  </si>
  <si>
    <t xml:space="preserve">Poloshirts Verde Bosque </t>
  </si>
  <si>
    <t>00002225</t>
  </si>
  <si>
    <t>Poloshirts Amarillo Oro</t>
  </si>
  <si>
    <t>00002223</t>
  </si>
  <si>
    <t>Poloshirts Azul Turquesa</t>
  </si>
  <si>
    <t>00002224</t>
  </si>
  <si>
    <t>Poloshirts Rojo Vino</t>
  </si>
  <si>
    <t>00002227</t>
  </si>
  <si>
    <t>ZAPATO F</t>
  </si>
  <si>
    <t>00002228</t>
  </si>
  <si>
    <t>ZAPATO M</t>
  </si>
  <si>
    <t>00000908</t>
  </si>
  <si>
    <t>MEDIAS AZULES</t>
  </si>
  <si>
    <t>00002229</t>
  </si>
  <si>
    <t>MEDIAS CREMAS</t>
  </si>
  <si>
    <t>00001512</t>
  </si>
  <si>
    <t>CAJAS DE EMPAQUE VACIAS</t>
  </si>
  <si>
    <t>-</t>
  </si>
  <si>
    <t>147.50</t>
  </si>
  <si>
    <t>00002230</t>
  </si>
  <si>
    <t xml:space="preserve">MOCHILA </t>
  </si>
  <si>
    <t>INICIAL</t>
  </si>
  <si>
    <t>00002450</t>
  </si>
  <si>
    <t>DIC, DE 2022</t>
  </si>
  <si>
    <t>BASICA</t>
  </si>
  <si>
    <t>Enero de 2023</t>
  </si>
  <si>
    <t>CUADERNOS</t>
  </si>
  <si>
    <t>3 P Patria</t>
  </si>
  <si>
    <t>2 P. Patria</t>
  </si>
  <si>
    <t>1 P Patria</t>
  </si>
  <si>
    <t>47.00</t>
  </si>
  <si>
    <t>TOTAL GENERAL RD$</t>
  </si>
  <si>
    <t>Oscary De jesus.</t>
  </si>
  <si>
    <t>Jose Bernardo Garcia Diaz.</t>
  </si>
  <si>
    <t>preparado por:</t>
  </si>
  <si>
    <t>Enc. Almacen y Suministro.</t>
  </si>
  <si>
    <t>00002346</t>
  </si>
  <si>
    <t>Botiquin Primeros Auxilios</t>
  </si>
  <si>
    <t>00001968</t>
  </si>
  <si>
    <t>Bolsa de Regalo de papel Bond (Blanco)</t>
  </si>
  <si>
    <t>00001956</t>
  </si>
  <si>
    <t>LUBRICANTES 15W40</t>
  </si>
  <si>
    <t xml:space="preserve">Post-it (Grande sin líneas 5x3 Rosado) </t>
  </si>
  <si>
    <t>Oscary De jesus</t>
  </si>
  <si>
    <t>Neumaticos 265/65 R 17 Good Year.</t>
  </si>
  <si>
    <t>Neumaticos 255/70 R 16 Rock Blade</t>
  </si>
  <si>
    <t>Neumaticos  195/R/15  Good Year.</t>
  </si>
  <si>
    <t>Neumaticos 1614 x 5 x 11 1/4</t>
  </si>
  <si>
    <t>Neumaticos 21 x 7 x 15.</t>
  </si>
  <si>
    <t>00001467</t>
  </si>
  <si>
    <t>Copa de Cristal de Vino.</t>
  </si>
  <si>
    <t>00001674</t>
  </si>
  <si>
    <t>Platos  (Llanos) de Cristal de 12.2 pulg.</t>
  </si>
  <si>
    <t>Pinzas para servir</t>
  </si>
  <si>
    <t>00002606</t>
  </si>
  <si>
    <t>Tetera de Porcelana</t>
  </si>
  <si>
    <t>00002602</t>
  </si>
  <si>
    <t>Coladores</t>
  </si>
  <si>
    <t>00002588</t>
  </si>
  <si>
    <t>Jumper de bateria portatil</t>
  </si>
  <si>
    <t>00002589</t>
  </si>
  <si>
    <t>00002590</t>
  </si>
  <si>
    <t>Torre para vehiculos de 3 toneladas</t>
  </si>
  <si>
    <t>Gato hidrulico de 5 tonelada</t>
  </si>
  <si>
    <t>Cloro Klinaccion</t>
  </si>
  <si>
    <t xml:space="preserve">Brillo Verde </t>
  </si>
  <si>
    <t>00001557</t>
  </si>
  <si>
    <t>00002163</t>
  </si>
  <si>
    <t>Papel Baño Toalla</t>
  </si>
  <si>
    <t>Bateria Aokey 12 V. 100AH</t>
  </si>
  <si>
    <t>Arena Lavada (  metros)</t>
  </si>
  <si>
    <t>Fundas Plasticas Medianas 17x22</t>
  </si>
  <si>
    <t>00001416</t>
  </si>
  <si>
    <t>Resma (Papel bond 8 1/2 x 14Blanco Legal)</t>
  </si>
  <si>
    <t>Resma (papel bond 8 1/2 x 13 Blanco Legal</t>
  </si>
  <si>
    <t>00002467</t>
  </si>
  <si>
    <t>Carro de carga 450 kg,.(PRETUR)</t>
  </si>
  <si>
    <t>Pinturas  (Cubetas) ACRILICA Blanca</t>
  </si>
  <si>
    <t>Lapiz de Color de Madera Grande Caja 6/1</t>
  </si>
  <si>
    <t>00002572</t>
  </si>
  <si>
    <t>Clips ( De papel de 50 mm de 100 pcs)</t>
  </si>
  <si>
    <t>Sobre manila ( 10 x 13)</t>
  </si>
  <si>
    <t>Marcador ( Punta Gruesa Rojo)</t>
  </si>
  <si>
    <t>Marcador ( Punta Gruesa Negro)</t>
  </si>
  <si>
    <t>Marcador ( Punta Gruesa Azul)</t>
  </si>
  <si>
    <t>Carpetas ( 3 Anillos 3 )</t>
  </si>
  <si>
    <t>Carpetas ( 3 Anillos, 2")</t>
  </si>
  <si>
    <t>Carpetas ( 3 Anillos de 5")</t>
  </si>
  <si>
    <t>Folders (De bolcillo 81/2x11 Azul Claro)</t>
  </si>
  <si>
    <t>Folder  (De bolcillo 8 1/2x11 Azul Oscuro)</t>
  </si>
  <si>
    <t>00002552</t>
  </si>
  <si>
    <t>Indicadores de Paginas (Banderitas)</t>
  </si>
  <si>
    <t>0001547</t>
  </si>
  <si>
    <t>Cartucho de Toner (CF-281-A)</t>
  </si>
  <si>
    <t>Cartucho de Toner (CE-255-A)</t>
  </si>
  <si>
    <t>Clips (De papel de 33 mm de 100 pcs)</t>
  </si>
  <si>
    <t>Pegamento adhesivo ( 36 gm)</t>
  </si>
  <si>
    <t>Cartulina ( Color Rojo)</t>
  </si>
  <si>
    <t>Folders ( 8 1/2x14 Amarillo claro)</t>
  </si>
  <si>
    <t>valor RD$</t>
  </si>
  <si>
    <t>00002614</t>
  </si>
  <si>
    <t>Pantalon Azul Marino</t>
  </si>
  <si>
    <t>M28</t>
  </si>
  <si>
    <t>M30</t>
  </si>
  <si>
    <t>M32</t>
  </si>
  <si>
    <t>M34</t>
  </si>
  <si>
    <t>M36</t>
  </si>
  <si>
    <t>M38</t>
  </si>
  <si>
    <t>5/6</t>
  </si>
  <si>
    <t>7/8</t>
  </si>
  <si>
    <t>9/10</t>
  </si>
  <si>
    <t>11/12</t>
  </si>
  <si>
    <t>13/14</t>
  </si>
  <si>
    <t>15/16</t>
  </si>
  <si>
    <t>17/18</t>
  </si>
  <si>
    <t>Pantalon kaky</t>
  </si>
  <si>
    <t>3</t>
  </si>
  <si>
    <t>AGO 2017-ENE 2019</t>
  </si>
  <si>
    <t>Pantalon kaky 18 M</t>
  </si>
  <si>
    <t>Pantalon kaky 20 M</t>
  </si>
  <si>
    <t>Pantalon kaky 22 M</t>
  </si>
  <si>
    <t>Pantalon kaky 24 M</t>
  </si>
  <si>
    <t>Pantalon kaky 26 M</t>
  </si>
  <si>
    <t>Pantalon kaky 28 M</t>
  </si>
  <si>
    <t>Pantalon kaky F</t>
  </si>
  <si>
    <t>0</t>
  </si>
  <si>
    <t>00002615</t>
  </si>
  <si>
    <t xml:space="preserve">Poloshirts Azul Celeste </t>
  </si>
  <si>
    <t>S</t>
  </si>
  <si>
    <t>M</t>
  </si>
  <si>
    <t>00002673</t>
  </si>
  <si>
    <t xml:space="preserve">XL </t>
  </si>
  <si>
    <t>00002676</t>
  </si>
  <si>
    <t>00002672</t>
  </si>
  <si>
    <t>00002674</t>
  </si>
  <si>
    <t>00002675</t>
  </si>
  <si>
    <t>00002561</t>
  </si>
  <si>
    <t>00002562</t>
  </si>
  <si>
    <t>00002563</t>
  </si>
  <si>
    <t>00002609</t>
  </si>
  <si>
    <t>MEDIAS BLANCAS</t>
  </si>
  <si>
    <t>00002679</t>
  </si>
  <si>
    <t>00002678</t>
  </si>
  <si>
    <t xml:space="preserve"> P.Patria</t>
  </si>
  <si>
    <t>BALANCE GENERAL</t>
  </si>
  <si>
    <t>size 4-10</t>
  </si>
  <si>
    <t>size 12-XL</t>
  </si>
  <si>
    <t>Polos Azul Celeste</t>
  </si>
  <si>
    <t>Pantalones</t>
  </si>
  <si>
    <t>100</t>
  </si>
  <si>
    <t>179</t>
  </si>
  <si>
    <t>552</t>
  </si>
  <si>
    <t>99</t>
  </si>
  <si>
    <t>Enero de 2024</t>
  </si>
  <si>
    <t>Abrazadera de Arr. /Malla 1/2 con torn.</t>
  </si>
  <si>
    <t>Bandejas  Acero rect. con Agarradera</t>
  </si>
  <si>
    <t>Bandejas  Gde cuadrada C/agarradera</t>
  </si>
  <si>
    <t>Bandejas  Gde cuadrada S/agarradera</t>
  </si>
  <si>
    <t>Ceramica Porc 60 x60  (Metros)</t>
  </si>
  <si>
    <t>Coplin para tubos de Malla de 1 1/2</t>
  </si>
  <si>
    <t>Cuberteria AceroInoxid.( Jgo20 Piezas)</t>
  </si>
  <si>
    <t>Desinf.Aerosol Muiti-uso Good-Year</t>
  </si>
  <si>
    <t>Desinf.de Piso Aromatizado (Mistolin)</t>
  </si>
  <si>
    <t>Fundas Plasticas Negras 36 x 56</t>
  </si>
  <si>
    <t>Hornos Microondas  FABERWARE</t>
  </si>
  <si>
    <t>Jabon ( AX. Fregar) Inex. 450g/250g.</t>
  </si>
  <si>
    <t>Limpiador ( Rem.de Manchas de Piso)</t>
  </si>
  <si>
    <t>Malla Ciclonica 8 x 50 (Rollos)</t>
  </si>
  <si>
    <t xml:space="preserve">Neumaticos 195/75 R 16 Tod Terr.Sailum </t>
  </si>
  <si>
    <t>Olla Cromada Med. 2 LTS 20 cm. Inox.</t>
  </si>
  <si>
    <t>Olla Cromada Med. 24cm T. Cristal Inox.</t>
  </si>
  <si>
    <t>Platos (Llanos) de Porc.Crem gran11"</t>
  </si>
  <si>
    <t>Platos (Hondo) de porc.  Blanco 9 1/2"</t>
  </si>
  <si>
    <t>Platos (Llanos) de Porc.Blanco de 9 pulg.</t>
  </si>
  <si>
    <t>Platos (Llanos) de Porc.Crema Mediano</t>
  </si>
  <si>
    <t>Planchuelas de 1/2 x 3/16 x 20.</t>
  </si>
  <si>
    <t>Planchuelas de 3 x 1/4 x 20</t>
  </si>
  <si>
    <t>Tapon Copa Puente 1- 1/2</t>
  </si>
  <si>
    <t>Tubo de Presion P. V.C1/2 x 19 SCH-40</t>
  </si>
  <si>
    <t xml:space="preserve">Tubos P / Malla Ciclonica  1 1/4 x 15 </t>
  </si>
  <si>
    <t>Tubos P / Malla Ciclonica  1 1/4 x 20</t>
  </si>
  <si>
    <t>Alambre Electrico THNN/AWG mm (8) N.</t>
  </si>
  <si>
    <t>Alambre ElectricoTHHN/AWG 2.5 mm. N.</t>
  </si>
  <si>
    <t>Alambre ElectricoTHNN/AWG 2.5 mm. R.</t>
  </si>
  <si>
    <t>Alambre ElectricoTHNN/AWG 2.5mm.B.</t>
  </si>
  <si>
    <t>Alambre ElectricoTHNN/AWG 6.0 mm. R.</t>
  </si>
  <si>
    <t>Bateria MoT.od.BXT-24A.875CR/130</t>
  </si>
  <si>
    <t>Bateria Mot. Mod.BXT-48h6-760CA/110RC</t>
  </si>
  <si>
    <t>Carpeta ( 3 Anillos, de 1)</t>
  </si>
  <si>
    <t>Chinches Cabeza Plastica</t>
  </si>
  <si>
    <t>Folders ( De bolcillos 8 1/2 x 11 Amarillo)</t>
  </si>
  <si>
    <t>Lapicero ( Tinta Azul)</t>
  </si>
  <si>
    <t>Pos-it 3 x 3 Colores Variados</t>
  </si>
  <si>
    <t>000001486</t>
  </si>
  <si>
    <t>Pulidora Dewalt ( DW-4212, 1200W)</t>
  </si>
  <si>
    <t>00002628</t>
  </si>
  <si>
    <t>Aceite (Galon)</t>
  </si>
  <si>
    <t>00002631</t>
  </si>
  <si>
    <t>Aceituna y Alcaparra (Frasco)</t>
  </si>
  <si>
    <t>Aceituna y Alcaparra (Sin hueso)</t>
  </si>
  <si>
    <t>Agua (5 Litros)</t>
  </si>
  <si>
    <t>00002617</t>
  </si>
  <si>
    <t>Ajonjoli (Libra)</t>
  </si>
  <si>
    <t>00002644</t>
  </si>
  <si>
    <t>Arroz (Libra)</t>
  </si>
  <si>
    <t>00002646</t>
  </si>
  <si>
    <t>Arvejas (Libras)</t>
  </si>
  <si>
    <t>00002635</t>
  </si>
  <si>
    <t>Avena Entera (Paquete)</t>
  </si>
  <si>
    <t>00002361</t>
  </si>
  <si>
    <t>Azucar (Blanca)</t>
  </si>
  <si>
    <t>Bandejas  Acero rectangular con Agarradera</t>
  </si>
  <si>
    <t>00001895</t>
  </si>
  <si>
    <t>Bebida Proteica (Pediasure)</t>
  </si>
  <si>
    <t>00002716</t>
  </si>
  <si>
    <t>Casabe</t>
  </si>
  <si>
    <t>00002613</t>
  </si>
  <si>
    <t>Canela en Polvo</t>
  </si>
  <si>
    <t>00002616</t>
  </si>
  <si>
    <t>Clavo Dulce (Libra)</t>
  </si>
  <si>
    <t>PNUD</t>
  </si>
  <si>
    <t>Contenedores C/T 240 Ltrs.</t>
  </si>
  <si>
    <t>Contenedores C/T grande plast. Ruedas</t>
  </si>
  <si>
    <t>Copa (Cristal para vino)</t>
  </si>
  <si>
    <t>00002580</t>
  </si>
  <si>
    <t>Crema en polvo para café (2 unidades de 35.3)</t>
  </si>
  <si>
    <t>00002643</t>
  </si>
  <si>
    <t>Desmoldante (Galon)</t>
  </si>
  <si>
    <t>00002618</t>
  </si>
  <si>
    <t>Frasco Canela en Polvo</t>
  </si>
  <si>
    <t>00002619</t>
  </si>
  <si>
    <t>Frasco de Clavo en Polvo</t>
  </si>
  <si>
    <t>00002717</t>
  </si>
  <si>
    <t>Frutos Secos</t>
  </si>
  <si>
    <t>00002634</t>
  </si>
  <si>
    <t>Guandules (Libra)</t>
  </si>
  <si>
    <t>00002632</t>
  </si>
  <si>
    <t>Habichuela Blanca (Libra)</t>
  </si>
  <si>
    <t>Habichuela Negra (Libra)</t>
  </si>
  <si>
    <t>Habichuela Roja (Libra)</t>
  </si>
  <si>
    <t>00002622</t>
  </si>
  <si>
    <t>Harina de Maiz</t>
  </si>
  <si>
    <t>00002624</t>
  </si>
  <si>
    <t>Harina de Trigo (Paqueta)</t>
  </si>
  <si>
    <t>00002636</t>
  </si>
  <si>
    <t>Harina Negrito</t>
  </si>
  <si>
    <t>00002712</t>
  </si>
  <si>
    <t>Jugo (Mixto)</t>
  </si>
  <si>
    <t>00002641</t>
  </si>
  <si>
    <t>Leche en polvo</t>
  </si>
  <si>
    <t>00002633</t>
  </si>
  <si>
    <t>Lentejas (Libra)</t>
  </si>
  <si>
    <t>00002620</t>
  </si>
  <si>
    <t>Levadura(Fundas)</t>
  </si>
  <si>
    <t>00002626</t>
  </si>
  <si>
    <t>Maiz (En lata Dulce)</t>
  </si>
  <si>
    <t>00002637</t>
  </si>
  <si>
    <t>Maizena</t>
  </si>
  <si>
    <t>00001662</t>
  </si>
  <si>
    <t>Mantel de tela (Cuadrado Azul)</t>
  </si>
  <si>
    <t>Mantel de tela (Cuadrado Blanco)</t>
  </si>
  <si>
    <t>Mantel de tela (Cuadrado Gris)</t>
  </si>
  <si>
    <t>Mantel de tela (Redondo Azul)</t>
  </si>
  <si>
    <t>Mantel de tela (Redondo Blanco)</t>
  </si>
  <si>
    <t>Mantel de tela (Redondo Gris)</t>
  </si>
  <si>
    <t>00002627</t>
  </si>
  <si>
    <t>Mantequilla (En tarro)</t>
  </si>
  <si>
    <t>00002639</t>
  </si>
  <si>
    <t>Mejorante (Saco)</t>
  </si>
  <si>
    <t>00002642</t>
  </si>
  <si>
    <t>Miel (Galon)</t>
  </si>
  <si>
    <t>00002630</t>
  </si>
  <si>
    <t>Oregano (Frasco)</t>
  </si>
  <si>
    <t>00002638</t>
  </si>
  <si>
    <t>Pasta (Libra Espaguetis)</t>
  </si>
  <si>
    <t>00002640</t>
  </si>
  <si>
    <t>Polvo de Hornear (Libra)</t>
  </si>
  <si>
    <t>00002722</t>
  </si>
  <si>
    <t>Queso Crema</t>
  </si>
  <si>
    <t>00002629</t>
  </si>
  <si>
    <t>Sal Molida (Libra)</t>
  </si>
  <si>
    <t>00002625</t>
  </si>
  <si>
    <t>Saldinas (En salsa Roja)</t>
  </si>
  <si>
    <t>00002718</t>
  </si>
  <si>
    <t>Salchichas de latas (12 de 5oz.)</t>
  </si>
  <si>
    <t>00002579</t>
  </si>
  <si>
    <t>Té Frio (Fruit Punch)</t>
  </si>
  <si>
    <t>00002612</t>
  </si>
  <si>
    <t>Trigo (Libra)</t>
  </si>
  <si>
    <t>00002621</t>
  </si>
  <si>
    <t>Vainilla(Frasco)</t>
  </si>
  <si>
    <t>00002647</t>
  </si>
  <si>
    <t>00002731</t>
  </si>
  <si>
    <t>00002734</t>
  </si>
  <si>
    <t>00002733</t>
  </si>
  <si>
    <t>00002320</t>
  </si>
  <si>
    <t>00002732</t>
  </si>
  <si>
    <t>00002660</t>
  </si>
  <si>
    <t>Botella de tinta (A 544-Azul)</t>
  </si>
  <si>
    <t>Botella de tinta (A 544-Negro)</t>
  </si>
  <si>
    <t>Botella de tinta (A-544 Amarillo)</t>
  </si>
  <si>
    <t>Botella de tinta (A-544 Magenta)</t>
  </si>
  <si>
    <t>Clips &amp; Pins ( Chinche)</t>
  </si>
  <si>
    <t xml:space="preserve">Desinfectante en Aerosol </t>
  </si>
  <si>
    <t>Indicadores de Documentos.</t>
  </si>
  <si>
    <t>Marcador (Pizarra Azul)</t>
  </si>
  <si>
    <t>Marcador (Pizarra Negro)</t>
  </si>
  <si>
    <t>Marcador (Pizarra Rojo)</t>
  </si>
  <si>
    <t xml:space="preserve">Post-it (Mediano 3x3 Verde) </t>
  </si>
  <si>
    <t>Cartuchos de Toner (CE-237-A)</t>
  </si>
  <si>
    <t>Existencia ENERO</t>
  </si>
  <si>
    <t>Existencia FEBRERO</t>
  </si>
  <si>
    <t>Existencia MARZO</t>
  </si>
  <si>
    <t>EXISTENCIA ENERO</t>
  </si>
  <si>
    <t>EXISTENCIA FEBRERO</t>
  </si>
  <si>
    <t>EXISTENCIA MARZO</t>
  </si>
  <si>
    <t>386</t>
  </si>
  <si>
    <t>25</t>
  </si>
  <si>
    <t>80</t>
  </si>
  <si>
    <t>161</t>
  </si>
  <si>
    <t>553</t>
  </si>
  <si>
    <t>RELACION DE INVENTARIO DE UTILERIA ESCOLAR 1ER TRIMESTRE 2024</t>
  </si>
  <si>
    <t xml:space="preserve">Oscary De Jesus </t>
  </si>
  <si>
    <t>Jose Bernaldo Garcia Diaz</t>
  </si>
  <si>
    <t>Enc. Almacen y Suministro</t>
  </si>
  <si>
    <t>RELACION DE INVENTARIO MATERIAL DE COCINA 1ER TRIMESTRE 2024</t>
  </si>
  <si>
    <t>Gas Metilacetileno Propadieno Mapp</t>
  </si>
  <si>
    <t>Gas 134 Lata de 340 Gramos.</t>
  </si>
  <si>
    <t>RELACION DE INVENTARIO  MATERIAL GASTABLE 1ER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</si>
</sst>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(* #,##0.00_);_(* \(#,##0.00\);_(* &quot;-&quot;??_);_(@_)"/>
    <numFmt numFmtId="166" formatCode="dd/mm/yy;@"/>
    <numFmt numFmtId="167" formatCode="#,##0.00;[Red]#,##0.00"/>
    <numFmt numFmtId="169" formatCode="&quot; &quot;#,##0.00&quot; &quot;;&quot; (&quot;#,##0.00&quot;)&quot;;&quot; -&quot;00&quot; &quot;;&quot; &quot;@&quot; &quot;"/>
    <numFmt numFmtId="170" formatCode="&quot; &quot;&quot;$&quot;#,##0.00&quot; &quot;;&quot; &quot;&quot;$&quot;&quot;(&quot;#,##0.00&quot;)&quot;;&quot; &quot;&quot;$&quot;&quot;-&quot;00&quot; &quot;;&quot; &quot;@&quot; &quot;"/>
    <numFmt numFmtId="171" formatCode="0&quot;.&quot;0&quot;.&quot;0&quot;.&quot;0&quot;.&quot;00"/>
    <numFmt numFmtId="172" formatCode="_-* #,##0\ _€_-;\-* #,##0\ _€_-;_-* &quot;-&quot;??\ _€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b/>
      <sz val="14"/>
      <name val="Palatino Linotype"/>
      <family val="1"/>
    </font>
    <font>
      <b/>
      <sz val="12"/>
      <name val="Palatino Linotype"/>
      <family val="1"/>
    </font>
    <font>
      <b/>
      <sz val="12"/>
      <color theme="1"/>
      <name val="Palatino Linotype"/>
      <family val="1"/>
    </font>
    <font>
      <b/>
      <sz val="13"/>
      <name val="Palatino Linotype"/>
      <family val="1"/>
    </font>
    <font>
      <sz val="12"/>
      <name val="Palatino Linotype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Palatino Linotype"/>
      <family val="1"/>
    </font>
    <font>
      <sz val="12"/>
      <color rgb="FF0000FF"/>
      <name val="Palatino Linotype"/>
      <family val="1"/>
    </font>
    <font>
      <b/>
      <sz val="11"/>
      <color theme="1"/>
      <name val="Palatino Linotype"/>
      <family val="1"/>
    </font>
    <font>
      <b/>
      <sz val="11"/>
      <name val="Palatino Linotype"/>
      <family val="1"/>
    </font>
    <font>
      <sz val="12"/>
      <color rgb="FF2A3DF6"/>
      <name val="Palatino Linotype"/>
      <family val="1"/>
    </font>
    <font>
      <sz val="10"/>
      <name val="Palatino Linotype"/>
      <family val="1"/>
    </font>
    <font>
      <sz val="11"/>
      <color rgb="FF0F1EB1"/>
      <name val="Palatino Linotype"/>
      <family val="1"/>
    </font>
    <font>
      <sz val="10"/>
      <color theme="1"/>
      <name val="Palatino Linotype"/>
      <family val="1"/>
    </font>
    <font>
      <sz val="12"/>
      <color rgb="FF0F1EB1"/>
      <name val="Palatino Linotype"/>
      <family val="1"/>
    </font>
    <font>
      <b/>
      <sz val="16"/>
      <color theme="1"/>
      <name val="Palatino Linotype"/>
      <family val="1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Palatino Linotype"/>
      <family val="1"/>
    </font>
    <font>
      <b/>
      <i/>
      <sz val="12"/>
      <name val="Palatino Linotype"/>
      <family val="1"/>
    </font>
    <font>
      <b/>
      <sz val="10"/>
      <name val="Arial"/>
      <family val="2"/>
    </font>
    <font>
      <sz val="12"/>
      <color rgb="FFFF0000"/>
      <name val="Palatino Linotype"/>
      <family val="1"/>
    </font>
    <font>
      <b/>
      <sz val="14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 applyNumberFormat="0" applyBorder="0" applyProtection="0"/>
    <xf numFmtId="0" fontId="14" fillId="0" borderId="0" applyNumberFormat="0" applyBorder="0" applyProtection="0"/>
  </cellStyleXfs>
  <cellXfs count="304">
    <xf numFmtId="0" fontId="0" fillId="0" borderId="0" xfId="0"/>
    <xf numFmtId="4" fontId="0" fillId="0" borderId="0" xfId="0" applyNumberFormat="1"/>
    <xf numFmtId="0" fontId="2" fillId="0" borderId="0" xfId="3" applyAlignment="1">
      <alignment horizontal="center" vertical="center" wrapText="1"/>
    </xf>
    <xf numFmtId="0" fontId="0" fillId="2" borderId="0" xfId="0" applyFill="1"/>
    <xf numFmtId="0" fontId="5" fillId="0" borderId="0" xfId="3" applyFont="1" applyAlignment="1">
      <alignment vertical="center"/>
    </xf>
    <xf numFmtId="0" fontId="0" fillId="0" borderId="0" xfId="0" applyAlignment="1">
      <alignment wrapText="1"/>
    </xf>
    <xf numFmtId="0" fontId="4" fillId="0" borderId="0" xfId="3" applyFont="1" applyAlignment="1">
      <alignment horizontal="center" vertical="center" wrapText="1"/>
    </xf>
    <xf numFmtId="2" fontId="0" fillId="0" borderId="0" xfId="0" applyNumberFormat="1"/>
    <xf numFmtId="0" fontId="18" fillId="4" borderId="22" xfId="1" applyFont="1" applyFill="1" applyBorder="1" applyAlignment="1">
      <alignment horizontal="center" vertical="center" wrapText="1"/>
    </xf>
    <xf numFmtId="0" fontId="19" fillId="4" borderId="26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horizontal="center" vertical="center" wrapText="1"/>
    </xf>
    <xf numFmtId="0" fontId="20" fillId="4" borderId="6" xfId="1" applyFont="1" applyFill="1" applyBorder="1" applyAlignment="1">
      <alignment horizontal="center" vertical="center" wrapText="1"/>
    </xf>
    <xf numFmtId="165" fontId="18" fillId="4" borderId="7" xfId="2" applyFont="1" applyFill="1" applyBorder="1" applyAlignment="1" applyProtection="1">
      <alignment horizontal="center" vertical="center" wrapText="1"/>
    </xf>
    <xf numFmtId="165" fontId="18" fillId="4" borderId="6" xfId="2" applyFont="1" applyFill="1" applyBorder="1" applyAlignment="1" applyProtection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171" fontId="21" fillId="2" borderId="14" xfId="1" applyNumberFormat="1" applyFont="1" applyFill="1" applyBorder="1" applyAlignment="1">
      <alignment horizontal="center" vertical="center" wrapText="1"/>
    </xf>
    <xf numFmtId="166" fontId="9" fillId="2" borderId="14" xfId="1" applyNumberFormat="1" applyFont="1" applyFill="1" applyBorder="1" applyAlignment="1">
      <alignment horizontal="center" vertical="center" wrapText="1"/>
    </xf>
    <xf numFmtId="0" fontId="12" fillId="0" borderId="14" xfId="1" applyFont="1" applyBorder="1"/>
    <xf numFmtId="0" fontId="12" fillId="0" borderId="14" xfId="1" applyFont="1" applyBorder="1" applyAlignment="1">
      <alignment horizontal="center"/>
    </xf>
    <xf numFmtId="172" fontId="0" fillId="0" borderId="14" xfId="4" applyNumberFormat="1" applyFont="1" applyBorder="1"/>
    <xf numFmtId="0" fontId="7" fillId="0" borderId="14" xfId="1" applyFont="1" applyBorder="1" applyAlignment="1">
      <alignment horizontal="center"/>
    </xf>
    <xf numFmtId="4" fontId="9" fillId="2" borderId="20" xfId="1" applyNumberFormat="1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center" vertical="center" wrapText="1"/>
    </xf>
    <xf numFmtId="171" fontId="21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/>
    <xf numFmtId="0" fontId="12" fillId="0" borderId="1" xfId="1" applyFont="1" applyBorder="1" applyAlignment="1">
      <alignment horizontal="center"/>
    </xf>
    <xf numFmtId="172" fontId="0" fillId="0" borderId="1" xfId="4" applyNumberFormat="1" applyFont="1" applyBorder="1"/>
    <xf numFmtId="0" fontId="7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15" fontId="9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" fontId="7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172" fontId="0" fillId="2" borderId="1" xfId="4" applyNumberFormat="1" applyFont="1" applyFill="1" applyBorder="1"/>
    <xf numFmtId="0" fontId="22" fillId="0" borderId="1" xfId="1" applyFont="1" applyBorder="1"/>
    <xf numFmtId="4" fontId="7" fillId="0" borderId="1" xfId="1" applyNumberFormat="1" applyFont="1" applyBorder="1" applyAlignment="1">
      <alignment horizontal="center"/>
    </xf>
    <xf numFmtId="172" fontId="0" fillId="5" borderId="1" xfId="4" applyNumberFormat="1" applyFont="1" applyFill="1" applyBorder="1"/>
    <xf numFmtId="0" fontId="23" fillId="2" borderId="1" xfId="1" applyFont="1" applyFill="1" applyBorder="1" applyAlignment="1">
      <alignment horizontal="center"/>
    </xf>
    <xf numFmtId="0" fontId="22" fillId="2" borderId="1" xfId="1" applyFont="1" applyFill="1" applyBorder="1"/>
    <xf numFmtId="0" fontId="7" fillId="2" borderId="1" xfId="1" applyFont="1" applyFill="1" applyBorder="1" applyAlignment="1">
      <alignment horizontal="center"/>
    </xf>
    <xf numFmtId="49" fontId="24" fillId="2" borderId="10" xfId="1" applyNumberFormat="1" applyFont="1" applyFill="1" applyBorder="1" applyAlignment="1">
      <alignment horizontal="center" vertical="center" wrapText="1"/>
    </xf>
    <xf numFmtId="166" fontId="24" fillId="2" borderId="1" xfId="1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wrapText="1"/>
    </xf>
    <xf numFmtId="49" fontId="9" fillId="2" borderId="21" xfId="1" applyNumberFormat="1" applyFont="1" applyFill="1" applyBorder="1" applyAlignment="1">
      <alignment horizontal="center" vertical="center" wrapText="1"/>
    </xf>
    <xf numFmtId="166" fontId="9" fillId="2" borderId="13" xfId="1" applyNumberFormat="1" applyFont="1" applyFill="1" applyBorder="1" applyAlignment="1">
      <alignment horizontal="center" vertical="center" wrapText="1"/>
    </xf>
    <xf numFmtId="0" fontId="2" fillId="2" borderId="1" xfId="1" applyFill="1" applyBorder="1"/>
    <xf numFmtId="0" fontId="6" fillId="2" borderId="1" xfId="1" applyFont="1" applyFill="1" applyBorder="1" applyAlignment="1">
      <alignment horizontal="center"/>
    </xf>
    <xf numFmtId="172" fontId="0" fillId="0" borderId="0" xfId="4" applyNumberFormat="1" applyFont="1"/>
    <xf numFmtId="171" fontId="21" fillId="2" borderId="13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center" wrapText="1"/>
    </xf>
    <xf numFmtId="0" fontId="22" fillId="2" borderId="13" xfId="1" applyFont="1" applyFill="1" applyBorder="1"/>
    <xf numFmtId="0" fontId="6" fillId="2" borderId="13" xfId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" fontId="3" fillId="3" borderId="28" xfId="2" applyNumberFormat="1" applyFont="1" applyFill="1" applyBorder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3" fontId="2" fillId="0" borderId="0" xfId="3" applyNumberFormat="1" applyAlignment="1">
      <alignment horizontal="center" vertical="center" wrapText="1"/>
    </xf>
    <xf numFmtId="4" fontId="6" fillId="0" borderId="0" xfId="1" applyNumberFormat="1" applyFont="1" applyAlignment="1">
      <alignment horizontal="center"/>
    </xf>
    <xf numFmtId="0" fontId="26" fillId="0" borderId="2" xfId="0" applyFont="1" applyBorder="1"/>
    <xf numFmtId="0" fontId="15" fillId="0" borderId="0" xfId="0" applyFont="1"/>
    <xf numFmtId="0" fontId="18" fillId="0" borderId="0" xfId="3" applyFont="1" applyAlignment="1">
      <alignment vertical="center"/>
    </xf>
    <xf numFmtId="49" fontId="21" fillId="0" borderId="0" xfId="3" applyNumberFormat="1" applyFont="1" applyAlignment="1">
      <alignment vertical="center" wrapText="1"/>
    </xf>
    <xf numFmtId="0" fontId="27" fillId="0" borderId="0" xfId="3" applyFont="1" applyAlignment="1">
      <alignment vertical="center"/>
    </xf>
    <xf numFmtId="0" fontId="18" fillId="4" borderId="33" xfId="1" applyFont="1" applyFill="1" applyBorder="1" applyAlignment="1">
      <alignment horizontal="center" vertical="center" wrapText="1"/>
    </xf>
    <xf numFmtId="0" fontId="18" fillId="4" borderId="34" xfId="1" applyFont="1" applyFill="1" applyBorder="1" applyAlignment="1">
      <alignment horizontal="center" vertical="center" wrapText="1"/>
    </xf>
    <xf numFmtId="0" fontId="18" fillId="4" borderId="23" xfId="1" applyFont="1" applyFill="1" applyBorder="1" applyAlignment="1">
      <alignment horizontal="center" vertical="center" wrapText="1"/>
    </xf>
    <xf numFmtId="0" fontId="18" fillId="4" borderId="30" xfId="1" applyFont="1" applyFill="1" applyBorder="1" applyAlignment="1">
      <alignment horizontal="center" vertical="center" wrapText="1"/>
    </xf>
    <xf numFmtId="49" fontId="18" fillId="0" borderId="8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/>
    </xf>
    <xf numFmtId="2" fontId="15" fillId="0" borderId="18" xfId="0" applyNumberFormat="1" applyFont="1" applyBorder="1"/>
    <xf numFmtId="49" fontId="18" fillId="0" borderId="10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2" fontId="33" fillId="0" borderId="1" xfId="0" applyNumberFormat="1" applyFont="1" applyBorder="1"/>
    <xf numFmtId="2" fontId="15" fillId="0" borderId="31" xfId="0" applyNumberFormat="1" applyFont="1" applyBorder="1"/>
    <xf numFmtId="0" fontId="15" fillId="2" borderId="1" xfId="1" applyFont="1" applyFill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8" fillId="2" borderId="10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2" xfId="1" applyFont="1" applyFill="1" applyBorder="1" applyAlignment="1">
      <alignment horizontal="center" vertical="center"/>
    </xf>
    <xf numFmtId="2" fontId="35" fillId="2" borderId="12" xfId="1" applyNumberFormat="1" applyFont="1" applyFill="1" applyBorder="1" applyAlignment="1">
      <alignment horizontal="right"/>
    </xf>
    <xf numFmtId="2" fontId="15" fillId="0" borderId="32" xfId="0" applyNumberFormat="1" applyFont="1" applyBorder="1"/>
    <xf numFmtId="0" fontId="0" fillId="2" borderId="0" xfId="0" applyFill="1" applyAlignment="1">
      <alignment horizontal="center"/>
    </xf>
    <xf numFmtId="0" fontId="17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2" fontId="15" fillId="2" borderId="0" xfId="0" applyNumberFormat="1" applyFont="1" applyFill="1"/>
    <xf numFmtId="4" fontId="36" fillId="2" borderId="0" xfId="0" applyNumberFormat="1" applyFont="1" applyFill="1" applyAlignment="1">
      <alignment horizontal="center" vertical="center"/>
    </xf>
    <xf numFmtId="0" fontId="11" fillId="0" borderId="0" xfId="0" applyFont="1"/>
    <xf numFmtId="0" fontId="0" fillId="0" borderId="1" xfId="0" applyBorder="1"/>
    <xf numFmtId="49" fontId="37" fillId="0" borderId="33" xfId="0" applyNumberFormat="1" applyFont="1" applyBorder="1" applyAlignment="1">
      <alignment horizontal="center" wrapText="1"/>
    </xf>
    <xf numFmtId="49" fontId="38" fillId="0" borderId="15" xfId="0" applyNumberFormat="1" applyFont="1" applyBorder="1" applyAlignment="1">
      <alignment horizontal="center" wrapText="1"/>
    </xf>
    <xf numFmtId="0" fontId="39" fillId="0" borderId="8" xfId="0" applyFont="1" applyBorder="1"/>
    <xf numFmtId="0" fontId="0" fillId="0" borderId="9" xfId="0" applyBorder="1"/>
    <xf numFmtId="0" fontId="0" fillId="0" borderId="18" xfId="0" applyBorder="1"/>
    <xf numFmtId="0" fontId="39" fillId="0" borderId="10" xfId="0" applyFont="1" applyBorder="1"/>
    <xf numFmtId="0" fontId="0" fillId="0" borderId="31" xfId="0" applyBorder="1"/>
    <xf numFmtId="0" fontId="39" fillId="0" borderId="11" xfId="0" applyFont="1" applyBorder="1"/>
    <xf numFmtId="0" fontId="0" fillId="0" borderId="12" xfId="0" applyBorder="1"/>
    <xf numFmtId="0" fontId="0" fillId="0" borderId="32" xfId="0" applyBorder="1"/>
    <xf numFmtId="3" fontId="27" fillId="2" borderId="12" xfId="1" applyNumberFormat="1" applyFont="1" applyFill="1" applyBorder="1" applyAlignment="1">
      <alignment horizontal="center" vertical="center"/>
    </xf>
    <xf numFmtId="2" fontId="35" fillId="2" borderId="1" xfId="1" applyNumberFormat="1" applyFont="1" applyFill="1" applyBorder="1" applyAlignment="1">
      <alignment horizontal="right"/>
    </xf>
    <xf numFmtId="2" fontId="33" fillId="0" borderId="9" xfId="0" applyNumberFormat="1" applyFont="1" applyBorder="1"/>
    <xf numFmtId="49" fontId="18" fillId="2" borderId="11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49" fontId="2" fillId="0" borderId="0" xfId="3" applyNumberFormat="1" applyAlignment="1">
      <alignment vertical="center" wrapText="1"/>
    </xf>
    <xf numFmtId="0" fontId="9" fillId="0" borderId="0" xfId="3" applyFont="1" applyAlignment="1">
      <alignment horizontal="center" vertical="center" wrapText="1"/>
    </xf>
    <xf numFmtId="3" fontId="2" fillId="0" borderId="0" xfId="3" applyNumberFormat="1" applyAlignment="1">
      <alignment vertical="center" wrapText="1"/>
    </xf>
    <xf numFmtId="2" fontId="2" fillId="0" borderId="0" xfId="2" applyNumberFormat="1" applyFont="1" applyBorder="1" applyAlignment="1">
      <alignment horizontal="center" vertical="center" wrapText="1"/>
    </xf>
    <xf numFmtId="4" fontId="9" fillId="0" borderId="0" xfId="3" applyNumberFormat="1" applyFont="1" applyAlignment="1">
      <alignment vertical="center" wrapText="1"/>
    </xf>
    <xf numFmtId="4" fontId="2" fillId="0" borderId="0" xfId="3" applyNumberFormat="1" applyAlignment="1">
      <alignment vertical="center" wrapText="1"/>
    </xf>
    <xf numFmtId="0" fontId="6" fillId="0" borderId="0" xfId="3" applyFont="1" applyAlignment="1">
      <alignment vertical="center"/>
    </xf>
    <xf numFmtId="164" fontId="0" fillId="0" borderId="0" xfId="0" applyNumberFormat="1"/>
    <xf numFmtId="0" fontId="18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3" fontId="16" fillId="0" borderId="1" xfId="5" applyNumberFormat="1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167" fontId="31" fillId="0" borderId="1" xfId="5" applyNumberFormat="1" applyFont="1" applyBorder="1" applyAlignment="1">
      <alignment horizontal="center" vertical="center"/>
    </xf>
    <xf numFmtId="4" fontId="41" fillId="0" borderId="0" xfId="0" applyNumberFormat="1" applyFont="1"/>
    <xf numFmtId="0" fontId="41" fillId="0" borderId="0" xfId="0" applyFont="1"/>
    <xf numFmtId="0" fontId="11" fillId="4" borderId="30" xfId="0" applyFont="1" applyFill="1" applyBorder="1" applyAlignment="1">
      <alignment horizontal="center" vertical="center"/>
    </xf>
    <xf numFmtId="166" fontId="21" fillId="2" borderId="9" xfId="0" applyNumberFormat="1" applyFont="1" applyFill="1" applyBorder="1" applyAlignment="1">
      <alignment horizontal="center" vertical="center" wrapText="1"/>
    </xf>
    <xf numFmtId="0" fontId="16" fillId="2" borderId="9" xfId="5" applyFont="1" applyFill="1" applyBorder="1" applyAlignment="1">
      <alignment horizontal="center" vertical="center"/>
    </xf>
    <xf numFmtId="3" fontId="16" fillId="2" borderId="9" xfId="5" applyNumberFormat="1" applyFont="1" applyFill="1" applyBorder="1" applyAlignment="1">
      <alignment horizontal="center" vertical="center"/>
    </xf>
    <xf numFmtId="167" fontId="31" fillId="2" borderId="9" xfId="0" applyNumberFormat="1" applyFont="1" applyFill="1" applyBorder="1" applyAlignment="1">
      <alignment horizontal="center" vertical="center"/>
    </xf>
    <xf numFmtId="165" fontId="16" fillId="2" borderId="18" xfId="6" applyFont="1" applyFill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 wrapText="1"/>
    </xf>
    <xf numFmtId="3" fontId="16" fillId="2" borderId="1" xfId="5" applyNumberFormat="1" applyFont="1" applyFill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 wrapText="1"/>
    </xf>
    <xf numFmtId="0" fontId="2" fillId="0" borderId="0" xfId="3" applyAlignment="1">
      <alignment vertical="center" wrapText="1"/>
    </xf>
    <xf numFmtId="0" fontId="16" fillId="0" borderId="0" xfId="0" applyFont="1" applyAlignment="1">
      <alignment horizontal="right"/>
    </xf>
    <xf numFmtId="165" fontId="21" fillId="0" borderId="0" xfId="6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49" fontId="10" fillId="2" borderId="29" xfId="0" applyNumberFormat="1" applyFont="1" applyFill="1" applyBorder="1" applyAlignment="1">
      <alignment wrapText="1"/>
    </xf>
    <xf numFmtId="0" fontId="8" fillId="2" borderId="1" xfId="0" applyFont="1" applyFill="1" applyBorder="1"/>
    <xf numFmtId="0" fontId="8" fillId="2" borderId="29" xfId="0" applyFont="1" applyFill="1" applyBorder="1"/>
    <xf numFmtId="0" fontId="0" fillId="2" borderId="1" xfId="0" applyFill="1" applyBorder="1"/>
    <xf numFmtId="0" fontId="18" fillId="0" borderId="2" xfId="3" applyFont="1" applyBorder="1" applyAlignment="1">
      <alignment horizontal="center" vertical="center"/>
    </xf>
    <xf numFmtId="0" fontId="18" fillId="0" borderId="2" xfId="3" applyFont="1" applyBorder="1" applyAlignment="1">
      <alignment vertical="center"/>
    </xf>
    <xf numFmtId="0" fontId="0" fillId="2" borderId="29" xfId="0" applyFill="1" applyBorder="1"/>
    <xf numFmtId="165" fontId="5" fillId="4" borderId="30" xfId="6" applyFont="1" applyFill="1" applyBorder="1" applyAlignment="1" applyProtection="1">
      <alignment horizontal="center" vertical="center" wrapText="1"/>
    </xf>
    <xf numFmtId="165" fontId="21" fillId="0" borderId="28" xfId="6" applyFont="1" applyFill="1" applyBorder="1" applyAlignment="1">
      <alignment horizontal="center" vertical="center" wrapText="1"/>
    </xf>
    <xf numFmtId="167" fontId="28" fillId="0" borderId="1" xfId="0" applyNumberFormat="1" applyFont="1" applyBorder="1" applyAlignment="1">
      <alignment horizontal="center" vertical="center"/>
    </xf>
    <xf numFmtId="0" fontId="5" fillId="4" borderId="30" xfId="5" applyFont="1" applyFill="1" applyBorder="1" applyAlignment="1">
      <alignment horizontal="center" vertical="center" wrapText="1"/>
    </xf>
    <xf numFmtId="0" fontId="44" fillId="4" borderId="30" xfId="5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66" fontId="21" fillId="0" borderId="12" xfId="0" applyNumberFormat="1" applyFont="1" applyBorder="1" applyAlignment="1">
      <alignment horizontal="center" vertical="center" wrapText="1"/>
    </xf>
    <xf numFmtId="0" fontId="16" fillId="0" borderId="12" xfId="5" applyFont="1" applyBorder="1" applyAlignment="1">
      <alignment horizontal="center" vertical="center" wrapText="1"/>
    </xf>
    <xf numFmtId="3" fontId="16" fillId="0" borderId="12" xfId="5" applyNumberFormat="1" applyFont="1" applyBorder="1" applyAlignment="1">
      <alignment horizontal="center" vertical="center"/>
    </xf>
    <xf numFmtId="3" fontId="16" fillId="2" borderId="12" xfId="5" applyNumberFormat="1" applyFont="1" applyFill="1" applyBorder="1" applyAlignment="1">
      <alignment horizontal="center" vertical="center"/>
    </xf>
    <xf numFmtId="167" fontId="31" fillId="0" borderId="12" xfId="5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15" fillId="0" borderId="0" xfId="0" applyNumberFormat="1" applyFont="1"/>
    <xf numFmtId="4" fontId="18" fillId="0" borderId="2" xfId="3" applyNumberFormat="1" applyFont="1" applyBorder="1" applyAlignment="1">
      <alignment vertical="center"/>
    </xf>
    <xf numFmtId="4" fontId="27" fillId="0" borderId="0" xfId="3" applyNumberFormat="1" applyFont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29" xfId="0" applyNumberFormat="1" applyFont="1" applyBorder="1" applyAlignment="1">
      <alignment wrapText="1"/>
    </xf>
    <xf numFmtId="17" fontId="21" fillId="0" borderId="35" xfId="1" applyNumberFormat="1" applyFont="1" applyBorder="1" applyAlignment="1">
      <alignment horizontal="center" vertical="center" wrapText="1"/>
    </xf>
    <xf numFmtId="17" fontId="21" fillId="0" borderId="29" xfId="1" applyNumberFormat="1" applyFont="1" applyBorder="1" applyAlignment="1">
      <alignment horizontal="center" vertical="center" wrapText="1"/>
    </xf>
    <xf numFmtId="166" fontId="21" fillId="2" borderId="29" xfId="1" applyNumberFormat="1" applyFont="1" applyFill="1" applyBorder="1" applyAlignment="1">
      <alignment horizontal="center" vertical="center" wrapText="1"/>
    </xf>
    <xf numFmtId="15" fontId="21" fillId="2" borderId="29" xfId="1" applyNumberFormat="1" applyFont="1" applyFill="1" applyBorder="1" applyAlignment="1">
      <alignment horizontal="center" vertical="center" wrapText="1"/>
    </xf>
    <xf numFmtId="166" fontId="21" fillId="2" borderId="36" xfId="1" applyNumberFormat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right" vertical="center" wrapText="1"/>
    </xf>
    <xf numFmtId="0" fontId="21" fillId="0" borderId="10" xfId="1" applyFont="1" applyBorder="1" applyAlignment="1">
      <alignment horizontal="right" vertical="center" wrapText="1"/>
    </xf>
    <xf numFmtId="0" fontId="15" fillId="0" borderId="10" xfId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34" fillId="0" borderId="10" xfId="1" applyFont="1" applyBorder="1" applyAlignment="1">
      <alignment horizontal="right" vertical="center"/>
    </xf>
    <xf numFmtId="0" fontId="34" fillId="2" borderId="10" xfId="1" applyFont="1" applyFill="1" applyBorder="1" applyAlignment="1">
      <alignment horizontal="right" vertical="center"/>
    </xf>
    <xf numFmtId="0" fontId="32" fillId="2" borderId="10" xfId="1" applyFont="1" applyFill="1" applyBorder="1" applyAlignment="1">
      <alignment horizontal="right" vertical="center"/>
    </xf>
    <xf numFmtId="0" fontId="34" fillId="2" borderId="11" xfId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right" vertical="center" wrapText="1"/>
    </xf>
    <xf numFmtId="0" fontId="34" fillId="2" borderId="10" xfId="0" applyFont="1" applyFill="1" applyBorder="1" applyAlignment="1">
      <alignment horizontal="right" vertical="center" wrapText="1"/>
    </xf>
    <xf numFmtId="0" fontId="30" fillId="4" borderId="34" xfId="1" applyFont="1" applyFill="1" applyBorder="1" applyAlignment="1">
      <alignment horizontal="center" vertical="center" wrapText="1"/>
    </xf>
    <xf numFmtId="4" fontId="46" fillId="3" borderId="28" xfId="0" applyNumberFormat="1" applyFont="1" applyFill="1" applyBorder="1" applyAlignment="1">
      <alignment horizontal="center" vertical="center"/>
    </xf>
    <xf numFmtId="3" fontId="45" fillId="2" borderId="1" xfId="5" applyNumberFormat="1" applyFont="1" applyFill="1" applyBorder="1" applyAlignment="1">
      <alignment horizontal="center" vertical="center"/>
    </xf>
    <xf numFmtId="165" fontId="16" fillId="2" borderId="31" xfId="6" applyFont="1" applyFill="1" applyBorder="1" applyAlignment="1">
      <alignment horizontal="center" vertical="center"/>
    </xf>
    <xf numFmtId="165" fontId="16" fillId="2" borderId="32" xfId="6" applyFont="1" applyFill="1" applyBorder="1" applyAlignment="1">
      <alignment horizontal="center" vertical="center"/>
    </xf>
    <xf numFmtId="12" fontId="16" fillId="2" borderId="1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164" fontId="8" fillId="0" borderId="0" xfId="4" applyFont="1" applyFill="1" applyBorder="1" applyAlignment="1"/>
    <xf numFmtId="0" fontId="9" fillId="0" borderId="0" xfId="3" applyFont="1" applyAlignment="1">
      <alignment vertical="center" wrapText="1"/>
    </xf>
    <xf numFmtId="0" fontId="16" fillId="0" borderId="2" xfId="0" applyFont="1" applyBorder="1" applyAlignment="1">
      <alignment horizontal="right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7" fillId="0" borderId="4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5" fillId="0" borderId="5" xfId="3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3" borderId="16" xfId="1" applyFont="1" applyFill="1" applyBorder="1" applyAlignment="1">
      <alignment horizontal="right" vertical="center" wrapText="1"/>
    </xf>
    <xf numFmtId="0" fontId="17" fillId="3" borderId="2" xfId="1" applyFont="1" applyFill="1" applyBorder="1" applyAlignment="1">
      <alignment horizontal="right" vertical="center" wrapText="1"/>
    </xf>
    <xf numFmtId="0" fontId="17" fillId="3" borderId="17" xfId="1" applyFont="1" applyFill="1" applyBorder="1" applyAlignment="1">
      <alignment horizontal="right" vertical="center" wrapText="1"/>
    </xf>
    <xf numFmtId="0" fontId="5" fillId="0" borderId="0" xfId="3" applyFont="1" applyAlignment="1">
      <alignment horizontal="center" vertical="center"/>
    </xf>
    <xf numFmtId="0" fontId="16" fillId="0" borderId="22" xfId="0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42" fillId="0" borderId="23" xfId="5" applyFont="1" applyBorder="1" applyAlignment="1">
      <alignment horizontal="center" vertical="center" wrapText="1"/>
    </xf>
    <xf numFmtId="0" fontId="42" fillId="0" borderId="5" xfId="5" applyFont="1" applyBorder="1" applyAlignment="1">
      <alignment horizontal="center" vertical="center" wrapText="1"/>
    </xf>
    <xf numFmtId="0" fontId="42" fillId="0" borderId="15" xfId="5" applyFont="1" applyBorder="1" applyAlignment="1">
      <alignment horizontal="center" vertical="center" wrapText="1"/>
    </xf>
    <xf numFmtId="0" fontId="42" fillId="0" borderId="16" xfId="5" applyFont="1" applyBorder="1" applyAlignment="1">
      <alignment horizontal="center" vertical="center" wrapText="1"/>
    </xf>
    <xf numFmtId="0" fontId="42" fillId="0" borderId="2" xfId="5" applyFont="1" applyBorder="1" applyAlignment="1">
      <alignment horizontal="center" vertical="center" wrapText="1"/>
    </xf>
    <xf numFmtId="0" fontId="42" fillId="0" borderId="17" xfId="5" applyFont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8" fillId="0" borderId="30" xfId="5" applyFont="1" applyFill="1" applyBorder="1" applyAlignment="1">
      <alignment horizontal="center" vertical="center" wrapText="1"/>
    </xf>
    <xf numFmtId="4" fontId="18" fillId="0" borderId="30" xfId="6" applyNumberFormat="1" applyFont="1" applyFill="1" applyBorder="1" applyAlignment="1" applyProtection="1">
      <alignment horizontal="center" vertical="center" wrapText="1"/>
    </xf>
    <xf numFmtId="49" fontId="21" fillId="0" borderId="8" xfId="0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4" fontId="28" fillId="0" borderId="9" xfId="4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vertical="center"/>
    </xf>
    <xf numFmtId="4" fontId="28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28" fillId="0" borderId="1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21" fillId="0" borderId="0" xfId="3" applyFont="1" applyAlignment="1">
      <alignment vertical="center"/>
    </xf>
    <xf numFmtId="0" fontId="43" fillId="0" borderId="4" xfId="5" applyFont="1" applyFill="1" applyBorder="1" applyAlignment="1">
      <alignment horizontal="center" vertical="center"/>
    </xf>
    <xf numFmtId="0" fontId="43" fillId="0" borderId="7" xfId="5" applyFont="1" applyFill="1" applyBorder="1" applyAlignment="1">
      <alignment horizontal="center" vertical="center"/>
    </xf>
    <xf numFmtId="0" fontId="43" fillId="0" borderId="3" xfId="5" applyFont="1" applyFill="1" applyBorder="1" applyAlignment="1">
      <alignment horizontal="center" vertical="center"/>
    </xf>
    <xf numFmtId="0" fontId="18" fillId="0" borderId="6" xfId="5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horizontal="center" vertical="center"/>
    </xf>
    <xf numFmtId="0" fontId="19" fillId="0" borderId="30" xfId="5" applyFont="1" applyFill="1" applyBorder="1" applyAlignment="1">
      <alignment horizontal="center" vertical="center"/>
    </xf>
    <xf numFmtId="2" fontId="18" fillId="0" borderId="30" xfId="6" applyNumberFormat="1" applyFont="1" applyFill="1" applyBorder="1" applyAlignment="1" applyProtection="1">
      <alignment horizontal="center" vertical="center"/>
    </xf>
    <xf numFmtId="166" fontId="21" fillId="0" borderId="35" xfId="0" applyNumberFormat="1" applyFont="1" applyFill="1" applyBorder="1" applyAlignment="1">
      <alignment vertical="center"/>
    </xf>
    <xf numFmtId="4" fontId="21" fillId="0" borderId="8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/>
    <xf numFmtId="166" fontId="21" fillId="0" borderId="29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6" fillId="0" borderId="31" xfId="0" applyNumberFormat="1" applyFont="1" applyFill="1" applyBorder="1" applyAlignment="1"/>
    <xf numFmtId="166" fontId="10" fillId="0" borderId="29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5" fillId="0" borderId="31" xfId="0" applyNumberFormat="1" applyFont="1" applyFill="1" applyBorder="1" applyAlignment="1"/>
    <xf numFmtId="166" fontId="21" fillId="0" borderId="29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/>
    <xf numFmtId="4" fontId="16" fillId="0" borderId="10" xfId="5" applyNumberFormat="1" applyFont="1" applyFill="1" applyBorder="1" applyAlignment="1">
      <alignment vertical="center"/>
    </xf>
    <xf numFmtId="166" fontId="21" fillId="0" borderId="36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16" fillId="0" borderId="32" xfId="0" applyNumberFormat="1" applyFont="1" applyFill="1" applyBorder="1" applyAlignment="1"/>
    <xf numFmtId="0" fontId="21" fillId="3" borderId="4" xfId="5" applyFont="1" applyFill="1" applyBorder="1" applyAlignment="1">
      <alignment horizontal="right" vertical="center"/>
    </xf>
    <xf numFmtId="0" fontId="21" fillId="3" borderId="7" xfId="5" applyFont="1" applyFill="1" applyBorder="1" applyAlignment="1">
      <alignment horizontal="right" vertical="center"/>
    </xf>
    <xf numFmtId="0" fontId="21" fillId="3" borderId="2" xfId="5" applyFont="1" applyFill="1" applyBorder="1" applyAlignment="1">
      <alignment horizontal="right" vertical="center"/>
    </xf>
    <xf numFmtId="4" fontId="16" fillId="0" borderId="28" xfId="0" applyNumberFormat="1" applyFont="1" applyBorder="1" applyAlignment="1"/>
    <xf numFmtId="0" fontId="20" fillId="2" borderId="24" xfId="5" applyFont="1" applyFill="1" applyBorder="1" applyAlignment="1">
      <alignment horizontal="center" vertical="center"/>
    </xf>
    <xf numFmtId="0" fontId="15" fillId="0" borderId="0" xfId="0" applyFont="1" applyAlignment="1"/>
    <xf numFmtId="2" fontId="0" fillId="0" borderId="0" xfId="0" applyNumberFormat="1" applyAlignment="1"/>
    <xf numFmtId="4" fontId="29" fillId="0" borderId="0" xfId="0" applyNumberFormat="1" applyFont="1" applyAlignment="1"/>
    <xf numFmtId="4" fontId="15" fillId="0" borderId="0" xfId="0" applyNumberFormat="1" applyFont="1" applyAlignment="1"/>
    <xf numFmtId="0" fontId="32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49" fontId="32" fillId="0" borderId="0" xfId="3" applyNumberFormat="1" applyFont="1" applyAlignment="1">
      <alignment vertical="center"/>
    </xf>
  </cellXfs>
  <cellStyles count="12">
    <cellStyle name="Comma 2" xfId="2" xr:uid="{00000000-0005-0000-0000-000001000000}"/>
    <cellStyle name="Comma 2 2" xfId="9" xr:uid="{00000000-0005-0000-0000-000002000000}"/>
    <cellStyle name="Comma 3" xfId="6" xr:uid="{00000000-0005-0000-0000-000003000000}"/>
    <cellStyle name="Currency 2" xfId="8" xr:uid="{00000000-0005-0000-0000-000004000000}"/>
    <cellStyle name="Millares" xfId="4" builtinId="3"/>
    <cellStyle name="Normal" xfId="0" builtinId="0"/>
    <cellStyle name="Normal 2" xfId="3" xr:uid="{00000000-0005-0000-0000-000006000000}"/>
    <cellStyle name="Normal 2 2" xfId="10" xr:uid="{00000000-0005-0000-0000-000007000000}"/>
    <cellStyle name="Normal 3" xfId="7" xr:uid="{00000000-0005-0000-0000-000008000000}"/>
    <cellStyle name="Normal 5" xfId="1" xr:uid="{00000000-0005-0000-0000-000009000000}"/>
    <cellStyle name="Normal 5 2" xfId="11" xr:uid="{00000000-0005-0000-0000-00000A000000}"/>
    <cellStyle name="Normal 6" xfId="5" xr:uid="{00000000-0005-0000-0000-00000B000000}"/>
  </cellStyles>
  <dxfs count="0"/>
  <tableStyles count="0" defaultTableStyle="TableStyleMedium2" defaultPivotStyle="PivotStyleLight16"/>
  <colors>
    <mruColors>
      <color rgb="FF2A3DF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360947</xdr:colOff>
      <xdr:row>0</xdr:row>
      <xdr:rowOff>130343</xdr:rowOff>
    </xdr:from>
    <xdr:to>
      <xdr:col>6</xdr:col>
      <xdr:colOff>451105</xdr:colOff>
      <xdr:row>5</xdr:row>
      <xdr:rowOff>186711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947" y="130343"/>
          <a:ext cx="3843008" cy="14374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75695</xdr:colOff>
      <xdr:row>0</xdr:row>
      <xdr:rowOff>90237</xdr:rowOff>
    </xdr:from>
    <xdr:to>
      <xdr:col>6</xdr:col>
      <xdr:colOff>326274</xdr:colOff>
      <xdr:row>5</xdr:row>
      <xdr:rowOff>146605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EC430-2E7F-40AF-86F4-3C79F0072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1695" y="90237"/>
          <a:ext cx="38400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57683</xdr:rowOff>
    </xdr:from>
    <xdr:to>
      <xdr:col>4</xdr:col>
      <xdr:colOff>762000</xdr:colOff>
      <xdr:row>4</xdr:row>
      <xdr:rowOff>163649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203401-CC59-4CCF-900F-EF0FAA9A1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57683"/>
          <a:ext cx="3305175" cy="12394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1906557</xdr:colOff>
      <xdr:row>0</xdr:row>
      <xdr:rowOff>105461</xdr:rowOff>
    </xdr:from>
    <xdr:to>
      <xdr:col>6</xdr:col>
      <xdr:colOff>1023903</xdr:colOff>
      <xdr:row>4</xdr:row>
      <xdr:rowOff>272822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A29959-F298-4462-B1EE-0A68456A3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072" y="105461"/>
          <a:ext cx="3368055" cy="1276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8"/>
  <sheetViews>
    <sheetView topLeftCell="A114" zoomScale="95" zoomScaleNormal="95" workbookViewId="0">
      <selection activeCell="F144" sqref="F144"/>
    </sheetView>
  </sheetViews>
  <sheetFormatPr baseColWidth="10" defaultColWidth="9.140625" defaultRowHeight="15" x14ac:dyDescent="0.25"/>
  <cols>
    <col min="1" max="1" width="16.85546875" customWidth="1"/>
    <col min="2" max="2" width="17.42578125" customWidth="1"/>
    <col min="3" max="3" width="23.42578125" hidden="1" customWidth="1"/>
    <col min="4" max="4" width="28.85546875" customWidth="1"/>
    <col min="5" max="5" width="10.85546875" customWidth="1"/>
    <col min="6" max="6" width="16.5703125" customWidth="1"/>
    <col min="7" max="7" width="17.42578125" customWidth="1"/>
    <col min="8" max="8" width="22.7109375" customWidth="1"/>
    <col min="9" max="9" width="18.42578125" customWidth="1"/>
    <col min="10" max="10" width="9.5703125" bestFit="1" customWidth="1"/>
  </cols>
  <sheetData>
    <row r="1" spans="1:8" ht="12" customHeight="1" x14ac:dyDescent="0.25">
      <c r="A1" s="204"/>
      <c r="B1" s="205"/>
      <c r="C1" s="205"/>
      <c r="D1" s="205"/>
      <c r="E1" s="205"/>
      <c r="F1" s="205"/>
      <c r="G1" s="205"/>
      <c r="H1" s="206"/>
    </row>
    <row r="2" spans="1:8" ht="30.75" customHeight="1" x14ac:dyDescent="0.25">
      <c r="A2" s="207"/>
      <c r="B2" s="208"/>
      <c r="C2" s="208"/>
      <c r="D2" s="208"/>
      <c r="E2" s="208"/>
      <c r="F2" s="208"/>
      <c r="G2" s="208"/>
      <c r="H2" s="209"/>
    </row>
    <row r="3" spans="1:8" ht="31.5" customHeight="1" x14ac:dyDescent="0.25">
      <c r="A3" s="207"/>
      <c r="B3" s="208"/>
      <c r="C3" s="208"/>
      <c r="D3" s="208"/>
      <c r="E3" s="208"/>
      <c r="F3" s="208"/>
      <c r="G3" s="208"/>
      <c r="H3" s="209"/>
    </row>
    <row r="4" spans="1:8" ht="17.25" customHeight="1" x14ac:dyDescent="0.25">
      <c r="A4" s="207"/>
      <c r="B4" s="208"/>
      <c r="C4" s="208"/>
      <c r="D4" s="208"/>
      <c r="E4" s="208"/>
      <c r="F4" s="208"/>
      <c r="G4" s="208"/>
      <c r="H4" s="209"/>
    </row>
    <row r="5" spans="1:8" ht="17.25" customHeight="1" x14ac:dyDescent="0.25">
      <c r="A5" s="207"/>
      <c r="B5" s="208"/>
      <c r="C5" s="208"/>
      <c r="D5" s="208"/>
      <c r="E5" s="208"/>
      <c r="F5" s="208"/>
      <c r="G5" s="208"/>
      <c r="H5" s="209"/>
    </row>
    <row r="6" spans="1:8" ht="17.25" customHeight="1" thickBot="1" x14ac:dyDescent="0.3">
      <c r="A6" s="210"/>
      <c r="B6" s="211"/>
      <c r="C6" s="211"/>
      <c r="D6" s="211"/>
      <c r="E6" s="211"/>
      <c r="F6" s="211"/>
      <c r="G6" s="211"/>
      <c r="H6" s="212"/>
    </row>
    <row r="7" spans="1:8" ht="21" customHeight="1" thickBot="1" x14ac:dyDescent="0.3">
      <c r="A7" s="213" t="s">
        <v>788</v>
      </c>
      <c r="B7" s="214"/>
      <c r="C7" s="214"/>
      <c r="D7" s="214"/>
      <c r="E7" s="214"/>
      <c r="F7" s="214"/>
      <c r="G7" s="214"/>
      <c r="H7" s="215"/>
    </row>
    <row r="8" spans="1:8" ht="57" customHeight="1" thickBot="1" x14ac:dyDescent="0.3">
      <c r="A8" s="8" t="s">
        <v>0</v>
      </c>
      <c r="B8" s="9" t="s">
        <v>789</v>
      </c>
      <c r="C8" s="10" t="s">
        <v>1</v>
      </c>
      <c r="D8" s="11" t="s">
        <v>790</v>
      </c>
      <c r="E8" s="12" t="s">
        <v>791</v>
      </c>
      <c r="F8" s="13" t="s">
        <v>792</v>
      </c>
      <c r="G8" s="14" t="s">
        <v>793</v>
      </c>
      <c r="H8" s="15" t="s">
        <v>794</v>
      </c>
    </row>
    <row r="9" spans="1:8" ht="24.95" customHeight="1" x14ac:dyDescent="0.25">
      <c r="A9" s="16" t="s">
        <v>795</v>
      </c>
      <c r="B9" s="17">
        <v>232301</v>
      </c>
      <c r="C9" s="18" t="s">
        <v>796</v>
      </c>
      <c r="D9" s="19" t="s">
        <v>797</v>
      </c>
      <c r="E9" s="20">
        <v>4</v>
      </c>
      <c r="F9" s="21">
        <v>122</v>
      </c>
      <c r="G9" s="22">
        <v>312.63</v>
      </c>
      <c r="H9" s="23">
        <f>F9*G9</f>
        <v>38140.86</v>
      </c>
    </row>
    <row r="10" spans="1:8" ht="24.95" customHeight="1" x14ac:dyDescent="0.25">
      <c r="A10" s="24" t="s">
        <v>795</v>
      </c>
      <c r="B10" s="25">
        <v>232301</v>
      </c>
      <c r="C10" s="26" t="s">
        <v>796</v>
      </c>
      <c r="D10" s="27" t="s">
        <v>797</v>
      </c>
      <c r="E10" s="28">
        <v>6</v>
      </c>
      <c r="F10" s="29">
        <v>68869</v>
      </c>
      <c r="G10" s="30">
        <v>312.63</v>
      </c>
      <c r="H10" s="23">
        <f t="shared" ref="H10:H73" si="0">F10*G10</f>
        <v>21530515.469999999</v>
      </c>
    </row>
    <row r="11" spans="1:8" ht="24.95" customHeight="1" x14ac:dyDescent="0.25">
      <c r="A11" s="24" t="s">
        <v>795</v>
      </c>
      <c r="B11" s="25">
        <v>232301</v>
      </c>
      <c r="C11" s="26" t="s">
        <v>796</v>
      </c>
      <c r="D11" s="27" t="s">
        <v>797</v>
      </c>
      <c r="E11" s="28">
        <v>8</v>
      </c>
      <c r="F11" s="29">
        <v>15076</v>
      </c>
      <c r="G11" s="30">
        <v>312.63</v>
      </c>
      <c r="H11" s="23">
        <f t="shared" si="0"/>
        <v>4713209.88</v>
      </c>
    </row>
    <row r="12" spans="1:8" ht="24.95" customHeight="1" x14ac:dyDescent="0.25">
      <c r="A12" s="24" t="s">
        <v>795</v>
      </c>
      <c r="B12" s="25">
        <v>232301</v>
      </c>
      <c r="C12" s="26" t="s">
        <v>796</v>
      </c>
      <c r="D12" s="27" t="s">
        <v>797</v>
      </c>
      <c r="E12" s="28">
        <v>10</v>
      </c>
      <c r="F12" s="29">
        <v>1511</v>
      </c>
      <c r="G12" s="31">
        <v>312.63</v>
      </c>
      <c r="H12" s="23">
        <f t="shared" si="0"/>
        <v>472383.93</v>
      </c>
    </row>
    <row r="13" spans="1:8" ht="24.95" customHeight="1" x14ac:dyDescent="0.25">
      <c r="A13" s="24" t="s">
        <v>795</v>
      </c>
      <c r="B13" s="25">
        <v>232301</v>
      </c>
      <c r="C13" s="26" t="s">
        <v>796</v>
      </c>
      <c r="D13" s="27" t="s">
        <v>797</v>
      </c>
      <c r="E13" s="28">
        <v>12</v>
      </c>
      <c r="F13" s="29">
        <v>5037</v>
      </c>
      <c r="G13" s="31">
        <v>312.63</v>
      </c>
      <c r="H13" s="23">
        <f t="shared" si="0"/>
        <v>1574717.31</v>
      </c>
    </row>
    <row r="14" spans="1:8" ht="24.95" customHeight="1" x14ac:dyDescent="0.25">
      <c r="A14" s="24" t="s">
        <v>795</v>
      </c>
      <c r="B14" s="25">
        <v>232301</v>
      </c>
      <c r="C14" s="26" t="s">
        <v>796</v>
      </c>
      <c r="D14" s="27" t="s">
        <v>797</v>
      </c>
      <c r="E14" s="28">
        <v>14</v>
      </c>
      <c r="F14" s="29">
        <v>15029</v>
      </c>
      <c r="G14" s="31">
        <v>312.63</v>
      </c>
      <c r="H14" s="23">
        <f t="shared" si="0"/>
        <v>4698516.2699999996</v>
      </c>
    </row>
    <row r="15" spans="1:8" ht="24.95" customHeight="1" x14ac:dyDescent="0.25">
      <c r="A15" s="24" t="s">
        <v>795</v>
      </c>
      <c r="B15" s="25">
        <v>232301</v>
      </c>
      <c r="C15" s="26" t="s">
        <v>796</v>
      </c>
      <c r="D15" s="27" t="s">
        <v>797</v>
      </c>
      <c r="E15" s="28">
        <v>16</v>
      </c>
      <c r="F15" s="29">
        <v>18954</v>
      </c>
      <c r="G15" s="31">
        <v>312.63</v>
      </c>
      <c r="H15" s="23">
        <f t="shared" si="0"/>
        <v>5925589.0199999996</v>
      </c>
    </row>
    <row r="16" spans="1:8" ht="24.95" customHeight="1" x14ac:dyDescent="0.25">
      <c r="A16" s="24" t="s">
        <v>795</v>
      </c>
      <c r="B16" s="25">
        <v>232301</v>
      </c>
      <c r="C16" s="26" t="s">
        <v>796</v>
      </c>
      <c r="D16" s="27" t="s">
        <v>797</v>
      </c>
      <c r="E16" s="28">
        <v>18</v>
      </c>
      <c r="F16" s="29">
        <v>27088</v>
      </c>
      <c r="G16" s="31">
        <v>312.63</v>
      </c>
      <c r="H16" s="23">
        <f t="shared" si="0"/>
        <v>8468521.4399999995</v>
      </c>
    </row>
    <row r="17" spans="1:8" ht="24.95" customHeight="1" x14ac:dyDescent="0.25">
      <c r="A17" s="24" t="s">
        <v>795</v>
      </c>
      <c r="B17" s="25">
        <v>232301</v>
      </c>
      <c r="C17" s="26" t="s">
        <v>796</v>
      </c>
      <c r="D17" s="27" t="s">
        <v>797</v>
      </c>
      <c r="E17" s="32">
        <v>20</v>
      </c>
      <c r="F17" s="29">
        <v>22254</v>
      </c>
      <c r="G17" s="31">
        <v>312.63</v>
      </c>
      <c r="H17" s="23">
        <f t="shared" si="0"/>
        <v>6957268.0199999996</v>
      </c>
    </row>
    <row r="18" spans="1:8" ht="24.95" customHeight="1" x14ac:dyDescent="0.25">
      <c r="A18" s="24" t="s">
        <v>795</v>
      </c>
      <c r="B18" s="25">
        <v>232301</v>
      </c>
      <c r="C18" s="26" t="s">
        <v>796</v>
      </c>
      <c r="D18" s="27" t="s">
        <v>797</v>
      </c>
      <c r="E18" s="28">
        <v>22</v>
      </c>
      <c r="F18" s="29">
        <v>32653</v>
      </c>
      <c r="G18" s="31">
        <v>312.63</v>
      </c>
      <c r="H18" s="23">
        <f t="shared" si="0"/>
        <v>10208307.390000001</v>
      </c>
    </row>
    <row r="19" spans="1:8" ht="24.95" customHeight="1" x14ac:dyDescent="0.25">
      <c r="A19" s="24" t="s">
        <v>795</v>
      </c>
      <c r="B19" s="25">
        <v>232301</v>
      </c>
      <c r="C19" s="26" t="s">
        <v>796</v>
      </c>
      <c r="D19" s="27" t="s">
        <v>797</v>
      </c>
      <c r="E19" s="28">
        <v>24</v>
      </c>
      <c r="F19" s="29">
        <v>12482</v>
      </c>
      <c r="G19" s="31">
        <v>312.63</v>
      </c>
      <c r="H19" s="23">
        <f t="shared" si="0"/>
        <v>3902247.66</v>
      </c>
    </row>
    <row r="20" spans="1:8" ht="24.95" customHeight="1" x14ac:dyDescent="0.25">
      <c r="A20" s="24" t="s">
        <v>795</v>
      </c>
      <c r="B20" s="25">
        <v>232301</v>
      </c>
      <c r="C20" s="26" t="s">
        <v>796</v>
      </c>
      <c r="D20" s="27" t="s">
        <v>797</v>
      </c>
      <c r="E20" s="28">
        <v>26</v>
      </c>
      <c r="F20" s="29">
        <v>8544</v>
      </c>
      <c r="G20" s="31">
        <v>312.63</v>
      </c>
      <c r="H20" s="23">
        <f t="shared" si="0"/>
        <v>2671110.7199999997</v>
      </c>
    </row>
    <row r="21" spans="1:8" ht="24.95" customHeight="1" x14ac:dyDescent="0.25">
      <c r="A21" s="24" t="s">
        <v>798</v>
      </c>
      <c r="B21" s="25">
        <v>232301</v>
      </c>
      <c r="C21" s="33">
        <v>43245</v>
      </c>
      <c r="D21" s="34" t="s">
        <v>799</v>
      </c>
      <c r="E21" s="35">
        <v>4</v>
      </c>
      <c r="F21" s="29">
        <v>27728</v>
      </c>
      <c r="G21" s="31" t="s">
        <v>800</v>
      </c>
      <c r="H21" s="23">
        <f t="shared" si="0"/>
        <v>4769216</v>
      </c>
    </row>
    <row r="22" spans="1:8" ht="24.95" customHeight="1" x14ac:dyDescent="0.25">
      <c r="A22" s="24" t="s">
        <v>798</v>
      </c>
      <c r="B22" s="25">
        <v>232301</v>
      </c>
      <c r="C22" s="33">
        <v>43245</v>
      </c>
      <c r="D22" s="34" t="s">
        <v>799</v>
      </c>
      <c r="E22" s="35">
        <v>6</v>
      </c>
      <c r="F22" s="29">
        <v>42655</v>
      </c>
      <c r="G22" s="36">
        <v>172</v>
      </c>
      <c r="H22" s="23">
        <f t="shared" si="0"/>
        <v>7336660</v>
      </c>
    </row>
    <row r="23" spans="1:8" ht="24.95" customHeight="1" x14ac:dyDescent="0.25">
      <c r="A23" s="24" t="s">
        <v>798</v>
      </c>
      <c r="B23" s="25">
        <v>232301</v>
      </c>
      <c r="C23" s="33">
        <v>43245</v>
      </c>
      <c r="D23" s="34" t="s">
        <v>799</v>
      </c>
      <c r="E23" s="35">
        <v>8</v>
      </c>
      <c r="F23" s="29">
        <v>18528</v>
      </c>
      <c r="G23" s="36">
        <v>172</v>
      </c>
      <c r="H23" s="23">
        <f t="shared" si="0"/>
        <v>3186816</v>
      </c>
    </row>
    <row r="24" spans="1:8" ht="24.95" customHeight="1" x14ac:dyDescent="0.25">
      <c r="A24" s="24" t="s">
        <v>798</v>
      </c>
      <c r="B24" s="25">
        <v>232301</v>
      </c>
      <c r="C24" s="33">
        <v>43245</v>
      </c>
      <c r="D24" s="34" t="s">
        <v>799</v>
      </c>
      <c r="E24" s="35">
        <v>10</v>
      </c>
      <c r="F24" s="29">
        <v>15509</v>
      </c>
      <c r="G24" s="36">
        <v>172</v>
      </c>
      <c r="H24" s="23">
        <f t="shared" si="0"/>
        <v>2667548</v>
      </c>
    </row>
    <row r="25" spans="1:8" ht="24.95" customHeight="1" x14ac:dyDescent="0.25">
      <c r="A25" s="24" t="s">
        <v>798</v>
      </c>
      <c r="B25" s="25">
        <v>232301</v>
      </c>
      <c r="C25" s="33">
        <v>43245</v>
      </c>
      <c r="D25" s="34" t="s">
        <v>799</v>
      </c>
      <c r="E25" s="35">
        <v>12</v>
      </c>
      <c r="F25" s="29">
        <v>12338</v>
      </c>
      <c r="G25" s="36">
        <v>190</v>
      </c>
      <c r="H25" s="23">
        <f t="shared" si="0"/>
        <v>2344220</v>
      </c>
    </row>
    <row r="26" spans="1:8" ht="24.95" customHeight="1" x14ac:dyDescent="0.25">
      <c r="A26" s="24" t="s">
        <v>798</v>
      </c>
      <c r="B26" s="25">
        <v>232301</v>
      </c>
      <c r="C26" s="33">
        <v>43245</v>
      </c>
      <c r="D26" s="34" t="s">
        <v>799</v>
      </c>
      <c r="E26" s="35">
        <v>14</v>
      </c>
      <c r="F26" s="29">
        <v>6240</v>
      </c>
      <c r="G26" s="36">
        <v>190</v>
      </c>
      <c r="H26" s="23">
        <f t="shared" si="0"/>
        <v>1185600</v>
      </c>
    </row>
    <row r="27" spans="1:8" ht="24.95" customHeight="1" x14ac:dyDescent="0.25">
      <c r="A27" s="24" t="s">
        <v>798</v>
      </c>
      <c r="B27" s="25">
        <v>232301</v>
      </c>
      <c r="C27" s="33">
        <v>43245</v>
      </c>
      <c r="D27" s="34" t="s">
        <v>799</v>
      </c>
      <c r="E27" s="35">
        <v>16</v>
      </c>
      <c r="F27" s="29">
        <v>1999</v>
      </c>
      <c r="G27" s="36">
        <v>190</v>
      </c>
      <c r="H27" s="23">
        <f t="shared" si="0"/>
        <v>379810</v>
      </c>
    </row>
    <row r="28" spans="1:8" ht="24.95" customHeight="1" x14ac:dyDescent="0.25">
      <c r="A28" s="24" t="s">
        <v>798</v>
      </c>
      <c r="B28" s="25">
        <v>232301</v>
      </c>
      <c r="C28" s="33">
        <v>43245</v>
      </c>
      <c r="D28" s="34" t="s">
        <v>799</v>
      </c>
      <c r="E28" s="35">
        <v>18</v>
      </c>
      <c r="F28" s="29">
        <v>4384</v>
      </c>
      <c r="G28" s="36">
        <v>190</v>
      </c>
      <c r="H28" s="23">
        <f t="shared" si="0"/>
        <v>832960</v>
      </c>
    </row>
    <row r="29" spans="1:8" ht="24.95" customHeight="1" x14ac:dyDescent="0.25">
      <c r="A29" s="24" t="s">
        <v>798</v>
      </c>
      <c r="B29" s="25">
        <v>232301</v>
      </c>
      <c r="C29" s="33">
        <v>43245</v>
      </c>
      <c r="D29" s="34" t="s">
        <v>799</v>
      </c>
      <c r="E29" s="35">
        <v>20</v>
      </c>
      <c r="F29" s="29">
        <v>634</v>
      </c>
      <c r="G29" s="36">
        <v>190</v>
      </c>
      <c r="H29" s="23">
        <f t="shared" si="0"/>
        <v>120460</v>
      </c>
    </row>
    <row r="30" spans="1:8" ht="24.95" customHeight="1" x14ac:dyDescent="0.25">
      <c r="A30" s="24" t="s">
        <v>798</v>
      </c>
      <c r="B30" s="25">
        <v>232301</v>
      </c>
      <c r="C30" s="33">
        <v>43245</v>
      </c>
      <c r="D30" s="34" t="s">
        <v>799</v>
      </c>
      <c r="E30" s="35">
        <v>22</v>
      </c>
      <c r="F30" s="29">
        <v>366</v>
      </c>
      <c r="G30" s="36">
        <v>190</v>
      </c>
      <c r="H30" s="23">
        <f t="shared" si="0"/>
        <v>69540</v>
      </c>
    </row>
    <row r="31" spans="1:8" ht="24.95" customHeight="1" x14ac:dyDescent="0.25">
      <c r="A31" s="24" t="s">
        <v>798</v>
      </c>
      <c r="B31" s="25">
        <v>232301</v>
      </c>
      <c r="C31" s="33">
        <v>43245</v>
      </c>
      <c r="D31" s="34" t="s">
        <v>799</v>
      </c>
      <c r="E31" s="35">
        <v>24</v>
      </c>
      <c r="F31" s="29">
        <v>460</v>
      </c>
      <c r="G31" s="36">
        <v>190</v>
      </c>
      <c r="H31" s="23">
        <f t="shared" si="0"/>
        <v>87400</v>
      </c>
    </row>
    <row r="32" spans="1:8" ht="24.95" customHeight="1" x14ac:dyDescent="0.25">
      <c r="A32" s="24" t="s">
        <v>798</v>
      </c>
      <c r="B32" s="25">
        <v>232301</v>
      </c>
      <c r="C32" s="33">
        <v>43245</v>
      </c>
      <c r="D32" s="34" t="s">
        <v>799</v>
      </c>
      <c r="E32" s="35">
        <v>26</v>
      </c>
      <c r="F32" s="29">
        <v>208</v>
      </c>
      <c r="G32" s="36">
        <v>190</v>
      </c>
      <c r="H32" s="23">
        <f t="shared" si="0"/>
        <v>39520</v>
      </c>
    </row>
    <row r="33" spans="1:8" ht="24.95" customHeight="1" x14ac:dyDescent="0.25">
      <c r="A33" s="24" t="s">
        <v>798</v>
      </c>
      <c r="B33" s="25">
        <v>232301</v>
      </c>
      <c r="C33" s="33">
        <v>43245</v>
      </c>
      <c r="D33" s="34" t="s">
        <v>799</v>
      </c>
      <c r="E33" s="35" t="s">
        <v>801</v>
      </c>
      <c r="F33" s="29">
        <v>0</v>
      </c>
      <c r="G33" s="36">
        <v>190</v>
      </c>
      <c r="H33" s="23">
        <f t="shared" si="0"/>
        <v>0</v>
      </c>
    </row>
    <row r="34" spans="1:8" ht="24.95" customHeight="1" x14ac:dyDescent="0.25">
      <c r="A34" s="24" t="s">
        <v>798</v>
      </c>
      <c r="B34" s="25">
        <v>232301</v>
      </c>
      <c r="C34" s="33">
        <v>43245</v>
      </c>
      <c r="D34" s="34" t="s">
        <v>799</v>
      </c>
      <c r="E34" s="35" t="s">
        <v>802</v>
      </c>
      <c r="F34" s="29">
        <v>0</v>
      </c>
      <c r="G34" s="36">
        <v>190</v>
      </c>
      <c r="H34" s="23">
        <f t="shared" si="0"/>
        <v>0</v>
      </c>
    </row>
    <row r="35" spans="1:8" ht="24.95" customHeight="1" x14ac:dyDescent="0.25">
      <c r="A35" s="24" t="s">
        <v>803</v>
      </c>
      <c r="B35" s="25">
        <v>232301</v>
      </c>
      <c r="C35" s="33">
        <v>43245</v>
      </c>
      <c r="D35" s="34" t="s">
        <v>804</v>
      </c>
      <c r="E35" s="35">
        <v>4</v>
      </c>
      <c r="F35" s="29">
        <v>9187</v>
      </c>
      <c r="G35" s="36">
        <v>172</v>
      </c>
      <c r="H35" s="23">
        <f t="shared" si="0"/>
        <v>1580164</v>
      </c>
    </row>
    <row r="36" spans="1:8" ht="24.95" customHeight="1" x14ac:dyDescent="0.25">
      <c r="A36" s="24" t="s">
        <v>803</v>
      </c>
      <c r="B36" s="25">
        <v>232301</v>
      </c>
      <c r="C36" s="33">
        <v>43245</v>
      </c>
      <c r="D36" s="34" t="s">
        <v>804</v>
      </c>
      <c r="E36" s="35">
        <v>6</v>
      </c>
      <c r="F36" s="29">
        <v>38651</v>
      </c>
      <c r="G36" s="36">
        <v>172</v>
      </c>
      <c r="H36" s="23">
        <f t="shared" si="0"/>
        <v>6647972</v>
      </c>
    </row>
    <row r="37" spans="1:8" ht="24.95" customHeight="1" x14ac:dyDescent="0.25">
      <c r="A37" s="24" t="s">
        <v>803</v>
      </c>
      <c r="B37" s="25">
        <v>232301</v>
      </c>
      <c r="C37" s="33">
        <v>43245</v>
      </c>
      <c r="D37" s="34" t="s">
        <v>804</v>
      </c>
      <c r="E37" s="35">
        <v>8</v>
      </c>
      <c r="F37" s="29">
        <v>8803</v>
      </c>
      <c r="G37" s="36">
        <v>172</v>
      </c>
      <c r="H37" s="23">
        <f t="shared" si="0"/>
        <v>1514116</v>
      </c>
    </row>
    <row r="38" spans="1:8" ht="24.95" customHeight="1" x14ac:dyDescent="0.25">
      <c r="A38" s="24" t="s">
        <v>803</v>
      </c>
      <c r="B38" s="25">
        <v>232301</v>
      </c>
      <c r="C38" s="33">
        <v>43245</v>
      </c>
      <c r="D38" s="34" t="s">
        <v>804</v>
      </c>
      <c r="E38" s="35">
        <v>10</v>
      </c>
      <c r="F38" s="29">
        <v>9567</v>
      </c>
      <c r="G38" s="36">
        <v>172</v>
      </c>
      <c r="H38" s="23">
        <f t="shared" si="0"/>
        <v>1645524</v>
      </c>
    </row>
    <row r="39" spans="1:8" ht="24.95" customHeight="1" x14ac:dyDescent="0.25">
      <c r="A39" s="24" t="s">
        <v>803</v>
      </c>
      <c r="B39" s="25">
        <v>232301</v>
      </c>
      <c r="C39" s="33">
        <v>43245</v>
      </c>
      <c r="D39" s="34" t="s">
        <v>804</v>
      </c>
      <c r="E39" s="35">
        <v>12</v>
      </c>
      <c r="F39" s="29">
        <v>7639</v>
      </c>
      <c r="G39" s="36">
        <v>190</v>
      </c>
      <c r="H39" s="23">
        <f t="shared" si="0"/>
        <v>1451410</v>
      </c>
    </row>
    <row r="40" spans="1:8" ht="24.95" customHeight="1" x14ac:dyDescent="0.25">
      <c r="A40" s="24" t="s">
        <v>803</v>
      </c>
      <c r="B40" s="25">
        <v>232301</v>
      </c>
      <c r="C40" s="33">
        <v>43245</v>
      </c>
      <c r="D40" s="37" t="s">
        <v>804</v>
      </c>
      <c r="E40" s="38">
        <v>14</v>
      </c>
      <c r="F40" s="39">
        <v>3128</v>
      </c>
      <c r="G40" s="36">
        <v>190</v>
      </c>
      <c r="H40" s="23">
        <f t="shared" si="0"/>
        <v>594320</v>
      </c>
    </row>
    <row r="41" spans="1:8" ht="24.95" customHeight="1" x14ac:dyDescent="0.25">
      <c r="A41" s="24" t="s">
        <v>803</v>
      </c>
      <c r="B41" s="25">
        <v>232301</v>
      </c>
      <c r="C41" s="33">
        <v>43245</v>
      </c>
      <c r="D41" s="34" t="s">
        <v>804</v>
      </c>
      <c r="E41" s="35">
        <v>16</v>
      </c>
      <c r="F41" s="29">
        <v>1758</v>
      </c>
      <c r="G41" s="36">
        <v>190</v>
      </c>
      <c r="H41" s="23">
        <f t="shared" si="0"/>
        <v>334020</v>
      </c>
    </row>
    <row r="42" spans="1:8" ht="24.95" customHeight="1" x14ac:dyDescent="0.25">
      <c r="A42" s="24" t="s">
        <v>803</v>
      </c>
      <c r="B42" s="25">
        <v>232301</v>
      </c>
      <c r="C42" s="33">
        <v>43245</v>
      </c>
      <c r="D42" s="34" t="s">
        <v>804</v>
      </c>
      <c r="E42" s="35">
        <v>18</v>
      </c>
      <c r="F42" s="29">
        <v>1709</v>
      </c>
      <c r="G42" s="36">
        <v>190</v>
      </c>
      <c r="H42" s="23">
        <f t="shared" si="0"/>
        <v>324710</v>
      </c>
    </row>
    <row r="43" spans="1:8" ht="24.95" customHeight="1" x14ac:dyDescent="0.25">
      <c r="A43" s="24" t="s">
        <v>803</v>
      </c>
      <c r="B43" s="25">
        <v>232301</v>
      </c>
      <c r="C43" s="33">
        <v>43245</v>
      </c>
      <c r="D43" s="34" t="s">
        <v>804</v>
      </c>
      <c r="E43" s="35">
        <v>20</v>
      </c>
      <c r="F43" s="29">
        <v>5282</v>
      </c>
      <c r="G43" s="36">
        <v>190</v>
      </c>
      <c r="H43" s="23">
        <f t="shared" si="0"/>
        <v>1003580</v>
      </c>
    </row>
    <row r="44" spans="1:8" ht="24.95" customHeight="1" x14ac:dyDescent="0.25">
      <c r="A44" s="24" t="s">
        <v>803</v>
      </c>
      <c r="B44" s="25">
        <v>232301</v>
      </c>
      <c r="C44" s="33">
        <v>43245</v>
      </c>
      <c r="D44" s="34" t="s">
        <v>804</v>
      </c>
      <c r="E44" s="35">
        <v>22</v>
      </c>
      <c r="F44" s="29">
        <v>945</v>
      </c>
      <c r="G44" s="36">
        <v>190</v>
      </c>
      <c r="H44" s="23">
        <f t="shared" si="0"/>
        <v>179550</v>
      </c>
    </row>
    <row r="45" spans="1:8" ht="24.95" customHeight="1" x14ac:dyDescent="0.25">
      <c r="A45" s="24" t="s">
        <v>803</v>
      </c>
      <c r="B45" s="25">
        <v>232301</v>
      </c>
      <c r="C45" s="33">
        <v>43245</v>
      </c>
      <c r="D45" s="34" t="s">
        <v>804</v>
      </c>
      <c r="E45" s="35">
        <v>24</v>
      </c>
      <c r="F45" s="29">
        <v>300</v>
      </c>
      <c r="G45" s="36">
        <v>190</v>
      </c>
      <c r="H45" s="23">
        <f t="shared" si="0"/>
        <v>57000</v>
      </c>
    </row>
    <row r="46" spans="1:8" ht="24.95" customHeight="1" x14ac:dyDescent="0.25">
      <c r="A46" s="24" t="s">
        <v>803</v>
      </c>
      <c r="B46" s="25">
        <v>232301</v>
      </c>
      <c r="C46" s="33">
        <v>43245</v>
      </c>
      <c r="D46" s="34" t="s">
        <v>804</v>
      </c>
      <c r="E46" s="35">
        <v>26</v>
      </c>
      <c r="F46" s="29">
        <v>195</v>
      </c>
      <c r="G46" s="36">
        <v>190</v>
      </c>
      <c r="H46" s="23">
        <f t="shared" si="0"/>
        <v>37050</v>
      </c>
    </row>
    <row r="47" spans="1:8" ht="24.95" customHeight="1" x14ac:dyDescent="0.25">
      <c r="A47" s="24" t="s">
        <v>803</v>
      </c>
      <c r="B47" s="25">
        <v>232301</v>
      </c>
      <c r="C47" s="33">
        <v>43245</v>
      </c>
      <c r="D47" s="34" t="s">
        <v>804</v>
      </c>
      <c r="E47" s="35" t="s">
        <v>801</v>
      </c>
      <c r="F47" s="29">
        <v>0</v>
      </c>
      <c r="G47" s="36">
        <v>190</v>
      </c>
      <c r="H47" s="23">
        <f t="shared" si="0"/>
        <v>0</v>
      </c>
    </row>
    <row r="48" spans="1:8" ht="24.95" customHeight="1" x14ac:dyDescent="0.25">
      <c r="A48" s="24" t="s">
        <v>803</v>
      </c>
      <c r="B48" s="25">
        <v>232301</v>
      </c>
      <c r="C48" s="33">
        <v>43245</v>
      </c>
      <c r="D48" s="34" t="s">
        <v>804</v>
      </c>
      <c r="E48" s="35" t="s">
        <v>802</v>
      </c>
      <c r="F48" s="29">
        <v>32</v>
      </c>
      <c r="G48" s="36">
        <v>190</v>
      </c>
      <c r="H48" s="23">
        <f t="shared" si="0"/>
        <v>6080</v>
      </c>
    </row>
    <row r="49" spans="1:8" ht="24.95" customHeight="1" x14ac:dyDescent="0.25">
      <c r="A49" s="24" t="s">
        <v>805</v>
      </c>
      <c r="B49" s="25">
        <v>232301</v>
      </c>
      <c r="C49" s="33">
        <v>43245</v>
      </c>
      <c r="D49" s="34" t="s">
        <v>806</v>
      </c>
      <c r="E49" s="35">
        <v>4</v>
      </c>
      <c r="F49" s="29">
        <v>8469</v>
      </c>
      <c r="G49" s="36">
        <v>172</v>
      </c>
      <c r="H49" s="23">
        <f t="shared" si="0"/>
        <v>1456668</v>
      </c>
    </row>
    <row r="50" spans="1:8" ht="24.95" customHeight="1" x14ac:dyDescent="0.25">
      <c r="A50" s="24" t="s">
        <v>805</v>
      </c>
      <c r="B50" s="25">
        <v>232301</v>
      </c>
      <c r="C50" s="33">
        <v>43245</v>
      </c>
      <c r="D50" s="34" t="s">
        <v>806</v>
      </c>
      <c r="E50" s="35">
        <v>6</v>
      </c>
      <c r="F50" s="29">
        <v>18111</v>
      </c>
      <c r="G50" s="36">
        <v>172</v>
      </c>
      <c r="H50" s="23">
        <f t="shared" si="0"/>
        <v>3115092</v>
      </c>
    </row>
    <row r="51" spans="1:8" ht="24.95" customHeight="1" x14ac:dyDescent="0.25">
      <c r="A51" s="24" t="s">
        <v>805</v>
      </c>
      <c r="B51" s="25">
        <v>232301</v>
      </c>
      <c r="C51" s="33">
        <v>43245</v>
      </c>
      <c r="D51" s="34" t="s">
        <v>806</v>
      </c>
      <c r="E51" s="35">
        <v>8</v>
      </c>
      <c r="F51" s="29">
        <v>1049</v>
      </c>
      <c r="G51" s="36">
        <v>172</v>
      </c>
      <c r="H51" s="23">
        <f t="shared" si="0"/>
        <v>180428</v>
      </c>
    </row>
    <row r="52" spans="1:8" ht="24.95" customHeight="1" x14ac:dyDescent="0.25">
      <c r="A52" s="24" t="s">
        <v>805</v>
      </c>
      <c r="B52" s="25">
        <v>232301</v>
      </c>
      <c r="C52" s="33">
        <v>43245</v>
      </c>
      <c r="D52" s="34" t="s">
        <v>806</v>
      </c>
      <c r="E52" s="35">
        <v>10</v>
      </c>
      <c r="F52" s="29">
        <v>467</v>
      </c>
      <c r="G52" s="36">
        <v>172</v>
      </c>
      <c r="H52" s="23">
        <f t="shared" si="0"/>
        <v>80324</v>
      </c>
    </row>
    <row r="53" spans="1:8" ht="24.95" customHeight="1" x14ac:dyDescent="0.25">
      <c r="A53" s="24" t="s">
        <v>805</v>
      </c>
      <c r="B53" s="25">
        <v>232301</v>
      </c>
      <c r="C53" s="33">
        <v>43245</v>
      </c>
      <c r="D53" s="34" t="s">
        <v>806</v>
      </c>
      <c r="E53" s="35">
        <v>12</v>
      </c>
      <c r="F53" s="29">
        <v>15</v>
      </c>
      <c r="G53" s="36">
        <v>190</v>
      </c>
      <c r="H53" s="23">
        <f t="shared" si="0"/>
        <v>2850</v>
      </c>
    </row>
    <row r="54" spans="1:8" ht="24.95" customHeight="1" x14ac:dyDescent="0.25">
      <c r="A54" s="24" t="s">
        <v>805</v>
      </c>
      <c r="B54" s="25">
        <v>232301</v>
      </c>
      <c r="C54" s="33">
        <v>43245</v>
      </c>
      <c r="D54" s="34" t="s">
        <v>806</v>
      </c>
      <c r="E54" s="35">
        <v>14</v>
      </c>
      <c r="F54" s="29">
        <v>162</v>
      </c>
      <c r="G54" s="36">
        <v>190</v>
      </c>
      <c r="H54" s="23">
        <f t="shared" si="0"/>
        <v>30780</v>
      </c>
    </row>
    <row r="55" spans="1:8" ht="24.95" customHeight="1" x14ac:dyDescent="0.25">
      <c r="A55" s="24" t="s">
        <v>805</v>
      </c>
      <c r="B55" s="25">
        <v>232301</v>
      </c>
      <c r="C55" s="33">
        <v>43245</v>
      </c>
      <c r="D55" s="34" t="s">
        <v>806</v>
      </c>
      <c r="E55" s="35">
        <v>16</v>
      </c>
      <c r="F55" s="29">
        <v>1638</v>
      </c>
      <c r="G55" s="36">
        <v>190</v>
      </c>
      <c r="H55" s="23">
        <f t="shared" si="0"/>
        <v>311220</v>
      </c>
    </row>
    <row r="56" spans="1:8" ht="24.95" customHeight="1" x14ac:dyDescent="0.25">
      <c r="A56" s="24" t="s">
        <v>805</v>
      </c>
      <c r="B56" s="25">
        <v>232301</v>
      </c>
      <c r="C56" s="33">
        <v>43245</v>
      </c>
      <c r="D56" s="34" t="s">
        <v>806</v>
      </c>
      <c r="E56" s="35">
        <v>18</v>
      </c>
      <c r="F56" s="29">
        <v>1304</v>
      </c>
      <c r="G56" s="36">
        <v>190</v>
      </c>
      <c r="H56" s="23">
        <f t="shared" si="0"/>
        <v>247760</v>
      </c>
    </row>
    <row r="57" spans="1:8" ht="24.95" customHeight="1" x14ac:dyDescent="0.25">
      <c r="A57" s="24" t="s">
        <v>805</v>
      </c>
      <c r="B57" s="25">
        <v>232301</v>
      </c>
      <c r="C57" s="33">
        <v>43245</v>
      </c>
      <c r="D57" s="34" t="s">
        <v>806</v>
      </c>
      <c r="E57" s="35">
        <v>20</v>
      </c>
      <c r="F57" s="29">
        <v>4811</v>
      </c>
      <c r="G57" s="36">
        <v>190</v>
      </c>
      <c r="H57" s="23">
        <f t="shared" si="0"/>
        <v>914090</v>
      </c>
    </row>
    <row r="58" spans="1:8" ht="24.95" customHeight="1" x14ac:dyDescent="0.25">
      <c r="A58" s="24" t="s">
        <v>805</v>
      </c>
      <c r="B58" s="25">
        <v>232301</v>
      </c>
      <c r="C58" s="33">
        <v>43245</v>
      </c>
      <c r="D58" s="34" t="s">
        <v>806</v>
      </c>
      <c r="E58" s="35">
        <v>22</v>
      </c>
      <c r="F58" s="29">
        <v>456</v>
      </c>
      <c r="G58" s="36">
        <v>190</v>
      </c>
      <c r="H58" s="23">
        <f t="shared" si="0"/>
        <v>86640</v>
      </c>
    </row>
    <row r="59" spans="1:8" ht="24.95" customHeight="1" x14ac:dyDescent="0.25">
      <c r="A59" s="24" t="s">
        <v>805</v>
      </c>
      <c r="B59" s="25">
        <v>232301</v>
      </c>
      <c r="C59" s="33">
        <v>43245</v>
      </c>
      <c r="D59" s="34" t="s">
        <v>806</v>
      </c>
      <c r="E59" s="35">
        <v>24</v>
      </c>
      <c r="F59" s="29">
        <v>327</v>
      </c>
      <c r="G59" s="36">
        <v>190</v>
      </c>
      <c r="H59" s="23">
        <f t="shared" si="0"/>
        <v>62130</v>
      </c>
    </row>
    <row r="60" spans="1:8" ht="24.95" customHeight="1" x14ac:dyDescent="0.25">
      <c r="A60" s="24" t="s">
        <v>805</v>
      </c>
      <c r="B60" s="25">
        <v>232301</v>
      </c>
      <c r="C60" s="33">
        <v>43245</v>
      </c>
      <c r="D60" s="34" t="s">
        <v>806</v>
      </c>
      <c r="E60" s="35">
        <v>26</v>
      </c>
      <c r="F60" s="29">
        <v>167</v>
      </c>
      <c r="G60" s="36">
        <v>190</v>
      </c>
      <c r="H60" s="23">
        <f t="shared" si="0"/>
        <v>31730</v>
      </c>
    </row>
    <row r="61" spans="1:8" ht="24.95" customHeight="1" x14ac:dyDescent="0.25">
      <c r="A61" s="24" t="s">
        <v>805</v>
      </c>
      <c r="B61" s="25">
        <v>232301</v>
      </c>
      <c r="C61" s="33">
        <v>43245</v>
      </c>
      <c r="D61" s="34" t="s">
        <v>806</v>
      </c>
      <c r="E61" s="35" t="s">
        <v>801</v>
      </c>
      <c r="F61" s="29">
        <v>73</v>
      </c>
      <c r="G61" s="36">
        <v>190</v>
      </c>
      <c r="H61" s="23">
        <f t="shared" si="0"/>
        <v>13870</v>
      </c>
    </row>
    <row r="62" spans="1:8" ht="24.95" customHeight="1" x14ac:dyDescent="0.25">
      <c r="A62" s="24" t="s">
        <v>805</v>
      </c>
      <c r="B62" s="25">
        <v>232301</v>
      </c>
      <c r="C62" s="33">
        <v>43245</v>
      </c>
      <c r="D62" s="34" t="s">
        <v>806</v>
      </c>
      <c r="E62" s="35" t="s">
        <v>802</v>
      </c>
      <c r="F62" s="29">
        <v>216</v>
      </c>
      <c r="G62" s="36">
        <v>190</v>
      </c>
      <c r="H62" s="23">
        <f t="shared" si="0"/>
        <v>41040</v>
      </c>
    </row>
    <row r="63" spans="1:8" ht="24.95" customHeight="1" x14ac:dyDescent="0.25">
      <c r="A63" s="24" t="s">
        <v>807</v>
      </c>
      <c r="B63" s="25">
        <v>232301</v>
      </c>
      <c r="C63" s="33">
        <v>43399</v>
      </c>
      <c r="D63" s="34" t="s">
        <v>808</v>
      </c>
      <c r="E63" s="35">
        <v>4</v>
      </c>
      <c r="F63" s="29">
        <v>17220</v>
      </c>
      <c r="G63" s="36">
        <v>172</v>
      </c>
      <c r="H63" s="23">
        <f t="shared" si="0"/>
        <v>2961840</v>
      </c>
    </row>
    <row r="64" spans="1:8" ht="24.95" customHeight="1" x14ac:dyDescent="0.25">
      <c r="A64" s="24" t="s">
        <v>807</v>
      </c>
      <c r="B64" s="25">
        <v>232301</v>
      </c>
      <c r="C64" s="33">
        <v>43399</v>
      </c>
      <c r="D64" s="34" t="s">
        <v>808</v>
      </c>
      <c r="E64" s="35">
        <v>6</v>
      </c>
      <c r="F64" s="29">
        <v>22759</v>
      </c>
      <c r="G64" s="36">
        <v>172</v>
      </c>
      <c r="H64" s="23">
        <f t="shared" si="0"/>
        <v>3914548</v>
      </c>
    </row>
    <row r="65" spans="1:8" ht="24.95" customHeight="1" x14ac:dyDescent="0.25">
      <c r="A65" s="24" t="s">
        <v>807</v>
      </c>
      <c r="B65" s="25">
        <v>232301</v>
      </c>
      <c r="C65" s="33">
        <v>43399</v>
      </c>
      <c r="D65" s="34" t="s">
        <v>808</v>
      </c>
      <c r="E65" s="35">
        <v>8</v>
      </c>
      <c r="F65" s="29">
        <v>6817</v>
      </c>
      <c r="G65" s="36">
        <v>172</v>
      </c>
      <c r="H65" s="23">
        <f t="shared" si="0"/>
        <v>1172524</v>
      </c>
    </row>
    <row r="66" spans="1:8" ht="24.95" customHeight="1" x14ac:dyDescent="0.25">
      <c r="A66" s="24" t="s">
        <v>807</v>
      </c>
      <c r="B66" s="25">
        <v>232301</v>
      </c>
      <c r="C66" s="33">
        <v>43399</v>
      </c>
      <c r="D66" s="34" t="s">
        <v>808</v>
      </c>
      <c r="E66" s="35">
        <v>10</v>
      </c>
      <c r="F66" s="29">
        <v>4658</v>
      </c>
      <c r="G66" s="36">
        <v>172</v>
      </c>
      <c r="H66" s="23">
        <f t="shared" si="0"/>
        <v>801176</v>
      </c>
    </row>
    <row r="67" spans="1:8" ht="24.95" customHeight="1" x14ac:dyDescent="0.25">
      <c r="A67" s="24" t="s">
        <v>807</v>
      </c>
      <c r="B67" s="25">
        <v>232301</v>
      </c>
      <c r="C67" s="33">
        <v>43399</v>
      </c>
      <c r="D67" s="34" t="s">
        <v>808</v>
      </c>
      <c r="E67" s="35">
        <v>12</v>
      </c>
      <c r="F67" s="29">
        <v>1865</v>
      </c>
      <c r="G67" s="36">
        <v>190</v>
      </c>
      <c r="H67" s="23">
        <f t="shared" si="0"/>
        <v>354350</v>
      </c>
    </row>
    <row r="68" spans="1:8" ht="24.95" customHeight="1" x14ac:dyDescent="0.25">
      <c r="A68" s="24" t="s">
        <v>807</v>
      </c>
      <c r="B68" s="25">
        <v>232301</v>
      </c>
      <c r="C68" s="33">
        <v>43399</v>
      </c>
      <c r="D68" s="34" t="s">
        <v>808</v>
      </c>
      <c r="E68" s="35">
        <v>14</v>
      </c>
      <c r="F68" s="29">
        <v>2333</v>
      </c>
      <c r="G68" s="36">
        <v>190</v>
      </c>
      <c r="H68" s="23">
        <f t="shared" si="0"/>
        <v>443270</v>
      </c>
    </row>
    <row r="69" spans="1:8" ht="24.95" customHeight="1" x14ac:dyDescent="0.25">
      <c r="A69" s="24" t="s">
        <v>807</v>
      </c>
      <c r="B69" s="25">
        <v>232301</v>
      </c>
      <c r="C69" s="33">
        <v>43399</v>
      </c>
      <c r="D69" s="34" t="s">
        <v>808</v>
      </c>
      <c r="E69" s="35">
        <v>16</v>
      </c>
      <c r="F69" s="29">
        <v>2604</v>
      </c>
      <c r="G69" s="36">
        <v>190</v>
      </c>
      <c r="H69" s="23">
        <f t="shared" si="0"/>
        <v>494760</v>
      </c>
    </row>
    <row r="70" spans="1:8" ht="24.95" customHeight="1" x14ac:dyDescent="0.25">
      <c r="A70" s="24" t="s">
        <v>807</v>
      </c>
      <c r="B70" s="25">
        <v>232301</v>
      </c>
      <c r="C70" s="33">
        <v>43399</v>
      </c>
      <c r="D70" s="34" t="s">
        <v>808</v>
      </c>
      <c r="E70" s="35">
        <v>18</v>
      </c>
      <c r="F70" s="29">
        <v>8183</v>
      </c>
      <c r="G70" s="36">
        <v>190</v>
      </c>
      <c r="H70" s="23">
        <f t="shared" si="0"/>
        <v>1554770</v>
      </c>
    </row>
    <row r="71" spans="1:8" ht="24.95" customHeight="1" x14ac:dyDescent="0.25">
      <c r="A71" s="24" t="s">
        <v>807</v>
      </c>
      <c r="B71" s="25">
        <v>232301</v>
      </c>
      <c r="C71" s="33">
        <v>43399</v>
      </c>
      <c r="D71" s="34" t="s">
        <v>808</v>
      </c>
      <c r="E71" s="35">
        <v>20</v>
      </c>
      <c r="F71" s="29">
        <v>34896</v>
      </c>
      <c r="G71" s="36">
        <v>190</v>
      </c>
      <c r="H71" s="23">
        <f t="shared" si="0"/>
        <v>6630240</v>
      </c>
    </row>
    <row r="72" spans="1:8" ht="24.95" customHeight="1" x14ac:dyDescent="0.25">
      <c r="A72" s="24" t="s">
        <v>807</v>
      </c>
      <c r="B72" s="25">
        <v>232301</v>
      </c>
      <c r="C72" s="33">
        <v>43399</v>
      </c>
      <c r="D72" s="34" t="s">
        <v>808</v>
      </c>
      <c r="E72" s="35">
        <v>22</v>
      </c>
      <c r="F72" s="29">
        <v>728</v>
      </c>
      <c r="G72" s="36">
        <v>190</v>
      </c>
      <c r="H72" s="23">
        <f t="shared" si="0"/>
        <v>138320</v>
      </c>
    </row>
    <row r="73" spans="1:8" ht="24.95" customHeight="1" x14ac:dyDescent="0.25">
      <c r="A73" s="24" t="s">
        <v>807</v>
      </c>
      <c r="B73" s="25">
        <v>232301</v>
      </c>
      <c r="C73" s="33">
        <v>43399</v>
      </c>
      <c r="D73" s="34" t="s">
        <v>808</v>
      </c>
      <c r="E73" s="35">
        <v>24</v>
      </c>
      <c r="F73" s="29">
        <v>450</v>
      </c>
      <c r="G73" s="36">
        <v>190</v>
      </c>
      <c r="H73" s="23">
        <f t="shared" si="0"/>
        <v>85500</v>
      </c>
    </row>
    <row r="74" spans="1:8" ht="24.95" customHeight="1" x14ac:dyDescent="0.25">
      <c r="A74" s="24" t="s">
        <v>807</v>
      </c>
      <c r="B74" s="25">
        <v>232301</v>
      </c>
      <c r="C74" s="33">
        <v>43399</v>
      </c>
      <c r="D74" s="34" t="s">
        <v>808</v>
      </c>
      <c r="E74" s="35">
        <v>26</v>
      </c>
      <c r="F74" s="29">
        <v>649</v>
      </c>
      <c r="G74" s="36">
        <v>190</v>
      </c>
      <c r="H74" s="23">
        <f t="shared" ref="H74:H137" si="1">F74*G74</f>
        <v>123310</v>
      </c>
    </row>
    <row r="75" spans="1:8" ht="24.95" customHeight="1" x14ac:dyDescent="0.25">
      <c r="A75" s="24" t="s">
        <v>807</v>
      </c>
      <c r="B75" s="25">
        <v>232301</v>
      </c>
      <c r="C75" s="33">
        <v>43399</v>
      </c>
      <c r="D75" s="37" t="s">
        <v>808</v>
      </c>
      <c r="E75" s="38" t="s">
        <v>801</v>
      </c>
      <c r="F75" s="29">
        <v>617</v>
      </c>
      <c r="G75" s="36">
        <v>190</v>
      </c>
      <c r="H75" s="23">
        <f t="shared" si="1"/>
        <v>117230</v>
      </c>
    </row>
    <row r="76" spans="1:8" ht="24.95" customHeight="1" x14ac:dyDescent="0.25">
      <c r="A76" s="24" t="s">
        <v>807</v>
      </c>
      <c r="B76" s="25">
        <v>232301</v>
      </c>
      <c r="C76" s="33">
        <v>43399</v>
      </c>
      <c r="D76" s="37" t="s">
        <v>808</v>
      </c>
      <c r="E76" s="38" t="s">
        <v>802</v>
      </c>
      <c r="F76" s="29">
        <v>649</v>
      </c>
      <c r="G76" s="36">
        <v>190</v>
      </c>
      <c r="H76" s="23">
        <f t="shared" si="1"/>
        <v>123310</v>
      </c>
    </row>
    <row r="77" spans="1:8" ht="24.95" customHeight="1" x14ac:dyDescent="0.25">
      <c r="A77" s="24" t="s">
        <v>809</v>
      </c>
      <c r="B77" s="25">
        <v>232301</v>
      </c>
      <c r="C77" s="33">
        <v>43416</v>
      </c>
      <c r="D77" s="34" t="s">
        <v>810</v>
      </c>
      <c r="E77" s="35">
        <v>4</v>
      </c>
      <c r="F77" s="29">
        <v>23909</v>
      </c>
      <c r="G77" s="36">
        <v>172</v>
      </c>
      <c r="H77" s="23">
        <f t="shared" si="1"/>
        <v>4112348</v>
      </c>
    </row>
    <row r="78" spans="1:8" ht="24.95" customHeight="1" x14ac:dyDescent="0.25">
      <c r="A78" s="24" t="s">
        <v>809</v>
      </c>
      <c r="B78" s="25">
        <v>232301</v>
      </c>
      <c r="C78" s="33">
        <v>43416</v>
      </c>
      <c r="D78" s="34" t="s">
        <v>810</v>
      </c>
      <c r="E78" s="35">
        <v>6</v>
      </c>
      <c r="F78" s="29">
        <v>6304</v>
      </c>
      <c r="G78" s="36">
        <v>172</v>
      </c>
      <c r="H78" s="23">
        <f t="shared" si="1"/>
        <v>1084288</v>
      </c>
    </row>
    <row r="79" spans="1:8" ht="24.95" customHeight="1" x14ac:dyDescent="0.25">
      <c r="A79" s="24" t="s">
        <v>809</v>
      </c>
      <c r="B79" s="25">
        <v>232301</v>
      </c>
      <c r="C79" s="33">
        <v>43416</v>
      </c>
      <c r="D79" s="34" t="s">
        <v>810</v>
      </c>
      <c r="E79" s="35">
        <v>8</v>
      </c>
      <c r="F79" s="29">
        <v>5054</v>
      </c>
      <c r="G79" s="36">
        <v>172</v>
      </c>
      <c r="H79" s="23">
        <f t="shared" si="1"/>
        <v>869288</v>
      </c>
    </row>
    <row r="80" spans="1:8" ht="24.95" customHeight="1" x14ac:dyDescent="0.25">
      <c r="A80" s="24" t="s">
        <v>809</v>
      </c>
      <c r="B80" s="25">
        <v>232301</v>
      </c>
      <c r="C80" s="33">
        <v>43416</v>
      </c>
      <c r="D80" s="34" t="s">
        <v>810</v>
      </c>
      <c r="E80" s="35">
        <v>10</v>
      </c>
      <c r="F80" s="29">
        <v>169</v>
      </c>
      <c r="G80" s="36">
        <v>172</v>
      </c>
      <c r="H80" s="23">
        <f t="shared" si="1"/>
        <v>29068</v>
      </c>
    </row>
    <row r="81" spans="1:8" ht="24.95" customHeight="1" x14ac:dyDescent="0.25">
      <c r="A81" s="24" t="s">
        <v>809</v>
      </c>
      <c r="B81" s="25">
        <v>232301</v>
      </c>
      <c r="C81" s="33">
        <v>43416</v>
      </c>
      <c r="D81" s="34" t="s">
        <v>810</v>
      </c>
      <c r="E81" s="35">
        <v>12</v>
      </c>
      <c r="F81" s="29">
        <v>2451</v>
      </c>
      <c r="G81" s="36">
        <v>190</v>
      </c>
      <c r="H81" s="23">
        <f t="shared" si="1"/>
        <v>465690</v>
      </c>
    </row>
    <row r="82" spans="1:8" ht="24.95" customHeight="1" x14ac:dyDescent="0.25">
      <c r="A82" s="24" t="s">
        <v>809</v>
      </c>
      <c r="B82" s="25">
        <v>232301</v>
      </c>
      <c r="C82" s="33">
        <v>43416</v>
      </c>
      <c r="D82" s="37" t="s">
        <v>810</v>
      </c>
      <c r="E82" s="38">
        <v>14</v>
      </c>
      <c r="F82" s="29">
        <v>10367</v>
      </c>
      <c r="G82" s="36">
        <v>190</v>
      </c>
      <c r="H82" s="23">
        <f t="shared" si="1"/>
        <v>1969730</v>
      </c>
    </row>
    <row r="83" spans="1:8" ht="24.95" customHeight="1" x14ac:dyDescent="0.25">
      <c r="A83" s="24" t="s">
        <v>809</v>
      </c>
      <c r="B83" s="25">
        <v>232301</v>
      </c>
      <c r="C83" s="33">
        <v>43416</v>
      </c>
      <c r="D83" s="34" t="s">
        <v>810</v>
      </c>
      <c r="E83" s="35">
        <v>16</v>
      </c>
      <c r="F83" s="29">
        <v>9172</v>
      </c>
      <c r="G83" s="36">
        <v>190</v>
      </c>
      <c r="H83" s="23">
        <f t="shared" si="1"/>
        <v>1742680</v>
      </c>
    </row>
    <row r="84" spans="1:8" ht="24.95" customHeight="1" x14ac:dyDescent="0.25">
      <c r="A84" s="24" t="s">
        <v>809</v>
      </c>
      <c r="B84" s="25">
        <v>232301</v>
      </c>
      <c r="C84" s="33">
        <v>43416</v>
      </c>
      <c r="D84" s="34" t="s">
        <v>810</v>
      </c>
      <c r="E84" s="35">
        <v>18</v>
      </c>
      <c r="F84" s="29">
        <v>11551</v>
      </c>
      <c r="G84" s="36">
        <v>190</v>
      </c>
      <c r="H84" s="23">
        <f t="shared" si="1"/>
        <v>2194690</v>
      </c>
    </row>
    <row r="85" spans="1:8" ht="24.95" customHeight="1" x14ac:dyDescent="0.25">
      <c r="A85" s="24" t="s">
        <v>809</v>
      </c>
      <c r="B85" s="25">
        <v>232301</v>
      </c>
      <c r="C85" s="33">
        <v>43416</v>
      </c>
      <c r="D85" s="34" t="s">
        <v>810</v>
      </c>
      <c r="E85" s="35">
        <v>20</v>
      </c>
      <c r="F85" s="29">
        <v>11243</v>
      </c>
      <c r="G85" s="36">
        <v>190</v>
      </c>
      <c r="H85" s="23">
        <f t="shared" si="1"/>
        <v>2136170</v>
      </c>
    </row>
    <row r="86" spans="1:8" ht="24.95" customHeight="1" x14ac:dyDescent="0.25">
      <c r="A86" s="24" t="s">
        <v>809</v>
      </c>
      <c r="B86" s="25">
        <v>232301</v>
      </c>
      <c r="C86" s="33">
        <v>43416</v>
      </c>
      <c r="D86" s="34" t="s">
        <v>810</v>
      </c>
      <c r="E86" s="35">
        <v>22</v>
      </c>
      <c r="F86" s="29">
        <v>0</v>
      </c>
      <c r="G86" s="36">
        <v>190</v>
      </c>
      <c r="H86" s="23">
        <f t="shared" si="1"/>
        <v>0</v>
      </c>
    </row>
    <row r="87" spans="1:8" ht="24.95" customHeight="1" x14ac:dyDescent="0.25">
      <c r="A87" s="24" t="s">
        <v>809</v>
      </c>
      <c r="B87" s="25">
        <v>232301</v>
      </c>
      <c r="C87" s="33">
        <v>43416</v>
      </c>
      <c r="D87" s="34" t="s">
        <v>810</v>
      </c>
      <c r="E87" s="35">
        <v>24</v>
      </c>
      <c r="F87" s="29">
        <v>40</v>
      </c>
      <c r="G87" s="36">
        <v>190</v>
      </c>
      <c r="H87" s="23">
        <f>F87*G87</f>
        <v>7600</v>
      </c>
    </row>
    <row r="88" spans="1:8" ht="24.95" customHeight="1" x14ac:dyDescent="0.25">
      <c r="A88" s="24" t="s">
        <v>809</v>
      </c>
      <c r="B88" s="25">
        <v>232301</v>
      </c>
      <c r="C88" s="33">
        <v>43416</v>
      </c>
      <c r="D88" s="34" t="s">
        <v>810</v>
      </c>
      <c r="E88" s="35">
        <v>26</v>
      </c>
      <c r="F88" s="29">
        <v>0</v>
      </c>
      <c r="G88" s="36">
        <v>190</v>
      </c>
      <c r="H88" s="23">
        <f t="shared" si="1"/>
        <v>0</v>
      </c>
    </row>
    <row r="89" spans="1:8" ht="24.95" customHeight="1" x14ac:dyDescent="0.25">
      <c r="A89" s="24" t="s">
        <v>809</v>
      </c>
      <c r="B89" s="25">
        <v>232301</v>
      </c>
      <c r="C89" s="33">
        <v>43416</v>
      </c>
      <c r="D89" s="34" t="s">
        <v>810</v>
      </c>
      <c r="E89" s="35" t="s">
        <v>801</v>
      </c>
      <c r="F89" s="29">
        <v>114</v>
      </c>
      <c r="G89" s="36">
        <v>190</v>
      </c>
      <c r="H89" s="23">
        <f t="shared" si="1"/>
        <v>21660</v>
      </c>
    </row>
    <row r="90" spans="1:8" ht="24.95" customHeight="1" x14ac:dyDescent="0.25">
      <c r="A90" s="24" t="s">
        <v>809</v>
      </c>
      <c r="B90" s="25">
        <v>232301</v>
      </c>
      <c r="C90" s="33">
        <v>43416</v>
      </c>
      <c r="D90" s="34" t="s">
        <v>810</v>
      </c>
      <c r="E90" s="35" t="s">
        <v>802</v>
      </c>
      <c r="F90" s="29">
        <v>650</v>
      </c>
      <c r="G90" s="36">
        <v>190</v>
      </c>
      <c r="H90" s="23">
        <f t="shared" si="1"/>
        <v>123500</v>
      </c>
    </row>
    <row r="91" spans="1:8" ht="24.95" customHeight="1" x14ac:dyDescent="0.25">
      <c r="A91" s="24" t="s">
        <v>811</v>
      </c>
      <c r="B91" s="25">
        <v>232301</v>
      </c>
      <c r="C91" s="26" t="s">
        <v>796</v>
      </c>
      <c r="D91" s="40" t="s">
        <v>812</v>
      </c>
      <c r="E91" s="32">
        <v>27</v>
      </c>
      <c r="F91" s="29">
        <v>8</v>
      </c>
      <c r="G91" s="41">
        <v>477</v>
      </c>
      <c r="H91" s="23">
        <f t="shared" si="1"/>
        <v>3816</v>
      </c>
    </row>
    <row r="92" spans="1:8" ht="24.95" customHeight="1" x14ac:dyDescent="0.25">
      <c r="A92" s="24" t="s">
        <v>811</v>
      </c>
      <c r="B92" s="25">
        <v>232301</v>
      </c>
      <c r="C92" s="26" t="s">
        <v>796</v>
      </c>
      <c r="D92" s="40" t="s">
        <v>812</v>
      </c>
      <c r="E92" s="32">
        <v>28</v>
      </c>
      <c r="F92" s="29">
        <v>10349</v>
      </c>
      <c r="G92" s="41">
        <v>477</v>
      </c>
      <c r="H92" s="23">
        <f t="shared" si="1"/>
        <v>4936473</v>
      </c>
    </row>
    <row r="93" spans="1:8" ht="24.95" customHeight="1" x14ac:dyDescent="0.25">
      <c r="A93" s="24" t="s">
        <v>811</v>
      </c>
      <c r="B93" s="25">
        <v>232301</v>
      </c>
      <c r="C93" s="26" t="s">
        <v>796</v>
      </c>
      <c r="D93" s="40" t="s">
        <v>812</v>
      </c>
      <c r="E93" s="32">
        <v>29</v>
      </c>
      <c r="F93" s="29">
        <v>1407</v>
      </c>
      <c r="G93" s="41">
        <v>477</v>
      </c>
      <c r="H93" s="23">
        <f t="shared" si="1"/>
        <v>671139</v>
      </c>
    </row>
    <row r="94" spans="1:8" ht="24.95" customHeight="1" x14ac:dyDescent="0.25">
      <c r="A94" s="24" t="s">
        <v>811</v>
      </c>
      <c r="B94" s="25">
        <v>232301</v>
      </c>
      <c r="C94" s="26" t="s">
        <v>796</v>
      </c>
      <c r="D94" s="40" t="s">
        <v>812</v>
      </c>
      <c r="E94" s="32">
        <v>30</v>
      </c>
      <c r="F94" s="29">
        <v>1720</v>
      </c>
      <c r="G94" s="41">
        <v>477</v>
      </c>
      <c r="H94" s="23">
        <f t="shared" si="1"/>
        <v>820440</v>
      </c>
    </row>
    <row r="95" spans="1:8" ht="24.95" customHeight="1" x14ac:dyDescent="0.25">
      <c r="A95" s="24" t="s">
        <v>811</v>
      </c>
      <c r="B95" s="25">
        <v>232301</v>
      </c>
      <c r="C95" s="26" t="s">
        <v>796</v>
      </c>
      <c r="D95" s="40" t="s">
        <v>812</v>
      </c>
      <c r="E95" s="32">
        <v>31</v>
      </c>
      <c r="F95" s="42">
        <v>861</v>
      </c>
      <c r="G95" s="41">
        <v>477</v>
      </c>
      <c r="H95" s="23">
        <f t="shared" si="1"/>
        <v>410697</v>
      </c>
    </row>
    <row r="96" spans="1:8" ht="24.95" customHeight="1" x14ac:dyDescent="0.25">
      <c r="A96" s="24" t="s">
        <v>811</v>
      </c>
      <c r="B96" s="25">
        <v>232401</v>
      </c>
      <c r="C96" s="26" t="s">
        <v>796</v>
      </c>
      <c r="D96" s="40" t="s">
        <v>812</v>
      </c>
      <c r="E96" s="32">
        <v>32</v>
      </c>
      <c r="F96" s="29">
        <v>14465</v>
      </c>
      <c r="G96" s="41">
        <v>477</v>
      </c>
      <c r="H96" s="23">
        <f t="shared" si="1"/>
        <v>6899805</v>
      </c>
    </row>
    <row r="97" spans="1:8" ht="24.95" customHeight="1" x14ac:dyDescent="0.25">
      <c r="A97" s="24" t="s">
        <v>811</v>
      </c>
      <c r="B97" s="25">
        <v>232401</v>
      </c>
      <c r="C97" s="26" t="s">
        <v>796</v>
      </c>
      <c r="D97" s="40" t="s">
        <v>812</v>
      </c>
      <c r="E97" s="32">
        <v>33</v>
      </c>
      <c r="F97" s="29">
        <v>4617</v>
      </c>
      <c r="G97" s="41">
        <v>477</v>
      </c>
      <c r="H97" s="23">
        <f t="shared" si="1"/>
        <v>2202309</v>
      </c>
    </row>
    <row r="98" spans="1:8" ht="24.95" customHeight="1" x14ac:dyDescent="0.25">
      <c r="A98" s="24" t="s">
        <v>811</v>
      </c>
      <c r="B98" s="25">
        <v>232401</v>
      </c>
      <c r="C98" s="26" t="s">
        <v>796</v>
      </c>
      <c r="D98" s="40" t="s">
        <v>812</v>
      </c>
      <c r="E98" s="32">
        <v>34</v>
      </c>
      <c r="F98" s="29">
        <v>17908</v>
      </c>
      <c r="G98" s="41">
        <v>500</v>
      </c>
      <c r="H98" s="23">
        <f t="shared" si="1"/>
        <v>8954000</v>
      </c>
    </row>
    <row r="99" spans="1:8" ht="24.95" customHeight="1" x14ac:dyDescent="0.25">
      <c r="A99" s="24" t="s">
        <v>811</v>
      </c>
      <c r="B99" s="25">
        <v>232401</v>
      </c>
      <c r="C99" s="26" t="s">
        <v>796</v>
      </c>
      <c r="D99" s="40" t="s">
        <v>812</v>
      </c>
      <c r="E99" s="32">
        <v>35</v>
      </c>
      <c r="F99" s="29">
        <v>22980</v>
      </c>
      <c r="G99" s="41">
        <v>500</v>
      </c>
      <c r="H99" s="23">
        <f t="shared" si="1"/>
        <v>11490000</v>
      </c>
    </row>
    <row r="100" spans="1:8" ht="24.95" customHeight="1" x14ac:dyDescent="0.25">
      <c r="A100" s="24" t="s">
        <v>811</v>
      </c>
      <c r="B100" s="25">
        <v>232401</v>
      </c>
      <c r="C100" s="26" t="s">
        <v>796</v>
      </c>
      <c r="D100" s="40" t="s">
        <v>812</v>
      </c>
      <c r="E100" s="32">
        <v>36</v>
      </c>
      <c r="F100" s="29">
        <v>26391</v>
      </c>
      <c r="G100" s="41">
        <v>500</v>
      </c>
      <c r="H100" s="23">
        <f t="shared" si="1"/>
        <v>13195500</v>
      </c>
    </row>
    <row r="101" spans="1:8" ht="24.95" customHeight="1" x14ac:dyDescent="0.25">
      <c r="A101" s="24" t="s">
        <v>811</v>
      </c>
      <c r="B101" s="25">
        <v>232401</v>
      </c>
      <c r="C101" s="26" t="s">
        <v>796</v>
      </c>
      <c r="D101" s="40" t="s">
        <v>812</v>
      </c>
      <c r="E101" s="32">
        <v>37</v>
      </c>
      <c r="F101" s="29">
        <v>24576</v>
      </c>
      <c r="G101" s="41">
        <v>500</v>
      </c>
      <c r="H101" s="23">
        <f t="shared" si="1"/>
        <v>12288000</v>
      </c>
    </row>
    <row r="102" spans="1:8" ht="24.95" customHeight="1" x14ac:dyDescent="0.25">
      <c r="A102" s="24" t="s">
        <v>811</v>
      </c>
      <c r="B102" s="25">
        <v>232401</v>
      </c>
      <c r="C102" s="26" t="s">
        <v>796</v>
      </c>
      <c r="D102" s="40" t="s">
        <v>812</v>
      </c>
      <c r="E102" s="32">
        <v>38</v>
      </c>
      <c r="F102" s="29">
        <v>5507</v>
      </c>
      <c r="G102" s="41">
        <v>500</v>
      </c>
      <c r="H102" s="23">
        <f t="shared" si="1"/>
        <v>2753500</v>
      </c>
    </row>
    <row r="103" spans="1:8" ht="24.95" customHeight="1" x14ac:dyDescent="0.25">
      <c r="A103" s="24" t="s">
        <v>811</v>
      </c>
      <c r="B103" s="25">
        <v>232401</v>
      </c>
      <c r="C103" s="26" t="s">
        <v>796</v>
      </c>
      <c r="D103" s="40" t="s">
        <v>812</v>
      </c>
      <c r="E103" s="32">
        <v>39</v>
      </c>
      <c r="F103" s="29">
        <v>6180</v>
      </c>
      <c r="G103" s="41">
        <v>500</v>
      </c>
      <c r="H103" s="23">
        <f t="shared" si="1"/>
        <v>3090000</v>
      </c>
    </row>
    <row r="104" spans="1:8" ht="24.95" customHeight="1" x14ac:dyDescent="0.25">
      <c r="A104" s="24" t="s">
        <v>811</v>
      </c>
      <c r="B104" s="25">
        <v>232401</v>
      </c>
      <c r="C104" s="26" t="s">
        <v>796</v>
      </c>
      <c r="D104" s="40" t="s">
        <v>812</v>
      </c>
      <c r="E104" s="32">
        <v>40</v>
      </c>
      <c r="F104" s="29">
        <v>4614</v>
      </c>
      <c r="G104" s="41">
        <v>500</v>
      </c>
      <c r="H104" s="23">
        <f t="shared" si="1"/>
        <v>2307000</v>
      </c>
    </row>
    <row r="105" spans="1:8" ht="24.95" customHeight="1" x14ac:dyDescent="0.25">
      <c r="A105" s="24" t="s">
        <v>811</v>
      </c>
      <c r="B105" s="25">
        <v>232401</v>
      </c>
      <c r="C105" s="26" t="s">
        <v>796</v>
      </c>
      <c r="D105" s="40" t="s">
        <v>812</v>
      </c>
      <c r="E105" s="43">
        <v>41</v>
      </c>
      <c r="F105" s="29">
        <v>3721</v>
      </c>
      <c r="G105" s="41">
        <v>500</v>
      </c>
      <c r="H105" s="23">
        <f t="shared" si="1"/>
        <v>1860500</v>
      </c>
    </row>
    <row r="106" spans="1:8" ht="24.95" customHeight="1" x14ac:dyDescent="0.25">
      <c r="A106" s="24" t="s">
        <v>811</v>
      </c>
      <c r="B106" s="25">
        <v>232401</v>
      </c>
      <c r="C106" s="26" t="s">
        <v>796</v>
      </c>
      <c r="D106" s="40" t="s">
        <v>812</v>
      </c>
      <c r="E106" s="43">
        <v>42</v>
      </c>
      <c r="F106" s="29">
        <v>3825</v>
      </c>
      <c r="G106" s="41">
        <v>500</v>
      </c>
      <c r="H106" s="23">
        <f t="shared" si="1"/>
        <v>1912500</v>
      </c>
    </row>
    <row r="107" spans="1:8" ht="24.95" customHeight="1" x14ac:dyDescent="0.25">
      <c r="A107" s="24" t="s">
        <v>811</v>
      </c>
      <c r="B107" s="25">
        <v>232401</v>
      </c>
      <c r="C107" s="26" t="s">
        <v>796</v>
      </c>
      <c r="D107" s="40" t="s">
        <v>812</v>
      </c>
      <c r="E107" s="32">
        <v>43</v>
      </c>
      <c r="F107" s="29">
        <v>1020</v>
      </c>
      <c r="G107" s="41">
        <v>500</v>
      </c>
      <c r="H107" s="23">
        <f t="shared" si="1"/>
        <v>510000</v>
      </c>
    </row>
    <row r="108" spans="1:8" ht="24.95" customHeight="1" x14ac:dyDescent="0.25">
      <c r="A108" s="24" t="s">
        <v>811</v>
      </c>
      <c r="B108" s="25">
        <v>232401</v>
      </c>
      <c r="C108" s="26" t="s">
        <v>796</v>
      </c>
      <c r="D108" s="40" t="s">
        <v>812</v>
      </c>
      <c r="E108" s="32">
        <v>44</v>
      </c>
      <c r="F108" s="29">
        <v>2715</v>
      </c>
      <c r="G108" s="41">
        <v>500</v>
      </c>
      <c r="H108" s="23">
        <f t="shared" si="1"/>
        <v>1357500</v>
      </c>
    </row>
    <row r="109" spans="1:8" ht="24.95" customHeight="1" x14ac:dyDescent="0.25">
      <c r="A109" s="24" t="s">
        <v>811</v>
      </c>
      <c r="B109" s="25">
        <v>232401</v>
      </c>
      <c r="C109" s="26" t="s">
        <v>796</v>
      </c>
      <c r="D109" s="40" t="s">
        <v>812</v>
      </c>
      <c r="E109" s="32">
        <v>45</v>
      </c>
      <c r="F109" s="29">
        <v>416</v>
      </c>
      <c r="G109" s="41">
        <v>500</v>
      </c>
      <c r="H109" s="23">
        <f t="shared" si="1"/>
        <v>208000</v>
      </c>
    </row>
    <row r="110" spans="1:8" ht="24.95" customHeight="1" x14ac:dyDescent="0.25">
      <c r="A110" s="24" t="s">
        <v>811</v>
      </c>
      <c r="B110" s="25">
        <v>232401</v>
      </c>
      <c r="C110" s="26" t="s">
        <v>796</v>
      </c>
      <c r="D110" s="44" t="s">
        <v>812</v>
      </c>
      <c r="E110" s="32">
        <v>46</v>
      </c>
      <c r="F110" s="29">
        <v>326</v>
      </c>
      <c r="G110" s="41">
        <v>500</v>
      </c>
      <c r="H110" s="23">
        <f t="shared" si="1"/>
        <v>163000</v>
      </c>
    </row>
    <row r="111" spans="1:8" ht="24.95" customHeight="1" x14ac:dyDescent="0.25">
      <c r="A111" s="24" t="s">
        <v>813</v>
      </c>
      <c r="B111" s="25">
        <v>232401</v>
      </c>
      <c r="C111" s="26" t="s">
        <v>796</v>
      </c>
      <c r="D111" s="40" t="s">
        <v>814</v>
      </c>
      <c r="E111" s="32">
        <v>27</v>
      </c>
      <c r="F111" s="29">
        <v>1269</v>
      </c>
      <c r="G111" s="41">
        <v>477</v>
      </c>
      <c r="H111" s="23">
        <f t="shared" si="1"/>
        <v>605313</v>
      </c>
    </row>
    <row r="112" spans="1:8" ht="24.95" customHeight="1" x14ac:dyDescent="0.25">
      <c r="A112" s="24" t="s">
        <v>813</v>
      </c>
      <c r="B112" s="25">
        <v>232401</v>
      </c>
      <c r="C112" s="26" t="s">
        <v>796</v>
      </c>
      <c r="D112" s="40" t="s">
        <v>814</v>
      </c>
      <c r="E112" s="32">
        <v>28</v>
      </c>
      <c r="F112" s="29">
        <v>3695</v>
      </c>
      <c r="G112" s="41">
        <v>477</v>
      </c>
      <c r="H112" s="23">
        <f t="shared" si="1"/>
        <v>1762515</v>
      </c>
    </row>
    <row r="113" spans="1:8" ht="24.95" customHeight="1" x14ac:dyDescent="0.25">
      <c r="A113" s="24" t="s">
        <v>813</v>
      </c>
      <c r="B113" s="25">
        <v>232401</v>
      </c>
      <c r="C113" s="26" t="s">
        <v>796</v>
      </c>
      <c r="D113" s="40" t="s">
        <v>814</v>
      </c>
      <c r="E113" s="32">
        <v>29</v>
      </c>
      <c r="F113" s="29">
        <v>19118</v>
      </c>
      <c r="G113" s="41">
        <v>477</v>
      </c>
      <c r="H113" s="23">
        <f t="shared" si="1"/>
        <v>9119286</v>
      </c>
    </row>
    <row r="114" spans="1:8" ht="24.95" customHeight="1" x14ac:dyDescent="0.25">
      <c r="A114" s="24" t="s">
        <v>813</v>
      </c>
      <c r="B114" s="25">
        <v>232401</v>
      </c>
      <c r="C114" s="26" t="s">
        <v>796</v>
      </c>
      <c r="D114" s="40" t="s">
        <v>814</v>
      </c>
      <c r="E114" s="32">
        <v>30</v>
      </c>
      <c r="F114" s="29">
        <v>2217</v>
      </c>
      <c r="G114" s="41">
        <v>477</v>
      </c>
      <c r="H114" s="23">
        <f t="shared" si="1"/>
        <v>1057509</v>
      </c>
    </row>
    <row r="115" spans="1:8" ht="24.95" customHeight="1" x14ac:dyDescent="0.25">
      <c r="A115" s="24" t="s">
        <v>813</v>
      </c>
      <c r="B115" s="25">
        <v>232401</v>
      </c>
      <c r="C115" s="26" t="s">
        <v>796</v>
      </c>
      <c r="D115" s="44" t="s">
        <v>814</v>
      </c>
      <c r="E115" s="32">
        <v>31</v>
      </c>
      <c r="F115" s="29">
        <v>791</v>
      </c>
      <c r="G115" s="41">
        <v>477</v>
      </c>
      <c r="H115" s="23">
        <f t="shared" si="1"/>
        <v>377307</v>
      </c>
    </row>
    <row r="116" spans="1:8" ht="24.95" customHeight="1" x14ac:dyDescent="0.25">
      <c r="A116" s="24" t="s">
        <v>813</v>
      </c>
      <c r="B116" s="25">
        <v>232401</v>
      </c>
      <c r="C116" s="26" t="s">
        <v>796</v>
      </c>
      <c r="D116" s="40" t="s">
        <v>814</v>
      </c>
      <c r="E116" s="32">
        <v>32</v>
      </c>
      <c r="F116" s="29">
        <v>982</v>
      </c>
      <c r="G116" s="41">
        <v>477</v>
      </c>
      <c r="H116" s="23">
        <f t="shared" si="1"/>
        <v>468414</v>
      </c>
    </row>
    <row r="117" spans="1:8" ht="24.95" customHeight="1" x14ac:dyDescent="0.25">
      <c r="A117" s="24" t="s">
        <v>813</v>
      </c>
      <c r="B117" s="25">
        <v>232401</v>
      </c>
      <c r="C117" s="26" t="s">
        <v>796</v>
      </c>
      <c r="D117" s="40" t="s">
        <v>814</v>
      </c>
      <c r="E117" s="32">
        <v>33</v>
      </c>
      <c r="F117" s="29">
        <v>4824</v>
      </c>
      <c r="G117" s="41">
        <v>477</v>
      </c>
      <c r="H117" s="23">
        <f t="shared" si="1"/>
        <v>2301048</v>
      </c>
    </row>
    <row r="118" spans="1:8" ht="24.95" customHeight="1" x14ac:dyDescent="0.25">
      <c r="A118" s="24" t="s">
        <v>813</v>
      </c>
      <c r="B118" s="25">
        <v>232401</v>
      </c>
      <c r="C118" s="26" t="s">
        <v>796</v>
      </c>
      <c r="D118" s="40" t="s">
        <v>814</v>
      </c>
      <c r="E118" s="32">
        <v>34</v>
      </c>
      <c r="F118" s="29">
        <v>4402</v>
      </c>
      <c r="G118" s="41">
        <v>500</v>
      </c>
      <c r="H118" s="23">
        <f t="shared" si="1"/>
        <v>2201000</v>
      </c>
    </row>
    <row r="119" spans="1:8" ht="24.95" customHeight="1" x14ac:dyDescent="0.25">
      <c r="A119" s="24" t="s">
        <v>813</v>
      </c>
      <c r="B119" s="25">
        <v>232401</v>
      </c>
      <c r="C119" s="26" t="s">
        <v>796</v>
      </c>
      <c r="D119" s="40" t="s">
        <v>814</v>
      </c>
      <c r="E119" s="32">
        <v>35</v>
      </c>
      <c r="F119" s="29">
        <v>8367</v>
      </c>
      <c r="G119" s="41">
        <v>500</v>
      </c>
      <c r="H119" s="23">
        <f t="shared" si="1"/>
        <v>4183500</v>
      </c>
    </row>
    <row r="120" spans="1:8" ht="24.95" customHeight="1" x14ac:dyDescent="0.25">
      <c r="A120" s="24" t="s">
        <v>813</v>
      </c>
      <c r="B120" s="25">
        <v>232401</v>
      </c>
      <c r="C120" s="26" t="s">
        <v>796</v>
      </c>
      <c r="D120" s="40" t="s">
        <v>814</v>
      </c>
      <c r="E120" s="43">
        <v>36</v>
      </c>
      <c r="F120" s="29">
        <v>7860</v>
      </c>
      <c r="G120" s="41">
        <v>500</v>
      </c>
      <c r="H120" s="23">
        <f t="shared" si="1"/>
        <v>3930000</v>
      </c>
    </row>
    <row r="121" spans="1:8" ht="24.95" customHeight="1" x14ac:dyDescent="0.25">
      <c r="A121" s="24" t="s">
        <v>813</v>
      </c>
      <c r="B121" s="25">
        <v>232401</v>
      </c>
      <c r="C121" s="26" t="s">
        <v>796</v>
      </c>
      <c r="D121" s="40" t="s">
        <v>814</v>
      </c>
      <c r="E121" s="32">
        <v>37</v>
      </c>
      <c r="F121" s="29">
        <v>11735</v>
      </c>
      <c r="G121" s="41">
        <v>500</v>
      </c>
      <c r="H121" s="23">
        <f t="shared" si="1"/>
        <v>5867500</v>
      </c>
    </row>
    <row r="122" spans="1:8" ht="24.95" customHeight="1" x14ac:dyDescent="0.25">
      <c r="A122" s="24" t="s">
        <v>813</v>
      </c>
      <c r="B122" s="25">
        <v>232401</v>
      </c>
      <c r="C122" s="26" t="s">
        <v>796</v>
      </c>
      <c r="D122" s="40" t="s">
        <v>814</v>
      </c>
      <c r="E122" s="32">
        <v>38</v>
      </c>
      <c r="F122" s="29">
        <v>18256</v>
      </c>
      <c r="G122" s="41">
        <v>500</v>
      </c>
      <c r="H122" s="23">
        <f t="shared" si="1"/>
        <v>9128000</v>
      </c>
    </row>
    <row r="123" spans="1:8" ht="24.95" customHeight="1" x14ac:dyDescent="0.25">
      <c r="A123" s="24" t="s">
        <v>813</v>
      </c>
      <c r="B123" s="25">
        <v>232401</v>
      </c>
      <c r="C123" s="26" t="s">
        <v>796</v>
      </c>
      <c r="D123" s="40" t="s">
        <v>814</v>
      </c>
      <c r="E123" s="32">
        <v>39</v>
      </c>
      <c r="F123" s="29">
        <v>8560</v>
      </c>
      <c r="G123" s="41">
        <v>500</v>
      </c>
      <c r="H123" s="23">
        <f t="shared" si="1"/>
        <v>4280000</v>
      </c>
    </row>
    <row r="124" spans="1:8" ht="24.95" customHeight="1" x14ac:dyDescent="0.25">
      <c r="A124" s="24" t="s">
        <v>813</v>
      </c>
      <c r="B124" s="25">
        <v>232401</v>
      </c>
      <c r="C124" s="26" t="s">
        <v>796</v>
      </c>
      <c r="D124" s="40" t="s">
        <v>814</v>
      </c>
      <c r="E124" s="43">
        <v>40</v>
      </c>
      <c r="F124" s="29">
        <v>10595</v>
      </c>
      <c r="G124" s="41">
        <v>500</v>
      </c>
      <c r="H124" s="23">
        <f t="shared" si="1"/>
        <v>5297500</v>
      </c>
    </row>
    <row r="125" spans="1:8" ht="24.95" customHeight="1" x14ac:dyDescent="0.25">
      <c r="A125" s="24" t="s">
        <v>813</v>
      </c>
      <c r="B125" s="25">
        <v>232401</v>
      </c>
      <c r="C125" s="26" t="s">
        <v>796</v>
      </c>
      <c r="D125" s="40" t="s">
        <v>814</v>
      </c>
      <c r="E125" s="32">
        <v>41</v>
      </c>
      <c r="F125" s="29">
        <v>11278</v>
      </c>
      <c r="G125" s="41">
        <v>500</v>
      </c>
      <c r="H125" s="23">
        <f t="shared" si="1"/>
        <v>5639000</v>
      </c>
    </row>
    <row r="126" spans="1:8" ht="24.95" customHeight="1" x14ac:dyDescent="0.25">
      <c r="A126" s="24" t="s">
        <v>813</v>
      </c>
      <c r="B126" s="25">
        <v>232401</v>
      </c>
      <c r="C126" s="26" t="s">
        <v>796</v>
      </c>
      <c r="D126" s="40" t="s">
        <v>814</v>
      </c>
      <c r="E126" s="32">
        <v>42</v>
      </c>
      <c r="F126" s="29">
        <v>4031</v>
      </c>
      <c r="G126" s="41">
        <v>500</v>
      </c>
      <c r="H126" s="23">
        <f t="shared" si="1"/>
        <v>2015500</v>
      </c>
    </row>
    <row r="127" spans="1:8" ht="24.95" customHeight="1" x14ac:dyDescent="0.25">
      <c r="A127" s="24" t="s">
        <v>813</v>
      </c>
      <c r="B127" s="25">
        <v>232401</v>
      </c>
      <c r="C127" s="26" t="s">
        <v>796</v>
      </c>
      <c r="D127" s="40" t="s">
        <v>814</v>
      </c>
      <c r="E127" s="32">
        <v>43</v>
      </c>
      <c r="F127" s="29">
        <v>0</v>
      </c>
      <c r="G127" s="41">
        <v>500</v>
      </c>
      <c r="H127" s="23">
        <f t="shared" si="1"/>
        <v>0</v>
      </c>
    </row>
    <row r="128" spans="1:8" ht="24.95" customHeight="1" x14ac:dyDescent="0.25">
      <c r="A128" s="24" t="s">
        <v>813</v>
      </c>
      <c r="B128" s="25">
        <v>232401</v>
      </c>
      <c r="C128" s="26" t="s">
        <v>796</v>
      </c>
      <c r="D128" s="40" t="s">
        <v>814</v>
      </c>
      <c r="E128" s="32">
        <v>44</v>
      </c>
      <c r="F128" s="29">
        <v>0</v>
      </c>
      <c r="G128" s="41">
        <v>500</v>
      </c>
      <c r="H128" s="23">
        <f t="shared" si="1"/>
        <v>0</v>
      </c>
    </row>
    <row r="129" spans="1:8" ht="24.95" customHeight="1" x14ac:dyDescent="0.25">
      <c r="A129" s="24" t="s">
        <v>813</v>
      </c>
      <c r="B129" s="25">
        <v>232401</v>
      </c>
      <c r="C129" s="26" t="s">
        <v>796</v>
      </c>
      <c r="D129" s="40" t="s">
        <v>814</v>
      </c>
      <c r="E129" s="32">
        <v>45</v>
      </c>
      <c r="F129" s="29">
        <v>23</v>
      </c>
      <c r="G129" s="41">
        <v>500</v>
      </c>
      <c r="H129" s="23">
        <f t="shared" si="1"/>
        <v>11500</v>
      </c>
    </row>
    <row r="130" spans="1:8" ht="24.95" customHeight="1" x14ac:dyDescent="0.25">
      <c r="A130" s="24" t="s">
        <v>815</v>
      </c>
      <c r="B130" s="25">
        <v>232401</v>
      </c>
      <c r="C130" s="26" t="s">
        <v>796</v>
      </c>
      <c r="D130" s="44" t="s">
        <v>814</v>
      </c>
      <c r="E130" s="32">
        <v>46</v>
      </c>
      <c r="F130" s="29">
        <v>1376</v>
      </c>
      <c r="G130" s="41">
        <v>500</v>
      </c>
      <c r="H130" s="23">
        <f t="shared" si="1"/>
        <v>688000</v>
      </c>
    </row>
    <row r="131" spans="1:8" ht="24.95" customHeight="1" x14ac:dyDescent="0.25">
      <c r="A131" s="24" t="s">
        <v>815</v>
      </c>
      <c r="B131" s="25">
        <v>232401</v>
      </c>
      <c r="C131" s="26" t="s">
        <v>796</v>
      </c>
      <c r="D131" s="44" t="s">
        <v>816</v>
      </c>
      <c r="E131" s="32">
        <v>5</v>
      </c>
      <c r="F131" s="29">
        <v>134</v>
      </c>
      <c r="G131" s="45">
        <v>30.48</v>
      </c>
      <c r="H131" s="23">
        <f t="shared" si="1"/>
        <v>4084.32</v>
      </c>
    </row>
    <row r="132" spans="1:8" ht="24.95" customHeight="1" x14ac:dyDescent="0.25">
      <c r="A132" s="24" t="s">
        <v>815</v>
      </c>
      <c r="B132" s="25">
        <v>232401</v>
      </c>
      <c r="C132" s="26" t="s">
        <v>796</v>
      </c>
      <c r="D132" s="44" t="s">
        <v>816</v>
      </c>
      <c r="E132" s="32">
        <v>6</v>
      </c>
      <c r="F132" s="29">
        <v>29</v>
      </c>
      <c r="G132" s="45">
        <v>30.48</v>
      </c>
      <c r="H132" s="23">
        <f t="shared" si="1"/>
        <v>883.92</v>
      </c>
    </row>
    <row r="133" spans="1:8" ht="24.95" customHeight="1" x14ac:dyDescent="0.25">
      <c r="A133" s="24" t="s">
        <v>815</v>
      </c>
      <c r="B133" s="25">
        <v>232401</v>
      </c>
      <c r="C133" s="26" t="s">
        <v>796</v>
      </c>
      <c r="D133" s="44" t="s">
        <v>816</v>
      </c>
      <c r="E133" s="32">
        <v>7</v>
      </c>
      <c r="F133" s="29">
        <v>399</v>
      </c>
      <c r="G133" s="45">
        <v>30.48</v>
      </c>
      <c r="H133" s="23">
        <f t="shared" si="1"/>
        <v>12161.52</v>
      </c>
    </row>
    <row r="134" spans="1:8" ht="24.95" customHeight="1" x14ac:dyDescent="0.25">
      <c r="A134" s="24" t="s">
        <v>815</v>
      </c>
      <c r="B134" s="25">
        <v>232301</v>
      </c>
      <c r="C134" s="26" t="s">
        <v>796</v>
      </c>
      <c r="D134" s="44" t="s">
        <v>816</v>
      </c>
      <c r="E134" s="32">
        <v>8</v>
      </c>
      <c r="F134" s="29">
        <v>481</v>
      </c>
      <c r="G134" s="45">
        <v>31.41</v>
      </c>
      <c r="H134" s="23">
        <f t="shared" si="1"/>
        <v>15108.210000000001</v>
      </c>
    </row>
    <row r="135" spans="1:8" ht="24.95" customHeight="1" x14ac:dyDescent="0.25">
      <c r="A135" s="24" t="s">
        <v>815</v>
      </c>
      <c r="B135" s="25">
        <v>232301</v>
      </c>
      <c r="C135" s="26" t="s">
        <v>796</v>
      </c>
      <c r="D135" s="44" t="s">
        <v>816</v>
      </c>
      <c r="E135" s="32">
        <v>9</v>
      </c>
      <c r="F135" s="29">
        <v>0</v>
      </c>
      <c r="G135" s="45">
        <v>31.41</v>
      </c>
      <c r="H135" s="23">
        <f t="shared" si="1"/>
        <v>0</v>
      </c>
    </row>
    <row r="136" spans="1:8" ht="24.95" customHeight="1" x14ac:dyDescent="0.25">
      <c r="A136" s="24" t="s">
        <v>817</v>
      </c>
      <c r="B136" s="25">
        <v>232301</v>
      </c>
      <c r="C136" s="26" t="s">
        <v>796</v>
      </c>
      <c r="D136" s="44" t="s">
        <v>816</v>
      </c>
      <c r="E136" s="32">
        <v>10</v>
      </c>
      <c r="F136" s="29">
        <v>164</v>
      </c>
      <c r="G136" s="45">
        <v>31.41</v>
      </c>
      <c r="H136" s="23">
        <f t="shared" si="1"/>
        <v>5151.24</v>
      </c>
    </row>
    <row r="137" spans="1:8" ht="24.95" customHeight="1" x14ac:dyDescent="0.25">
      <c r="A137" s="24" t="s">
        <v>817</v>
      </c>
      <c r="B137" s="25">
        <v>232301</v>
      </c>
      <c r="C137" s="26" t="s">
        <v>796</v>
      </c>
      <c r="D137" s="44" t="s">
        <v>818</v>
      </c>
      <c r="E137" s="32">
        <v>5</v>
      </c>
      <c r="F137" s="29">
        <v>65263</v>
      </c>
      <c r="G137" s="45">
        <v>31.41</v>
      </c>
      <c r="H137" s="23">
        <f t="shared" si="1"/>
        <v>2049910.83</v>
      </c>
    </row>
    <row r="138" spans="1:8" ht="24.95" customHeight="1" x14ac:dyDescent="0.25">
      <c r="A138" s="24" t="s">
        <v>817</v>
      </c>
      <c r="B138" s="25">
        <v>232301</v>
      </c>
      <c r="C138" s="26" t="s">
        <v>796</v>
      </c>
      <c r="D138" s="44" t="s">
        <v>818</v>
      </c>
      <c r="E138" s="32">
        <v>6</v>
      </c>
      <c r="F138" s="29">
        <v>45910</v>
      </c>
      <c r="G138" s="45">
        <v>31.41</v>
      </c>
      <c r="H138" s="23">
        <f t="shared" ref="H138:H148" si="2">F138*G138</f>
        <v>1442033.1</v>
      </c>
    </row>
    <row r="139" spans="1:8" ht="24.95" customHeight="1" x14ac:dyDescent="0.25">
      <c r="A139" s="24" t="s">
        <v>817</v>
      </c>
      <c r="B139" s="25">
        <v>232301</v>
      </c>
      <c r="C139" s="26" t="s">
        <v>796</v>
      </c>
      <c r="D139" s="44" t="s">
        <v>818</v>
      </c>
      <c r="E139" s="32">
        <v>7</v>
      </c>
      <c r="F139" s="29">
        <v>53587</v>
      </c>
      <c r="G139" s="45">
        <v>31.41</v>
      </c>
      <c r="H139" s="23">
        <f t="shared" si="2"/>
        <v>1683167.67</v>
      </c>
    </row>
    <row r="140" spans="1:8" ht="18" x14ac:dyDescent="0.25">
      <c r="A140" s="24" t="s">
        <v>817</v>
      </c>
      <c r="B140" s="25">
        <v>232301</v>
      </c>
      <c r="C140" s="26" t="s">
        <v>796</v>
      </c>
      <c r="D140" s="44" t="s">
        <v>818</v>
      </c>
      <c r="E140" s="32">
        <v>8</v>
      </c>
      <c r="F140" s="29">
        <v>53078</v>
      </c>
      <c r="G140" s="45">
        <v>31.41</v>
      </c>
      <c r="H140" s="23">
        <f t="shared" si="2"/>
        <v>1667179.98</v>
      </c>
    </row>
    <row r="141" spans="1:8" ht="24.95" customHeight="1" x14ac:dyDescent="0.25">
      <c r="A141" s="24" t="s">
        <v>817</v>
      </c>
      <c r="B141" s="25">
        <v>232301</v>
      </c>
      <c r="C141" s="26" t="s">
        <v>796</v>
      </c>
      <c r="D141" s="44" t="s">
        <v>818</v>
      </c>
      <c r="E141" s="43">
        <v>9</v>
      </c>
      <c r="F141" s="29">
        <v>2363</v>
      </c>
      <c r="G141" s="45">
        <v>31.41</v>
      </c>
      <c r="H141" s="23">
        <f t="shared" si="2"/>
        <v>74221.83</v>
      </c>
    </row>
    <row r="142" spans="1:8" ht="24.95" customHeight="1" x14ac:dyDescent="0.25">
      <c r="A142" s="24" t="s">
        <v>741</v>
      </c>
      <c r="B142" s="25">
        <v>232301</v>
      </c>
      <c r="C142" s="26" t="s">
        <v>796</v>
      </c>
      <c r="D142" s="44" t="s">
        <v>818</v>
      </c>
      <c r="E142" s="43">
        <v>10</v>
      </c>
      <c r="F142" s="29">
        <v>26289</v>
      </c>
      <c r="G142" s="45">
        <v>31.41</v>
      </c>
      <c r="H142" s="23">
        <f t="shared" si="2"/>
        <v>825737.49</v>
      </c>
    </row>
    <row r="143" spans="1:8" ht="22.5" customHeight="1" x14ac:dyDescent="0.25">
      <c r="A143" s="46" t="s">
        <v>819</v>
      </c>
      <c r="B143" s="25">
        <v>232301</v>
      </c>
      <c r="C143" s="47" t="s">
        <v>796</v>
      </c>
      <c r="D143" s="48" t="s">
        <v>820</v>
      </c>
      <c r="E143" s="32" t="s">
        <v>821</v>
      </c>
      <c r="F143" s="39">
        <v>7875</v>
      </c>
      <c r="G143" s="45" t="s">
        <v>822</v>
      </c>
      <c r="H143" s="23">
        <f t="shared" si="2"/>
        <v>1161562.5</v>
      </c>
    </row>
    <row r="144" spans="1:8" ht="24.95" customHeight="1" x14ac:dyDescent="0.25">
      <c r="A144" s="49" t="s">
        <v>823</v>
      </c>
      <c r="B144" s="25">
        <v>239202</v>
      </c>
      <c r="C144" s="50" t="s">
        <v>796</v>
      </c>
      <c r="D144" s="51" t="s">
        <v>824</v>
      </c>
      <c r="E144" s="52" t="s">
        <v>825</v>
      </c>
      <c r="F144" s="29">
        <v>54983</v>
      </c>
      <c r="G144" s="45">
        <v>436.6</v>
      </c>
      <c r="H144" s="23">
        <f t="shared" si="2"/>
        <v>24005577.800000001</v>
      </c>
    </row>
    <row r="145" spans="1:8" ht="24.95" customHeight="1" x14ac:dyDescent="0.25">
      <c r="A145" s="49" t="s">
        <v>826</v>
      </c>
      <c r="B145" s="25">
        <v>239202</v>
      </c>
      <c r="C145" s="50" t="s">
        <v>827</v>
      </c>
      <c r="D145" s="44" t="s">
        <v>824</v>
      </c>
      <c r="E145" s="32" t="s">
        <v>828</v>
      </c>
      <c r="F145" s="53">
        <v>189467</v>
      </c>
      <c r="G145" s="45">
        <v>394.65</v>
      </c>
      <c r="H145" s="23">
        <f t="shared" si="2"/>
        <v>74773151.549999997</v>
      </c>
    </row>
    <row r="146" spans="1:8" ht="24.95" customHeight="1" x14ac:dyDescent="0.25">
      <c r="A146" s="49" t="s">
        <v>826</v>
      </c>
      <c r="B146" s="54">
        <v>239202</v>
      </c>
      <c r="C146" s="50" t="s">
        <v>829</v>
      </c>
      <c r="D146" s="44" t="s">
        <v>830</v>
      </c>
      <c r="E146" s="52" t="s">
        <v>831</v>
      </c>
      <c r="F146" s="29">
        <v>433080</v>
      </c>
      <c r="G146" s="55">
        <v>47</v>
      </c>
      <c r="H146" s="23">
        <f t="shared" si="2"/>
        <v>20354760</v>
      </c>
    </row>
    <row r="147" spans="1:8" ht="24.95" customHeight="1" x14ac:dyDescent="0.25">
      <c r="A147" s="56" t="s">
        <v>826</v>
      </c>
      <c r="B147" s="25">
        <v>239202</v>
      </c>
      <c r="C147" s="26" t="s">
        <v>829</v>
      </c>
      <c r="D147" s="44" t="s">
        <v>830</v>
      </c>
      <c r="E147" s="52" t="s">
        <v>832</v>
      </c>
      <c r="F147" s="29">
        <v>433080</v>
      </c>
      <c r="G147" s="45">
        <v>47.5</v>
      </c>
      <c r="H147" s="23">
        <f t="shared" si="2"/>
        <v>20571300</v>
      </c>
    </row>
    <row r="148" spans="1:8" ht="24.95" customHeight="1" x14ac:dyDescent="0.25">
      <c r="A148" s="56" t="s">
        <v>826</v>
      </c>
      <c r="B148" s="25">
        <v>239202</v>
      </c>
      <c r="C148" s="26"/>
      <c r="D148" s="57" t="s">
        <v>830</v>
      </c>
      <c r="E148" s="58" t="s">
        <v>833</v>
      </c>
      <c r="F148" s="29">
        <v>433080</v>
      </c>
      <c r="G148" s="59" t="s">
        <v>834</v>
      </c>
      <c r="H148" s="23">
        <f t="shared" si="2"/>
        <v>20354760</v>
      </c>
    </row>
    <row r="149" spans="1:8" ht="40.5" customHeight="1" thickBot="1" x14ac:dyDescent="0.3">
      <c r="A149" s="216" t="s">
        <v>835</v>
      </c>
      <c r="B149" s="217"/>
      <c r="C149" s="217"/>
      <c r="D149" s="217"/>
      <c r="E149" s="217"/>
      <c r="F149" s="217"/>
      <c r="G149" s="218"/>
      <c r="H149" s="60">
        <f>SUM(H9:H148)</f>
        <v>453770078.93000001</v>
      </c>
    </row>
    <row r="150" spans="1:8" ht="18" x14ac:dyDescent="0.25">
      <c r="A150" s="61"/>
      <c r="B150" s="61"/>
      <c r="C150" s="61"/>
      <c r="D150" s="61"/>
      <c r="E150" s="61"/>
      <c r="F150" s="61"/>
      <c r="G150" s="61"/>
    </row>
    <row r="151" spans="1:8" x14ac:dyDescent="0.25">
      <c r="A151" s="2"/>
      <c r="B151" s="2"/>
      <c r="C151" s="2"/>
      <c r="D151" s="2"/>
      <c r="E151" s="2"/>
      <c r="F151" s="2"/>
    </row>
    <row r="152" spans="1:8" x14ac:dyDescent="0.25">
      <c r="A152" s="2"/>
      <c r="B152" s="2"/>
      <c r="C152" s="2"/>
      <c r="D152" s="2"/>
      <c r="E152" s="2"/>
      <c r="F152" s="2"/>
    </row>
    <row r="153" spans="1:8" x14ac:dyDescent="0.25">
      <c r="A153" s="2"/>
      <c r="B153" s="2"/>
      <c r="C153" s="2"/>
      <c r="D153" s="2"/>
      <c r="E153" s="2"/>
      <c r="F153" s="2"/>
    </row>
    <row r="154" spans="1:8" x14ac:dyDescent="0.25">
      <c r="A154" s="2"/>
      <c r="B154" s="2"/>
      <c r="C154" s="2"/>
      <c r="D154" s="2"/>
      <c r="E154" s="2"/>
      <c r="F154" s="2"/>
    </row>
    <row r="155" spans="1:8" ht="15.75" x14ac:dyDescent="0.25">
      <c r="A155" s="2"/>
      <c r="B155" s="2"/>
      <c r="C155" s="6"/>
      <c r="D155" s="2"/>
      <c r="E155" s="2"/>
      <c r="F155" s="62"/>
      <c r="G155" s="1"/>
      <c r="H155" s="63"/>
    </row>
    <row r="156" spans="1:8" ht="19.5" thickBot="1" x14ac:dyDescent="0.35">
      <c r="A156" s="219"/>
      <c r="B156" s="219"/>
      <c r="F156" s="64"/>
      <c r="G156" s="64"/>
    </row>
    <row r="157" spans="1:8" ht="30" customHeight="1" x14ac:dyDescent="0.25">
      <c r="A157" s="220" t="s">
        <v>836</v>
      </c>
      <c r="B157" s="220"/>
      <c r="C157" s="4"/>
      <c r="F157" s="221" t="s">
        <v>837</v>
      </c>
      <c r="G157" s="221"/>
    </row>
    <row r="158" spans="1:8" x14ac:dyDescent="0.25">
      <c r="A158" s="202" t="s">
        <v>838</v>
      </c>
      <c r="B158" s="202"/>
      <c r="F158" s="203" t="s">
        <v>839</v>
      </c>
      <c r="G158" s="203"/>
    </row>
  </sheetData>
  <autoFilter ref="A8:H149" xr:uid="{00000000-0009-0000-0000-000000000000}"/>
  <mergeCells count="8">
    <mergeCell ref="A158:B158"/>
    <mergeCell ref="F158:G158"/>
    <mergeCell ref="A1:H6"/>
    <mergeCell ref="A7:H7"/>
    <mergeCell ref="A149:G149"/>
    <mergeCell ref="A156:B156"/>
    <mergeCell ref="A157:B157"/>
    <mergeCell ref="F157:G157"/>
  </mergeCells>
  <pageMargins left="0.47244094488188981" right="0.27559055118110237" top="0.65" bottom="0.82677165354330717" header="0.31496062992125984" footer="0.31496062992125984"/>
  <pageSetup scale="70" fitToHeight="5" orientation="portrait" horizontalDpi="4294967295" verticalDpi="4294967295" r:id="rId1"/>
  <headerFooter>
    <oddFooter>&amp;C&amp;P of &amp;N Pages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2D12-9872-49A8-BA24-3892EE12E53C}">
  <dimension ref="A1:Q172"/>
  <sheetViews>
    <sheetView topLeftCell="A156" zoomScale="95" zoomScaleNormal="95" workbookViewId="0">
      <selection activeCell="E171" sqref="E171:H172"/>
    </sheetView>
  </sheetViews>
  <sheetFormatPr baseColWidth="10" defaultColWidth="18.28515625" defaultRowHeight="15" x14ac:dyDescent="0.25"/>
  <cols>
    <col min="1" max="1" width="15.85546875" customWidth="1"/>
    <col min="2" max="2" width="18.42578125" customWidth="1"/>
    <col min="3" max="3" width="23.5703125" customWidth="1"/>
    <col min="4" max="4" width="8.85546875" customWidth="1"/>
    <col min="5" max="5" width="10.5703125" customWidth="1"/>
    <col min="6" max="6" width="10.85546875" customWidth="1"/>
    <col min="7" max="7" width="11.28515625" customWidth="1"/>
    <col min="8" max="8" width="10.5703125" customWidth="1"/>
    <col min="9" max="9" width="20.85546875" customWidth="1"/>
    <col min="10" max="10" width="19.42578125" style="3" customWidth="1"/>
    <col min="11" max="11" width="5" hidden="1" customWidth="1"/>
    <col min="12" max="12" width="11.140625" hidden="1" customWidth="1"/>
    <col min="13" max="13" width="12" hidden="1" customWidth="1"/>
    <col min="14" max="14" width="0" hidden="1" customWidth="1"/>
    <col min="15" max="15" width="4.85546875" hidden="1" customWidth="1"/>
    <col min="16" max="16" width="10.42578125" hidden="1" customWidth="1"/>
    <col min="17" max="17" width="12.5703125" hidden="1" customWidth="1"/>
  </cols>
  <sheetData>
    <row r="1" spans="1:17" ht="12" customHeight="1" x14ac:dyDescent="0.25">
      <c r="A1" s="204"/>
      <c r="B1" s="205"/>
      <c r="C1" s="205"/>
      <c r="D1" s="205"/>
      <c r="E1" s="205"/>
      <c r="F1" s="205"/>
      <c r="G1" s="205"/>
      <c r="H1" s="205"/>
      <c r="I1" s="206"/>
      <c r="J1" s="90"/>
    </row>
    <row r="2" spans="1:17" ht="30.75" customHeight="1" x14ac:dyDescent="0.25">
      <c r="A2" s="207"/>
      <c r="B2" s="208"/>
      <c r="C2" s="208"/>
      <c r="D2" s="208"/>
      <c r="E2" s="208"/>
      <c r="F2" s="208"/>
      <c r="G2" s="208"/>
      <c r="H2" s="208"/>
      <c r="I2" s="209"/>
      <c r="J2" s="90"/>
    </row>
    <row r="3" spans="1:17" ht="31.5" customHeight="1" x14ac:dyDescent="0.25">
      <c r="A3" s="207"/>
      <c r="B3" s="208"/>
      <c r="C3" s="208"/>
      <c r="D3" s="208"/>
      <c r="E3" s="208"/>
      <c r="F3" s="208"/>
      <c r="G3" s="208"/>
      <c r="H3" s="208"/>
      <c r="I3" s="209"/>
      <c r="J3" s="90"/>
    </row>
    <row r="4" spans="1:17" ht="17.25" customHeight="1" x14ac:dyDescent="0.25">
      <c r="A4" s="207"/>
      <c r="B4" s="208"/>
      <c r="C4" s="208"/>
      <c r="D4" s="208"/>
      <c r="E4" s="208"/>
      <c r="F4" s="208"/>
      <c r="G4" s="208"/>
      <c r="H4" s="208"/>
      <c r="I4" s="209"/>
      <c r="J4" s="90"/>
    </row>
    <row r="5" spans="1:17" ht="17.25" customHeight="1" x14ac:dyDescent="0.25">
      <c r="A5" s="207"/>
      <c r="B5" s="208"/>
      <c r="C5" s="208"/>
      <c r="D5" s="208"/>
      <c r="E5" s="208"/>
      <c r="F5" s="208"/>
      <c r="G5" s="208"/>
      <c r="H5" s="208"/>
      <c r="I5" s="209"/>
      <c r="J5" s="90"/>
    </row>
    <row r="6" spans="1:17" ht="17.25" customHeight="1" thickBot="1" x14ac:dyDescent="0.3">
      <c r="A6" s="210"/>
      <c r="B6" s="211"/>
      <c r="C6" s="211"/>
      <c r="D6" s="211"/>
      <c r="E6" s="211"/>
      <c r="F6" s="211"/>
      <c r="G6" s="211"/>
      <c r="H6" s="211"/>
      <c r="I6" s="212"/>
      <c r="J6" s="90"/>
    </row>
    <row r="7" spans="1:17" ht="21" customHeight="1" thickBot="1" x14ac:dyDescent="0.3">
      <c r="A7" s="213" t="s">
        <v>1125</v>
      </c>
      <c r="B7" s="214"/>
      <c r="C7" s="214"/>
      <c r="D7" s="214"/>
      <c r="E7" s="214"/>
      <c r="F7" s="214"/>
      <c r="G7" s="214"/>
      <c r="H7" s="214"/>
      <c r="I7" s="215"/>
      <c r="J7" s="91"/>
      <c r="L7" s="222" t="s">
        <v>951</v>
      </c>
      <c r="M7" s="222"/>
      <c r="P7" s="222" t="s">
        <v>952</v>
      </c>
      <c r="Q7" s="222"/>
    </row>
    <row r="8" spans="1:17" ht="57" customHeight="1" thickBot="1" x14ac:dyDescent="0.55000000000000004">
      <c r="A8" s="69" t="s">
        <v>0</v>
      </c>
      <c r="B8" s="70" t="s">
        <v>1</v>
      </c>
      <c r="C8" s="71" t="s">
        <v>790</v>
      </c>
      <c r="D8" s="71" t="s">
        <v>791</v>
      </c>
      <c r="E8" s="192" t="s">
        <v>1114</v>
      </c>
      <c r="F8" s="192" t="s">
        <v>1115</v>
      </c>
      <c r="G8" s="192" t="s">
        <v>1116</v>
      </c>
      <c r="H8" s="72" t="s">
        <v>793</v>
      </c>
      <c r="I8" s="72" t="s">
        <v>903</v>
      </c>
      <c r="J8" s="92"/>
      <c r="L8" s="97" t="s">
        <v>949</v>
      </c>
      <c r="M8" s="98" t="s">
        <v>950</v>
      </c>
      <c r="P8" s="97" t="s">
        <v>949</v>
      </c>
      <c r="Q8" s="98" t="s">
        <v>950</v>
      </c>
    </row>
    <row r="9" spans="1:17" ht="18.75" customHeight="1" x14ac:dyDescent="0.3">
      <c r="A9" s="73" t="s">
        <v>904</v>
      </c>
      <c r="B9" s="176">
        <v>45200</v>
      </c>
      <c r="C9" s="181" t="s">
        <v>905</v>
      </c>
      <c r="D9" s="74">
        <v>3</v>
      </c>
      <c r="E9" s="74">
        <v>0</v>
      </c>
      <c r="F9" s="74">
        <v>603</v>
      </c>
      <c r="G9" s="74">
        <v>82</v>
      </c>
      <c r="H9" s="109">
        <v>378.79</v>
      </c>
      <c r="I9" s="75">
        <f>G9*H9</f>
        <v>31060.780000000002</v>
      </c>
      <c r="J9" s="93"/>
      <c r="K9" s="99">
        <v>1</v>
      </c>
      <c r="L9" s="100">
        <v>268</v>
      </c>
      <c r="M9" s="101">
        <v>311</v>
      </c>
      <c r="O9" s="99">
        <v>1</v>
      </c>
      <c r="P9" s="100">
        <v>432.78</v>
      </c>
      <c r="Q9" s="101">
        <v>559.99</v>
      </c>
    </row>
    <row r="10" spans="1:17" ht="19.5" customHeight="1" x14ac:dyDescent="0.3">
      <c r="A10" s="76" t="s">
        <v>904</v>
      </c>
      <c r="B10" s="177">
        <v>45200</v>
      </c>
      <c r="C10" s="182" t="s">
        <v>905</v>
      </c>
      <c r="D10" s="77">
        <v>4</v>
      </c>
      <c r="E10" s="77">
        <v>0</v>
      </c>
      <c r="F10" s="77">
        <v>1984</v>
      </c>
      <c r="G10" s="77">
        <v>150</v>
      </c>
      <c r="H10" s="78">
        <v>378.79</v>
      </c>
      <c r="I10" s="79">
        <f t="shared" ref="I10:I73" si="0">G10*H10</f>
        <v>56818.5</v>
      </c>
      <c r="J10" s="93"/>
      <c r="K10" s="102">
        <v>2</v>
      </c>
      <c r="L10" s="96">
        <v>281.69</v>
      </c>
      <c r="M10" s="103">
        <v>326.88</v>
      </c>
      <c r="O10" s="102">
        <v>2</v>
      </c>
      <c r="P10" s="96">
        <v>455.56</v>
      </c>
      <c r="Q10" s="103">
        <v>589.46</v>
      </c>
    </row>
    <row r="11" spans="1:17" ht="19.5" customHeight="1" x14ac:dyDescent="0.3">
      <c r="A11" s="76" t="s">
        <v>904</v>
      </c>
      <c r="B11" s="177">
        <v>45231</v>
      </c>
      <c r="C11" s="182" t="s">
        <v>905</v>
      </c>
      <c r="D11" s="77">
        <v>5</v>
      </c>
      <c r="E11" s="77">
        <v>0</v>
      </c>
      <c r="F11" s="77">
        <v>1375</v>
      </c>
      <c r="G11" s="77">
        <v>1680</v>
      </c>
      <c r="H11" s="78">
        <v>378.79</v>
      </c>
      <c r="I11" s="79">
        <f t="shared" si="0"/>
        <v>636367.20000000007</v>
      </c>
      <c r="J11" s="93"/>
      <c r="K11" s="102">
        <v>3</v>
      </c>
      <c r="L11" s="96">
        <v>267.61</v>
      </c>
      <c r="M11" s="103">
        <v>310.54000000000002</v>
      </c>
      <c r="O11" s="102">
        <v>3</v>
      </c>
      <c r="P11" s="96">
        <v>432.85</v>
      </c>
      <c r="Q11" s="103">
        <v>560.1</v>
      </c>
    </row>
    <row r="12" spans="1:17" ht="19.5" customHeight="1" x14ac:dyDescent="0.3">
      <c r="A12" s="76" t="s">
        <v>904</v>
      </c>
      <c r="B12" s="177">
        <v>45200</v>
      </c>
      <c r="C12" s="182" t="s">
        <v>905</v>
      </c>
      <c r="D12" s="77">
        <v>6</v>
      </c>
      <c r="E12" s="77">
        <v>0</v>
      </c>
      <c r="F12" s="77">
        <v>0</v>
      </c>
      <c r="G12" s="77">
        <v>161</v>
      </c>
      <c r="H12" s="78">
        <v>378.79</v>
      </c>
      <c r="I12" s="79">
        <f t="shared" si="0"/>
        <v>60985.19</v>
      </c>
      <c r="J12" s="93"/>
      <c r="K12" s="102">
        <v>4</v>
      </c>
      <c r="L12" s="96">
        <v>267.7</v>
      </c>
      <c r="M12" s="103">
        <v>310.60000000000002</v>
      </c>
      <c r="O12" s="102">
        <v>4</v>
      </c>
      <c r="P12" s="96">
        <v>432.8</v>
      </c>
      <c r="Q12" s="103">
        <v>560</v>
      </c>
    </row>
    <row r="13" spans="1:17" ht="19.5" customHeight="1" x14ac:dyDescent="0.3">
      <c r="A13" s="76" t="s">
        <v>904</v>
      </c>
      <c r="B13" s="177">
        <v>45200</v>
      </c>
      <c r="C13" s="182" t="s">
        <v>905</v>
      </c>
      <c r="D13" s="77">
        <v>8</v>
      </c>
      <c r="E13" s="77">
        <v>5450</v>
      </c>
      <c r="F13" s="77">
        <v>33800</v>
      </c>
      <c r="G13" s="77">
        <v>65190</v>
      </c>
      <c r="H13" s="78">
        <v>378.79</v>
      </c>
      <c r="I13" s="79">
        <f t="shared" si="0"/>
        <v>24693320.100000001</v>
      </c>
      <c r="J13" s="93"/>
      <c r="K13" s="102">
        <v>5</v>
      </c>
      <c r="L13" s="96">
        <v>278.87</v>
      </c>
      <c r="M13" s="103">
        <v>323.61</v>
      </c>
      <c r="O13" s="102">
        <v>5</v>
      </c>
      <c r="P13" s="96">
        <v>432.79</v>
      </c>
      <c r="Q13" s="103">
        <v>577.66999999999996</v>
      </c>
    </row>
    <row r="14" spans="1:17" ht="19.5" customHeight="1" thickBot="1" x14ac:dyDescent="0.35">
      <c r="A14" s="76" t="s">
        <v>904</v>
      </c>
      <c r="B14" s="177">
        <v>45200</v>
      </c>
      <c r="C14" s="182" t="s">
        <v>905</v>
      </c>
      <c r="D14" s="77">
        <v>10</v>
      </c>
      <c r="E14" s="77">
        <v>4550</v>
      </c>
      <c r="F14" s="77">
        <v>16850</v>
      </c>
      <c r="G14" s="77">
        <v>36091</v>
      </c>
      <c r="H14" s="78">
        <v>378.79</v>
      </c>
      <c r="I14" s="79">
        <f t="shared" si="0"/>
        <v>13670909.890000001</v>
      </c>
      <c r="J14" s="93"/>
      <c r="K14" s="104">
        <v>6</v>
      </c>
      <c r="L14" s="105">
        <v>280</v>
      </c>
      <c r="M14" s="106">
        <v>325</v>
      </c>
      <c r="O14" s="102">
        <v>6</v>
      </c>
      <c r="P14" s="96">
        <v>446.45</v>
      </c>
      <c r="Q14" s="103">
        <v>583.57000000000005</v>
      </c>
    </row>
    <row r="15" spans="1:17" ht="19.5" customHeight="1" thickBot="1" x14ac:dyDescent="0.35">
      <c r="A15" s="76" t="s">
        <v>904</v>
      </c>
      <c r="B15" s="177">
        <v>45200</v>
      </c>
      <c r="C15" s="182" t="s">
        <v>905</v>
      </c>
      <c r="D15" s="77">
        <v>12</v>
      </c>
      <c r="E15" s="77">
        <v>4750</v>
      </c>
      <c r="F15" s="77">
        <v>21200</v>
      </c>
      <c r="G15" s="77">
        <v>44438</v>
      </c>
      <c r="H15" s="78">
        <v>378.79</v>
      </c>
      <c r="I15" s="79">
        <f t="shared" si="0"/>
        <v>16832670.02</v>
      </c>
      <c r="J15" s="93"/>
      <c r="L15" s="95">
        <f>SUM(L9:L14)</f>
        <v>1643.87</v>
      </c>
      <c r="M15" s="95">
        <f>SUM(M9:M14)</f>
        <v>1907.63</v>
      </c>
      <c r="O15" s="104">
        <v>7</v>
      </c>
      <c r="P15" s="105">
        <v>451</v>
      </c>
      <c r="Q15" s="106">
        <v>559.98</v>
      </c>
    </row>
    <row r="16" spans="1:17" ht="19.5" customHeight="1" x14ac:dyDescent="0.3">
      <c r="A16" s="76" t="s">
        <v>904</v>
      </c>
      <c r="B16" s="177">
        <v>45200</v>
      </c>
      <c r="C16" s="182" t="s">
        <v>905</v>
      </c>
      <c r="D16" s="77">
        <v>14</v>
      </c>
      <c r="E16" s="77">
        <v>5175</v>
      </c>
      <c r="F16" s="77">
        <v>25200</v>
      </c>
      <c r="G16" s="77">
        <v>407700</v>
      </c>
      <c r="H16" s="78">
        <v>378.79</v>
      </c>
      <c r="I16" s="79">
        <f t="shared" si="0"/>
        <v>154432683</v>
      </c>
      <c r="J16" s="93"/>
      <c r="L16">
        <f>L15/K14</f>
        <v>273.9783333333333</v>
      </c>
      <c r="M16">
        <f>M15/K14</f>
        <v>317.93833333333333</v>
      </c>
      <c r="P16" s="95">
        <f>SUM(P10:P15)</f>
        <v>2651.45</v>
      </c>
      <c r="Q16" s="95">
        <f>SUM(Q10:Q15)</f>
        <v>3430.78</v>
      </c>
    </row>
    <row r="17" spans="1:17" ht="19.5" customHeight="1" x14ac:dyDescent="0.3">
      <c r="A17" s="76" t="s">
        <v>904</v>
      </c>
      <c r="B17" s="177">
        <v>45200</v>
      </c>
      <c r="C17" s="182" t="s">
        <v>905</v>
      </c>
      <c r="D17" s="77">
        <v>16</v>
      </c>
      <c r="E17" s="77">
        <v>0</v>
      </c>
      <c r="F17" s="77">
        <v>0</v>
      </c>
      <c r="G17" s="77">
        <v>0</v>
      </c>
      <c r="H17" s="78">
        <v>378.79</v>
      </c>
      <c r="I17" s="79">
        <f t="shared" si="0"/>
        <v>0</v>
      </c>
      <c r="J17" s="93"/>
      <c r="P17">
        <f>P16/O15</f>
        <v>378.77857142857141</v>
      </c>
      <c r="Q17">
        <f>Q16/O15</f>
        <v>490.11142857142858</v>
      </c>
    </row>
    <row r="18" spans="1:17" ht="19.5" customHeight="1" x14ac:dyDescent="0.3">
      <c r="A18" s="76" t="s">
        <v>904</v>
      </c>
      <c r="B18" s="177">
        <v>45200</v>
      </c>
      <c r="C18" s="182" t="s">
        <v>905</v>
      </c>
      <c r="D18" s="77" t="s">
        <v>906</v>
      </c>
      <c r="E18" s="77">
        <v>0</v>
      </c>
      <c r="F18" s="77">
        <v>0</v>
      </c>
      <c r="G18" s="77">
        <v>1343</v>
      </c>
      <c r="H18" s="78">
        <v>490.11</v>
      </c>
      <c r="I18" s="79">
        <f t="shared" si="0"/>
        <v>658217.73</v>
      </c>
      <c r="J18" s="93"/>
    </row>
    <row r="19" spans="1:17" ht="19.5" customHeight="1" x14ac:dyDescent="0.3">
      <c r="A19" s="76" t="s">
        <v>904</v>
      </c>
      <c r="B19" s="177">
        <v>45200</v>
      </c>
      <c r="C19" s="182" t="s">
        <v>905</v>
      </c>
      <c r="D19" s="80" t="s">
        <v>907</v>
      </c>
      <c r="E19" s="77">
        <v>0</v>
      </c>
      <c r="F19" s="77">
        <v>0</v>
      </c>
      <c r="G19" s="77">
        <v>1475</v>
      </c>
      <c r="H19" s="78">
        <v>490.11</v>
      </c>
      <c r="I19" s="79">
        <f t="shared" si="0"/>
        <v>722912.25</v>
      </c>
      <c r="J19" s="93"/>
    </row>
    <row r="20" spans="1:17" ht="19.5" customHeight="1" x14ac:dyDescent="0.3">
      <c r="A20" s="76" t="s">
        <v>904</v>
      </c>
      <c r="B20" s="177">
        <v>45200</v>
      </c>
      <c r="C20" s="182" t="s">
        <v>905</v>
      </c>
      <c r="D20" s="77" t="s">
        <v>908</v>
      </c>
      <c r="E20" s="77">
        <v>0</v>
      </c>
      <c r="F20" s="77">
        <v>0</v>
      </c>
      <c r="G20" s="77">
        <v>1100</v>
      </c>
      <c r="H20" s="78">
        <v>490.11</v>
      </c>
      <c r="I20" s="79">
        <f t="shared" si="0"/>
        <v>539121</v>
      </c>
      <c r="J20" s="93"/>
    </row>
    <row r="21" spans="1:17" ht="19.5" customHeight="1" x14ac:dyDescent="0.3">
      <c r="A21" s="76" t="s">
        <v>904</v>
      </c>
      <c r="B21" s="177">
        <v>45200</v>
      </c>
      <c r="C21" s="182" t="s">
        <v>905</v>
      </c>
      <c r="D21" s="77" t="s">
        <v>909</v>
      </c>
      <c r="E21" s="77">
        <v>0</v>
      </c>
      <c r="F21" s="77">
        <v>0</v>
      </c>
      <c r="G21" s="77">
        <v>0</v>
      </c>
      <c r="H21" s="78">
        <v>490.11</v>
      </c>
      <c r="I21" s="79">
        <f t="shared" si="0"/>
        <v>0</v>
      </c>
      <c r="J21" s="93"/>
    </row>
    <row r="22" spans="1:17" ht="19.5" customHeight="1" x14ac:dyDescent="0.3">
      <c r="A22" s="76" t="s">
        <v>904</v>
      </c>
      <c r="B22" s="177">
        <v>45200</v>
      </c>
      <c r="C22" s="182" t="s">
        <v>905</v>
      </c>
      <c r="D22" s="77" t="s">
        <v>910</v>
      </c>
      <c r="E22" s="77">
        <v>0</v>
      </c>
      <c r="F22" s="77">
        <v>0</v>
      </c>
      <c r="G22" s="77">
        <v>450</v>
      </c>
      <c r="H22" s="78">
        <v>490.11</v>
      </c>
      <c r="I22" s="79">
        <f t="shared" si="0"/>
        <v>220549.5</v>
      </c>
      <c r="J22" s="93"/>
    </row>
    <row r="23" spans="1:17" ht="19.5" customHeight="1" x14ac:dyDescent="0.3">
      <c r="A23" s="76" t="s">
        <v>904</v>
      </c>
      <c r="B23" s="177">
        <v>45200</v>
      </c>
      <c r="C23" s="182" t="s">
        <v>905</v>
      </c>
      <c r="D23" s="77" t="s">
        <v>911</v>
      </c>
      <c r="E23" s="77">
        <v>0</v>
      </c>
      <c r="F23" s="77">
        <v>0</v>
      </c>
      <c r="G23" s="77">
        <v>175</v>
      </c>
      <c r="H23" s="78">
        <v>490.11</v>
      </c>
      <c r="I23" s="79">
        <f t="shared" si="0"/>
        <v>85769.25</v>
      </c>
      <c r="J23" s="93"/>
    </row>
    <row r="24" spans="1:17" ht="19.5" customHeight="1" x14ac:dyDescent="0.3">
      <c r="A24" s="76" t="s">
        <v>904</v>
      </c>
      <c r="B24" s="177">
        <v>45200</v>
      </c>
      <c r="C24" s="182" t="s">
        <v>905</v>
      </c>
      <c r="D24" s="81" t="s">
        <v>912</v>
      </c>
      <c r="E24" s="77">
        <v>0</v>
      </c>
      <c r="F24" s="77">
        <v>0</v>
      </c>
      <c r="G24" s="77">
        <v>0</v>
      </c>
      <c r="H24" s="78">
        <v>490.11</v>
      </c>
      <c r="I24" s="79">
        <f t="shared" si="0"/>
        <v>0</v>
      </c>
      <c r="J24" s="93"/>
    </row>
    <row r="25" spans="1:17" ht="19.5" customHeight="1" x14ac:dyDescent="0.3">
      <c r="A25" s="76" t="s">
        <v>904</v>
      </c>
      <c r="B25" s="177">
        <v>45200</v>
      </c>
      <c r="C25" s="182" t="s">
        <v>905</v>
      </c>
      <c r="D25" s="81" t="s">
        <v>913</v>
      </c>
      <c r="E25" s="77">
        <v>0</v>
      </c>
      <c r="F25" s="77">
        <v>2900</v>
      </c>
      <c r="G25" s="77">
        <v>9165</v>
      </c>
      <c r="H25" s="78">
        <v>490.11</v>
      </c>
      <c r="I25" s="79">
        <f t="shared" si="0"/>
        <v>4491858.1500000004</v>
      </c>
      <c r="J25" s="93"/>
    </row>
    <row r="26" spans="1:17" ht="19.5" customHeight="1" x14ac:dyDescent="0.3">
      <c r="A26" s="76" t="s">
        <v>904</v>
      </c>
      <c r="B26" s="177">
        <v>45200</v>
      </c>
      <c r="C26" s="182" t="s">
        <v>905</v>
      </c>
      <c r="D26" s="81" t="s">
        <v>914</v>
      </c>
      <c r="E26" s="77">
        <v>0</v>
      </c>
      <c r="F26" s="77">
        <v>1875</v>
      </c>
      <c r="G26" s="77">
        <v>7279</v>
      </c>
      <c r="H26" s="78">
        <v>490.11</v>
      </c>
      <c r="I26" s="79">
        <f t="shared" si="0"/>
        <v>3567510.69</v>
      </c>
      <c r="J26" s="93"/>
    </row>
    <row r="27" spans="1:17" ht="19.5" customHeight="1" x14ac:dyDescent="0.3">
      <c r="A27" s="76" t="s">
        <v>904</v>
      </c>
      <c r="B27" s="177">
        <v>45200</v>
      </c>
      <c r="C27" s="182" t="s">
        <v>905</v>
      </c>
      <c r="D27" s="81" t="s">
        <v>915</v>
      </c>
      <c r="E27" s="77">
        <v>0</v>
      </c>
      <c r="F27" s="77">
        <v>1225</v>
      </c>
      <c r="G27" s="77">
        <v>6899</v>
      </c>
      <c r="H27" s="78">
        <v>490.11</v>
      </c>
      <c r="I27" s="79">
        <f t="shared" si="0"/>
        <v>3381268.89</v>
      </c>
      <c r="J27" s="93"/>
    </row>
    <row r="28" spans="1:17" ht="19.5" customHeight="1" x14ac:dyDescent="0.3">
      <c r="A28" s="76" t="s">
        <v>904</v>
      </c>
      <c r="B28" s="177">
        <v>45200</v>
      </c>
      <c r="C28" s="182" t="s">
        <v>905</v>
      </c>
      <c r="D28" s="81" t="s">
        <v>916</v>
      </c>
      <c r="E28" s="77">
        <v>0</v>
      </c>
      <c r="F28" s="77">
        <v>0</v>
      </c>
      <c r="G28" s="77">
        <v>361</v>
      </c>
      <c r="H28" s="78">
        <v>490.11</v>
      </c>
      <c r="I28" s="79">
        <f t="shared" si="0"/>
        <v>176929.71</v>
      </c>
      <c r="J28" s="93"/>
    </row>
    <row r="29" spans="1:17" ht="19.5" customHeight="1" x14ac:dyDescent="0.3">
      <c r="A29" s="76" t="s">
        <v>904</v>
      </c>
      <c r="B29" s="177">
        <v>45200</v>
      </c>
      <c r="C29" s="182" t="s">
        <v>905</v>
      </c>
      <c r="D29" s="81" t="s">
        <v>917</v>
      </c>
      <c r="E29" s="77">
        <v>0</v>
      </c>
      <c r="F29" s="77">
        <v>0</v>
      </c>
      <c r="G29" s="77">
        <v>1483</v>
      </c>
      <c r="H29" s="78">
        <v>490.11</v>
      </c>
      <c r="I29" s="79">
        <f t="shared" si="0"/>
        <v>726833.13</v>
      </c>
      <c r="J29" s="93"/>
    </row>
    <row r="30" spans="1:17" ht="19.5" customHeight="1" x14ac:dyDescent="0.3">
      <c r="A30" s="76" t="s">
        <v>904</v>
      </c>
      <c r="B30" s="177">
        <v>45200</v>
      </c>
      <c r="C30" s="182" t="s">
        <v>905</v>
      </c>
      <c r="D30" s="81" t="s">
        <v>918</v>
      </c>
      <c r="E30" s="81" t="s">
        <v>929</v>
      </c>
      <c r="F30" s="81">
        <v>25</v>
      </c>
      <c r="G30" s="81" t="s">
        <v>1120</v>
      </c>
      <c r="H30" s="78">
        <v>490.11</v>
      </c>
      <c r="I30" s="79">
        <f t="shared" si="0"/>
        <v>189182.46</v>
      </c>
      <c r="J30" s="93"/>
    </row>
    <row r="31" spans="1:17" ht="19.5" customHeight="1" x14ac:dyDescent="0.3">
      <c r="A31" s="76" t="s">
        <v>904</v>
      </c>
      <c r="B31" s="178" t="s">
        <v>796</v>
      </c>
      <c r="C31" s="183" t="s">
        <v>919</v>
      </c>
      <c r="D31" s="81" t="s">
        <v>920</v>
      </c>
      <c r="E31" s="81" t="s">
        <v>929</v>
      </c>
      <c r="F31" s="81" t="s">
        <v>929</v>
      </c>
      <c r="G31" s="81" t="s">
        <v>929</v>
      </c>
      <c r="H31" s="78">
        <v>378.79</v>
      </c>
      <c r="I31" s="79">
        <f t="shared" si="0"/>
        <v>0</v>
      </c>
      <c r="J31" s="93"/>
    </row>
    <row r="32" spans="1:17" ht="24.95" customHeight="1" x14ac:dyDescent="0.3">
      <c r="A32" s="76" t="s">
        <v>904</v>
      </c>
      <c r="B32" s="178" t="s">
        <v>796</v>
      </c>
      <c r="C32" s="183" t="s">
        <v>919</v>
      </c>
      <c r="D32" s="77">
        <v>4</v>
      </c>
      <c r="E32" s="77">
        <v>79</v>
      </c>
      <c r="F32" s="77">
        <v>79</v>
      </c>
      <c r="G32" s="77">
        <v>79</v>
      </c>
      <c r="H32" s="78">
        <v>378.79</v>
      </c>
      <c r="I32" s="79">
        <f t="shared" si="0"/>
        <v>29924.41</v>
      </c>
      <c r="J32" s="93"/>
    </row>
    <row r="33" spans="1:10" ht="24.95" customHeight="1" x14ac:dyDescent="0.3">
      <c r="A33" s="76" t="s">
        <v>904</v>
      </c>
      <c r="B33" s="178" t="s">
        <v>796</v>
      </c>
      <c r="C33" s="183" t="s">
        <v>919</v>
      </c>
      <c r="D33" s="77">
        <v>5</v>
      </c>
      <c r="E33" s="77">
        <v>0</v>
      </c>
      <c r="F33" s="77">
        <v>0</v>
      </c>
      <c r="G33" s="77">
        <v>0</v>
      </c>
      <c r="H33" s="78">
        <v>378.79</v>
      </c>
      <c r="I33" s="79">
        <f t="shared" si="0"/>
        <v>0</v>
      </c>
      <c r="J33" s="93"/>
    </row>
    <row r="34" spans="1:10" ht="24.95" customHeight="1" x14ac:dyDescent="0.3">
      <c r="A34" s="76" t="s">
        <v>904</v>
      </c>
      <c r="B34" s="178" t="s">
        <v>921</v>
      </c>
      <c r="C34" s="183" t="s">
        <v>919</v>
      </c>
      <c r="D34" s="77">
        <v>6</v>
      </c>
      <c r="E34" s="77">
        <v>26306</v>
      </c>
      <c r="F34" s="77">
        <v>24677</v>
      </c>
      <c r="G34" s="77">
        <v>8715</v>
      </c>
      <c r="H34" s="78">
        <v>378.79</v>
      </c>
      <c r="I34" s="79">
        <f t="shared" si="0"/>
        <v>3301154.85</v>
      </c>
      <c r="J34" s="93"/>
    </row>
    <row r="35" spans="1:10" ht="24.95" customHeight="1" x14ac:dyDescent="0.3">
      <c r="A35" s="76" t="s">
        <v>904</v>
      </c>
      <c r="B35" s="178" t="s">
        <v>796</v>
      </c>
      <c r="C35" s="183" t="s">
        <v>919</v>
      </c>
      <c r="D35" s="77">
        <v>8</v>
      </c>
      <c r="E35" s="77">
        <v>82090</v>
      </c>
      <c r="F35" s="77">
        <v>76160</v>
      </c>
      <c r="G35" s="77">
        <v>43181</v>
      </c>
      <c r="H35" s="78">
        <v>378.79</v>
      </c>
      <c r="I35" s="79">
        <f t="shared" si="0"/>
        <v>16356530.99</v>
      </c>
      <c r="J35" s="93"/>
    </row>
    <row r="36" spans="1:10" ht="24.95" customHeight="1" x14ac:dyDescent="0.3">
      <c r="A36" s="76" t="s">
        <v>904</v>
      </c>
      <c r="B36" s="178" t="s">
        <v>796</v>
      </c>
      <c r="C36" s="183" t="s">
        <v>919</v>
      </c>
      <c r="D36" s="77">
        <v>10</v>
      </c>
      <c r="E36" s="77">
        <v>80742</v>
      </c>
      <c r="F36" s="77">
        <v>75901</v>
      </c>
      <c r="G36" s="77">
        <v>42734</v>
      </c>
      <c r="H36" s="78">
        <v>378.79</v>
      </c>
      <c r="I36" s="79">
        <f t="shared" si="0"/>
        <v>16187211.860000001</v>
      </c>
      <c r="J36" s="93"/>
    </row>
    <row r="37" spans="1:10" ht="24.95" customHeight="1" x14ac:dyDescent="0.3">
      <c r="A37" s="76" t="s">
        <v>904</v>
      </c>
      <c r="B37" s="178" t="s">
        <v>796</v>
      </c>
      <c r="C37" s="183" t="s">
        <v>919</v>
      </c>
      <c r="D37" s="77">
        <v>12</v>
      </c>
      <c r="E37" s="77">
        <v>62507</v>
      </c>
      <c r="F37" s="77">
        <v>59819</v>
      </c>
      <c r="G37" s="77">
        <v>45566</v>
      </c>
      <c r="H37" s="78">
        <v>378.79</v>
      </c>
      <c r="I37" s="79">
        <f t="shared" si="0"/>
        <v>17259945.140000001</v>
      </c>
      <c r="J37" s="93"/>
    </row>
    <row r="38" spans="1:10" ht="24.95" customHeight="1" x14ac:dyDescent="0.3">
      <c r="A38" s="76" t="s">
        <v>904</v>
      </c>
      <c r="B38" s="178" t="s">
        <v>796</v>
      </c>
      <c r="C38" s="183" t="s">
        <v>919</v>
      </c>
      <c r="D38" s="77">
        <v>14</v>
      </c>
      <c r="E38" s="77">
        <v>62409</v>
      </c>
      <c r="F38" s="77">
        <v>59354</v>
      </c>
      <c r="G38" s="77">
        <v>41063</v>
      </c>
      <c r="H38" s="78">
        <v>378.79</v>
      </c>
      <c r="I38" s="79">
        <f t="shared" si="0"/>
        <v>15554253.770000001</v>
      </c>
      <c r="J38" s="93"/>
    </row>
    <row r="39" spans="1:10" ht="24.95" customHeight="1" x14ac:dyDescent="0.3">
      <c r="A39" s="76" t="s">
        <v>904</v>
      </c>
      <c r="B39" s="178" t="s">
        <v>796</v>
      </c>
      <c r="C39" s="183" t="s">
        <v>919</v>
      </c>
      <c r="D39" s="77">
        <v>16</v>
      </c>
      <c r="E39" s="77">
        <v>6405</v>
      </c>
      <c r="F39" s="77">
        <v>6257</v>
      </c>
      <c r="G39" s="77">
        <v>5727</v>
      </c>
      <c r="H39" s="78">
        <v>378.79</v>
      </c>
      <c r="I39" s="79">
        <f t="shared" si="0"/>
        <v>2169330.33</v>
      </c>
      <c r="J39" s="93"/>
    </row>
    <row r="40" spans="1:10" ht="24.95" customHeight="1" x14ac:dyDescent="0.3">
      <c r="A40" s="76" t="s">
        <v>904</v>
      </c>
      <c r="B40" s="178" t="s">
        <v>796</v>
      </c>
      <c r="C40" s="183" t="s">
        <v>922</v>
      </c>
      <c r="D40" s="77">
        <v>28</v>
      </c>
      <c r="E40" s="77">
        <v>5817</v>
      </c>
      <c r="F40" s="77">
        <v>4460</v>
      </c>
      <c r="G40" s="77">
        <v>75</v>
      </c>
      <c r="H40" s="78">
        <v>490.11</v>
      </c>
      <c r="I40" s="79">
        <f t="shared" si="0"/>
        <v>36758.25</v>
      </c>
      <c r="J40" s="93"/>
    </row>
    <row r="41" spans="1:10" ht="24.95" customHeight="1" x14ac:dyDescent="0.3">
      <c r="A41" s="76" t="s">
        <v>904</v>
      </c>
      <c r="B41" s="178" t="s">
        <v>796</v>
      </c>
      <c r="C41" s="183" t="s">
        <v>923</v>
      </c>
      <c r="D41" s="80">
        <v>30</v>
      </c>
      <c r="E41" s="77">
        <v>4592</v>
      </c>
      <c r="F41" s="77">
        <v>4474</v>
      </c>
      <c r="G41" s="80">
        <v>144</v>
      </c>
      <c r="H41" s="78">
        <v>490.11</v>
      </c>
      <c r="I41" s="79">
        <f t="shared" si="0"/>
        <v>70575.839999999997</v>
      </c>
      <c r="J41" s="93"/>
    </row>
    <row r="42" spans="1:10" ht="24.95" customHeight="1" x14ac:dyDescent="0.3">
      <c r="A42" s="76" t="s">
        <v>904</v>
      </c>
      <c r="B42" s="178" t="s">
        <v>796</v>
      </c>
      <c r="C42" s="183" t="s">
        <v>924</v>
      </c>
      <c r="D42" s="77">
        <v>32</v>
      </c>
      <c r="E42" s="77">
        <v>4152</v>
      </c>
      <c r="F42" s="77">
        <v>4318</v>
      </c>
      <c r="G42" s="77">
        <v>1161</v>
      </c>
      <c r="H42" s="78">
        <v>490.11</v>
      </c>
      <c r="I42" s="79">
        <f t="shared" si="0"/>
        <v>569017.71</v>
      </c>
      <c r="J42" s="93"/>
    </row>
    <row r="43" spans="1:10" ht="24.95" customHeight="1" x14ac:dyDescent="0.3">
      <c r="A43" s="76" t="s">
        <v>904</v>
      </c>
      <c r="B43" s="178" t="s">
        <v>796</v>
      </c>
      <c r="C43" s="183" t="s">
        <v>925</v>
      </c>
      <c r="D43" s="77">
        <v>34</v>
      </c>
      <c r="E43" s="77">
        <v>1383</v>
      </c>
      <c r="F43" s="77">
        <v>1395</v>
      </c>
      <c r="G43" s="77">
        <v>1104</v>
      </c>
      <c r="H43" s="78">
        <v>490.11</v>
      </c>
      <c r="I43" s="79">
        <f t="shared" si="0"/>
        <v>541081.44000000006</v>
      </c>
      <c r="J43" s="93"/>
    </row>
    <row r="44" spans="1:10" ht="24.95" customHeight="1" x14ac:dyDescent="0.3">
      <c r="A44" s="76" t="s">
        <v>904</v>
      </c>
      <c r="B44" s="178" t="s">
        <v>796</v>
      </c>
      <c r="C44" s="183" t="s">
        <v>926</v>
      </c>
      <c r="D44" s="77">
        <v>36</v>
      </c>
      <c r="E44" s="77">
        <v>1167</v>
      </c>
      <c r="F44" s="77">
        <v>1334</v>
      </c>
      <c r="G44" s="77">
        <v>478</v>
      </c>
      <c r="H44" s="78">
        <v>490.11</v>
      </c>
      <c r="I44" s="79">
        <f t="shared" si="0"/>
        <v>234272.58000000002</v>
      </c>
      <c r="J44" s="93"/>
    </row>
    <row r="45" spans="1:10" ht="24.95" customHeight="1" x14ac:dyDescent="0.3">
      <c r="A45" s="76" t="s">
        <v>904</v>
      </c>
      <c r="B45" s="178" t="s">
        <v>796</v>
      </c>
      <c r="C45" s="183" t="s">
        <v>927</v>
      </c>
      <c r="D45" s="77">
        <v>38</v>
      </c>
      <c r="E45" s="77">
        <v>315</v>
      </c>
      <c r="F45" s="77">
        <v>353</v>
      </c>
      <c r="G45" s="77">
        <v>25</v>
      </c>
      <c r="H45" s="78">
        <v>490.11</v>
      </c>
      <c r="I45" s="79">
        <f t="shared" si="0"/>
        <v>12252.75</v>
      </c>
      <c r="J45" s="93"/>
    </row>
    <row r="46" spans="1:10" ht="24.95" customHeight="1" x14ac:dyDescent="0.3">
      <c r="A46" s="76" t="s">
        <v>904</v>
      </c>
      <c r="B46" s="178" t="s">
        <v>796</v>
      </c>
      <c r="C46" s="183" t="s">
        <v>928</v>
      </c>
      <c r="D46" s="81" t="s">
        <v>913</v>
      </c>
      <c r="E46" s="81" t="s">
        <v>929</v>
      </c>
      <c r="F46" s="81" t="s">
        <v>929</v>
      </c>
      <c r="G46" s="81" t="s">
        <v>1121</v>
      </c>
      <c r="H46" s="78">
        <v>490.11</v>
      </c>
      <c r="I46" s="79">
        <f t="shared" si="0"/>
        <v>12252.75</v>
      </c>
      <c r="J46" s="93"/>
    </row>
    <row r="47" spans="1:10" ht="24.95" customHeight="1" x14ac:dyDescent="0.3">
      <c r="A47" s="76" t="s">
        <v>904</v>
      </c>
      <c r="B47" s="178" t="s">
        <v>796</v>
      </c>
      <c r="C47" s="183" t="s">
        <v>928</v>
      </c>
      <c r="D47" s="81" t="s">
        <v>914</v>
      </c>
      <c r="E47" s="81" t="s">
        <v>953</v>
      </c>
      <c r="F47" s="81" t="s">
        <v>953</v>
      </c>
      <c r="G47" s="81" t="s">
        <v>1122</v>
      </c>
      <c r="H47" s="78">
        <v>490.11</v>
      </c>
      <c r="I47" s="79">
        <f t="shared" si="0"/>
        <v>39208.800000000003</v>
      </c>
      <c r="J47" s="93"/>
    </row>
    <row r="48" spans="1:10" ht="24.95" customHeight="1" x14ac:dyDescent="0.3">
      <c r="A48" s="76" t="s">
        <v>904</v>
      </c>
      <c r="B48" s="178" t="s">
        <v>796</v>
      </c>
      <c r="C48" s="183" t="s">
        <v>928</v>
      </c>
      <c r="D48" s="81" t="s">
        <v>915</v>
      </c>
      <c r="E48" s="81" t="s">
        <v>929</v>
      </c>
      <c r="F48" s="81" t="s">
        <v>929</v>
      </c>
      <c r="G48" s="81" t="s">
        <v>1123</v>
      </c>
      <c r="H48" s="78">
        <v>490.11</v>
      </c>
      <c r="I48" s="79">
        <f t="shared" si="0"/>
        <v>78907.710000000006</v>
      </c>
      <c r="J48" s="93"/>
    </row>
    <row r="49" spans="1:10" ht="24.95" customHeight="1" x14ac:dyDescent="0.3">
      <c r="A49" s="76" t="s">
        <v>904</v>
      </c>
      <c r="B49" s="178" t="s">
        <v>796</v>
      </c>
      <c r="C49" s="183" t="s">
        <v>928</v>
      </c>
      <c r="D49" s="81" t="s">
        <v>916</v>
      </c>
      <c r="E49" s="81" t="s">
        <v>954</v>
      </c>
      <c r="F49" s="81" t="s">
        <v>954</v>
      </c>
      <c r="G49" s="81" t="s">
        <v>954</v>
      </c>
      <c r="H49" s="78">
        <v>490.11</v>
      </c>
      <c r="I49" s="79">
        <f t="shared" si="0"/>
        <v>87729.69</v>
      </c>
      <c r="J49" s="93"/>
    </row>
    <row r="50" spans="1:10" ht="24.95" customHeight="1" x14ac:dyDescent="0.3">
      <c r="A50" s="76" t="s">
        <v>904</v>
      </c>
      <c r="B50" s="178" t="s">
        <v>796</v>
      </c>
      <c r="C50" s="183" t="s">
        <v>928</v>
      </c>
      <c r="D50" s="81" t="s">
        <v>917</v>
      </c>
      <c r="E50" s="81" t="s">
        <v>955</v>
      </c>
      <c r="F50" s="81" t="s">
        <v>955</v>
      </c>
      <c r="G50" s="81" t="s">
        <v>1124</v>
      </c>
      <c r="H50" s="78">
        <v>490.11</v>
      </c>
      <c r="I50" s="79">
        <f t="shared" si="0"/>
        <v>271030.83</v>
      </c>
      <c r="J50" s="93"/>
    </row>
    <row r="51" spans="1:10" ht="24.95" customHeight="1" x14ac:dyDescent="0.3">
      <c r="A51" s="76" t="s">
        <v>904</v>
      </c>
      <c r="B51" s="178" t="s">
        <v>796</v>
      </c>
      <c r="C51" s="183" t="s">
        <v>928</v>
      </c>
      <c r="D51" s="81" t="s">
        <v>918</v>
      </c>
      <c r="E51" s="81" t="s">
        <v>956</v>
      </c>
      <c r="F51" s="81" t="s">
        <v>956</v>
      </c>
      <c r="G51" s="82" t="s">
        <v>1121</v>
      </c>
      <c r="H51" s="78">
        <v>490.11</v>
      </c>
      <c r="I51" s="79">
        <f t="shared" si="0"/>
        <v>12252.75</v>
      </c>
      <c r="J51" s="93"/>
    </row>
    <row r="52" spans="1:10" ht="24.95" customHeight="1" x14ac:dyDescent="0.3">
      <c r="A52" s="76" t="s">
        <v>930</v>
      </c>
      <c r="B52" s="177">
        <v>45200</v>
      </c>
      <c r="C52" s="184" t="s">
        <v>931</v>
      </c>
      <c r="D52" s="82">
        <v>4</v>
      </c>
      <c r="E52" s="82">
        <v>10006</v>
      </c>
      <c r="F52" s="82">
        <v>12433</v>
      </c>
      <c r="G52" s="82">
        <v>24692</v>
      </c>
      <c r="H52" s="78">
        <v>273.9783333333333</v>
      </c>
      <c r="I52" s="79">
        <f t="shared" si="0"/>
        <v>6765073.0066666659</v>
      </c>
      <c r="J52" s="93"/>
    </row>
    <row r="53" spans="1:10" ht="24.95" customHeight="1" x14ac:dyDescent="0.3">
      <c r="A53" s="76" t="s">
        <v>930</v>
      </c>
      <c r="B53" s="177">
        <v>45200</v>
      </c>
      <c r="C53" s="184" t="s">
        <v>931</v>
      </c>
      <c r="D53" s="82">
        <v>6</v>
      </c>
      <c r="E53" s="82">
        <v>57940</v>
      </c>
      <c r="F53" s="82">
        <v>77315</v>
      </c>
      <c r="G53" s="82">
        <v>145205</v>
      </c>
      <c r="H53" s="78">
        <v>273.9783333333333</v>
      </c>
      <c r="I53" s="79">
        <f t="shared" si="0"/>
        <v>39783023.891666658</v>
      </c>
      <c r="J53" s="93"/>
    </row>
    <row r="54" spans="1:10" ht="24.95" customHeight="1" x14ac:dyDescent="0.3">
      <c r="A54" s="76" t="s">
        <v>930</v>
      </c>
      <c r="B54" s="177">
        <v>45200</v>
      </c>
      <c r="C54" s="184" t="s">
        <v>931</v>
      </c>
      <c r="D54" s="82">
        <v>8</v>
      </c>
      <c r="E54" s="82">
        <v>61314</v>
      </c>
      <c r="F54" s="82">
        <v>93206</v>
      </c>
      <c r="G54" s="82">
        <v>167926</v>
      </c>
      <c r="H54" s="78">
        <v>273.9783333333333</v>
      </c>
      <c r="I54" s="79">
        <f t="shared" si="0"/>
        <v>46008085.603333324</v>
      </c>
      <c r="J54" s="93"/>
    </row>
    <row r="55" spans="1:10" ht="24.95" customHeight="1" x14ac:dyDescent="0.3">
      <c r="A55" s="76" t="s">
        <v>930</v>
      </c>
      <c r="B55" s="177">
        <v>45200</v>
      </c>
      <c r="C55" s="184" t="s">
        <v>931</v>
      </c>
      <c r="D55" s="82">
        <v>10</v>
      </c>
      <c r="E55" s="82">
        <v>56960</v>
      </c>
      <c r="F55" s="82">
        <v>80306</v>
      </c>
      <c r="G55" s="82">
        <v>95849</v>
      </c>
      <c r="H55" s="78">
        <v>273.9783333333333</v>
      </c>
      <c r="I55" s="79">
        <f t="shared" si="0"/>
        <v>26260549.271666665</v>
      </c>
      <c r="J55" s="93"/>
    </row>
    <row r="56" spans="1:10" ht="24.95" customHeight="1" x14ac:dyDescent="0.3">
      <c r="A56" s="76" t="s">
        <v>930</v>
      </c>
      <c r="B56" s="177">
        <v>45200</v>
      </c>
      <c r="C56" s="184" t="s">
        <v>931</v>
      </c>
      <c r="D56" s="82">
        <v>12</v>
      </c>
      <c r="E56" s="82">
        <v>18135</v>
      </c>
      <c r="F56" s="82">
        <v>28486</v>
      </c>
      <c r="G56" s="82">
        <v>33758</v>
      </c>
      <c r="H56" s="78">
        <v>317.93833333333333</v>
      </c>
      <c r="I56" s="79">
        <f t="shared" si="0"/>
        <v>10732962.256666666</v>
      </c>
      <c r="J56" s="93"/>
    </row>
    <row r="57" spans="1:10" ht="24.95" customHeight="1" x14ac:dyDescent="0.3">
      <c r="A57" s="76" t="s">
        <v>930</v>
      </c>
      <c r="B57" s="177">
        <v>45200</v>
      </c>
      <c r="C57" s="184" t="s">
        <v>931</v>
      </c>
      <c r="D57" s="82">
        <v>14</v>
      </c>
      <c r="E57" s="82">
        <v>16299</v>
      </c>
      <c r="F57" s="82">
        <v>26968</v>
      </c>
      <c r="G57" s="82">
        <v>29926</v>
      </c>
      <c r="H57" s="78">
        <v>317.93833333333333</v>
      </c>
      <c r="I57" s="79">
        <f t="shared" si="0"/>
        <v>9514622.5633333325</v>
      </c>
      <c r="J57" s="93"/>
    </row>
    <row r="58" spans="1:10" ht="24.95" customHeight="1" x14ac:dyDescent="0.3">
      <c r="A58" s="76" t="s">
        <v>930</v>
      </c>
      <c r="B58" s="177">
        <v>45200</v>
      </c>
      <c r="C58" s="184" t="s">
        <v>931</v>
      </c>
      <c r="D58" s="82">
        <v>16</v>
      </c>
      <c r="E58" s="82">
        <v>17259</v>
      </c>
      <c r="F58" s="82">
        <v>26587</v>
      </c>
      <c r="G58" s="82">
        <v>34535</v>
      </c>
      <c r="H58" s="78">
        <v>317.93833333333333</v>
      </c>
      <c r="I58" s="79">
        <f t="shared" si="0"/>
        <v>10980000.341666667</v>
      </c>
      <c r="J58" s="93"/>
    </row>
    <row r="59" spans="1:10" ht="24.95" customHeight="1" x14ac:dyDescent="0.3">
      <c r="A59" s="76" t="s">
        <v>930</v>
      </c>
      <c r="B59" s="177">
        <v>45200</v>
      </c>
      <c r="C59" s="184" t="s">
        <v>931</v>
      </c>
      <c r="D59" s="82" t="s">
        <v>932</v>
      </c>
      <c r="E59" s="82">
        <v>13467</v>
      </c>
      <c r="F59" s="82">
        <v>20721</v>
      </c>
      <c r="G59" s="82">
        <v>18514</v>
      </c>
      <c r="H59" s="78">
        <v>317.93833333333333</v>
      </c>
      <c r="I59" s="79">
        <f t="shared" si="0"/>
        <v>5886310.3033333337</v>
      </c>
      <c r="J59" s="93"/>
    </row>
    <row r="60" spans="1:10" ht="24.95" customHeight="1" x14ac:dyDescent="0.3">
      <c r="A60" s="76" t="s">
        <v>930</v>
      </c>
      <c r="B60" s="177">
        <v>45200</v>
      </c>
      <c r="C60" s="184" t="s">
        <v>931</v>
      </c>
      <c r="D60" s="82" t="s">
        <v>933</v>
      </c>
      <c r="E60" s="82">
        <v>18807</v>
      </c>
      <c r="F60" s="82">
        <v>40500</v>
      </c>
      <c r="G60" s="82">
        <v>49847</v>
      </c>
      <c r="H60" s="78">
        <v>317.93833333333333</v>
      </c>
      <c r="I60" s="79">
        <f t="shared" si="0"/>
        <v>15848272.101666667</v>
      </c>
      <c r="J60" s="93"/>
    </row>
    <row r="61" spans="1:10" ht="24.95" customHeight="1" x14ac:dyDescent="0.3">
      <c r="A61" s="76" t="s">
        <v>930</v>
      </c>
      <c r="B61" s="177">
        <v>45200</v>
      </c>
      <c r="C61" s="184" t="s">
        <v>931</v>
      </c>
      <c r="D61" s="82" t="s">
        <v>801</v>
      </c>
      <c r="E61" s="82">
        <v>1527</v>
      </c>
      <c r="F61" s="82">
        <v>2517</v>
      </c>
      <c r="G61" s="82">
        <v>3164</v>
      </c>
      <c r="H61" s="78">
        <v>317.93833333333333</v>
      </c>
      <c r="I61" s="79">
        <f t="shared" si="0"/>
        <v>1005956.8866666667</v>
      </c>
      <c r="J61" s="93"/>
    </row>
    <row r="62" spans="1:10" ht="24.95" customHeight="1" x14ac:dyDescent="0.3">
      <c r="A62" s="76" t="s">
        <v>930</v>
      </c>
      <c r="B62" s="177">
        <v>45200</v>
      </c>
      <c r="C62" s="184" t="s">
        <v>931</v>
      </c>
      <c r="D62" s="82" t="s">
        <v>802</v>
      </c>
      <c r="E62" s="82">
        <v>598</v>
      </c>
      <c r="F62" s="82">
        <v>861</v>
      </c>
      <c r="G62" s="82">
        <v>1427</v>
      </c>
      <c r="H62" s="78">
        <v>317.93833333333333</v>
      </c>
      <c r="I62" s="79">
        <f t="shared" si="0"/>
        <v>453698.00166666665</v>
      </c>
      <c r="J62" s="93"/>
    </row>
    <row r="63" spans="1:10" ht="24.95" customHeight="1" x14ac:dyDescent="0.3">
      <c r="A63" s="76" t="s">
        <v>934</v>
      </c>
      <c r="B63" s="179">
        <v>43245</v>
      </c>
      <c r="C63" s="184" t="s">
        <v>799</v>
      </c>
      <c r="D63" s="82">
        <v>4</v>
      </c>
      <c r="E63" s="82">
        <v>7787</v>
      </c>
      <c r="F63" s="82">
        <v>7787</v>
      </c>
      <c r="G63" s="82">
        <v>7787</v>
      </c>
      <c r="H63" s="78">
        <v>273.9783333333333</v>
      </c>
      <c r="I63" s="79">
        <f t="shared" si="0"/>
        <v>2133469.2816666663</v>
      </c>
      <c r="J63" s="93"/>
    </row>
    <row r="64" spans="1:10" ht="24.95" customHeight="1" x14ac:dyDescent="0.3">
      <c r="A64" s="76" t="s">
        <v>934</v>
      </c>
      <c r="B64" s="179">
        <v>43245</v>
      </c>
      <c r="C64" s="184" t="s">
        <v>799</v>
      </c>
      <c r="D64" s="82">
        <v>6</v>
      </c>
      <c r="E64" s="82">
        <v>21886</v>
      </c>
      <c r="F64" s="82">
        <v>22886</v>
      </c>
      <c r="G64" s="82">
        <v>26086</v>
      </c>
      <c r="H64" s="78">
        <v>273.9783333333333</v>
      </c>
      <c r="I64" s="79">
        <f t="shared" si="0"/>
        <v>7146998.8033333328</v>
      </c>
      <c r="J64" s="93"/>
    </row>
    <row r="65" spans="1:10" ht="24.95" customHeight="1" x14ac:dyDescent="0.3">
      <c r="A65" s="76" t="s">
        <v>934</v>
      </c>
      <c r="B65" s="179">
        <v>43245</v>
      </c>
      <c r="C65" s="184" t="s">
        <v>799</v>
      </c>
      <c r="D65" s="82">
        <v>8</v>
      </c>
      <c r="E65" s="82">
        <v>3827</v>
      </c>
      <c r="F65" s="82">
        <v>4827</v>
      </c>
      <c r="G65" s="82">
        <v>7907</v>
      </c>
      <c r="H65" s="78">
        <v>273.9783333333333</v>
      </c>
      <c r="I65" s="79">
        <f t="shared" si="0"/>
        <v>2166346.6816666662</v>
      </c>
      <c r="J65" s="93"/>
    </row>
    <row r="66" spans="1:10" ht="24.95" customHeight="1" x14ac:dyDescent="0.3">
      <c r="A66" s="76" t="s">
        <v>934</v>
      </c>
      <c r="B66" s="179">
        <v>43245</v>
      </c>
      <c r="C66" s="184" t="s">
        <v>799</v>
      </c>
      <c r="D66" s="82">
        <v>10</v>
      </c>
      <c r="E66" s="82">
        <v>4514</v>
      </c>
      <c r="F66" s="82">
        <v>5514</v>
      </c>
      <c r="G66" s="82">
        <v>11099</v>
      </c>
      <c r="H66" s="78">
        <v>273.9783333333333</v>
      </c>
      <c r="I66" s="79">
        <f t="shared" si="0"/>
        <v>3040885.521666666</v>
      </c>
      <c r="J66" s="93"/>
    </row>
    <row r="67" spans="1:10" ht="24.95" customHeight="1" x14ac:dyDescent="0.3">
      <c r="A67" s="76" t="s">
        <v>934</v>
      </c>
      <c r="B67" s="179">
        <v>43245</v>
      </c>
      <c r="C67" s="184" t="s">
        <v>799</v>
      </c>
      <c r="D67" s="82">
        <v>12</v>
      </c>
      <c r="E67" s="82">
        <v>1395</v>
      </c>
      <c r="F67" s="82">
        <v>3182</v>
      </c>
      <c r="G67" s="82">
        <v>5113</v>
      </c>
      <c r="H67" s="78">
        <v>317.93833333333333</v>
      </c>
      <c r="I67" s="79">
        <f t="shared" si="0"/>
        <v>1625618.6983333332</v>
      </c>
      <c r="J67" s="93"/>
    </row>
    <row r="68" spans="1:10" ht="24.95" customHeight="1" x14ac:dyDescent="0.3">
      <c r="A68" s="76" t="s">
        <v>934</v>
      </c>
      <c r="B68" s="179">
        <v>43245</v>
      </c>
      <c r="C68" s="184" t="s">
        <v>799</v>
      </c>
      <c r="D68" s="82">
        <v>14</v>
      </c>
      <c r="E68" s="82">
        <v>1968</v>
      </c>
      <c r="F68" s="82">
        <v>2728</v>
      </c>
      <c r="G68" s="82">
        <v>5765</v>
      </c>
      <c r="H68" s="78">
        <v>317.93833333333333</v>
      </c>
      <c r="I68" s="79">
        <f t="shared" si="0"/>
        <v>1832914.4916666667</v>
      </c>
      <c r="J68" s="93"/>
    </row>
    <row r="69" spans="1:10" ht="24.95" customHeight="1" x14ac:dyDescent="0.3">
      <c r="A69" s="76" t="s">
        <v>934</v>
      </c>
      <c r="B69" s="179">
        <v>43245</v>
      </c>
      <c r="C69" s="184" t="s">
        <v>799</v>
      </c>
      <c r="D69" s="82">
        <v>16</v>
      </c>
      <c r="E69" s="82">
        <v>1828</v>
      </c>
      <c r="F69" s="82">
        <v>2368</v>
      </c>
      <c r="G69" s="82">
        <v>3788</v>
      </c>
      <c r="H69" s="78">
        <v>317.93833333333333</v>
      </c>
      <c r="I69" s="79">
        <f t="shared" si="0"/>
        <v>1204350.4066666667</v>
      </c>
      <c r="J69" s="93"/>
    </row>
    <row r="70" spans="1:10" ht="24.95" customHeight="1" x14ac:dyDescent="0.3">
      <c r="A70" s="76" t="s">
        <v>934</v>
      </c>
      <c r="B70" s="179">
        <v>43245</v>
      </c>
      <c r="C70" s="184" t="s">
        <v>799</v>
      </c>
      <c r="D70" s="82" t="s">
        <v>932</v>
      </c>
      <c r="E70" s="82">
        <v>1089</v>
      </c>
      <c r="F70" s="82">
        <v>1089</v>
      </c>
      <c r="G70" s="82">
        <v>1089</v>
      </c>
      <c r="H70" s="78">
        <v>317.93833333333333</v>
      </c>
      <c r="I70" s="79">
        <f t="shared" si="0"/>
        <v>346234.84499999997</v>
      </c>
      <c r="J70" s="93"/>
    </row>
    <row r="71" spans="1:10" ht="24.95" customHeight="1" x14ac:dyDescent="0.3">
      <c r="A71" s="76" t="s">
        <v>934</v>
      </c>
      <c r="B71" s="179">
        <v>43245</v>
      </c>
      <c r="C71" s="184" t="s">
        <v>799</v>
      </c>
      <c r="D71" s="82" t="s">
        <v>933</v>
      </c>
      <c r="E71" s="82">
        <v>913</v>
      </c>
      <c r="F71" s="82">
        <v>913</v>
      </c>
      <c r="G71" s="82">
        <v>913</v>
      </c>
      <c r="H71" s="78">
        <v>317.93833333333333</v>
      </c>
      <c r="I71" s="79">
        <f t="shared" si="0"/>
        <v>290277.6983333333</v>
      </c>
      <c r="J71" s="93"/>
    </row>
    <row r="72" spans="1:10" ht="24.95" customHeight="1" x14ac:dyDescent="0.3">
      <c r="A72" s="76" t="s">
        <v>934</v>
      </c>
      <c r="B72" s="179">
        <v>43245</v>
      </c>
      <c r="C72" s="184" t="s">
        <v>799</v>
      </c>
      <c r="D72" s="82" t="s">
        <v>801</v>
      </c>
      <c r="E72" s="82">
        <v>792</v>
      </c>
      <c r="F72" s="82">
        <v>792</v>
      </c>
      <c r="G72" s="82">
        <v>812</v>
      </c>
      <c r="H72" s="78">
        <v>317.93833333333333</v>
      </c>
      <c r="I72" s="79">
        <f t="shared" si="0"/>
        <v>258165.92666666667</v>
      </c>
      <c r="J72" s="93"/>
    </row>
    <row r="73" spans="1:10" ht="24.95" customHeight="1" x14ac:dyDescent="0.3">
      <c r="A73" s="76" t="s">
        <v>934</v>
      </c>
      <c r="B73" s="179">
        <v>43245</v>
      </c>
      <c r="C73" s="184" t="s">
        <v>799</v>
      </c>
      <c r="D73" s="82" t="s">
        <v>935</v>
      </c>
      <c r="E73" s="82">
        <v>352</v>
      </c>
      <c r="F73" s="82">
        <v>352</v>
      </c>
      <c r="G73" s="82">
        <v>352</v>
      </c>
      <c r="H73" s="78">
        <v>317.93833333333333</v>
      </c>
      <c r="I73" s="79">
        <f t="shared" si="0"/>
        <v>111914.29333333333</v>
      </c>
      <c r="J73" s="93"/>
    </row>
    <row r="74" spans="1:10" ht="24.95" customHeight="1" x14ac:dyDescent="0.3">
      <c r="A74" s="83" t="s">
        <v>936</v>
      </c>
      <c r="B74" s="179">
        <v>43245</v>
      </c>
      <c r="C74" s="190" t="s">
        <v>804</v>
      </c>
      <c r="D74" s="82">
        <v>4</v>
      </c>
      <c r="E74" s="82">
        <v>6416</v>
      </c>
      <c r="F74" s="82">
        <v>6416</v>
      </c>
      <c r="G74" s="82">
        <v>6554</v>
      </c>
      <c r="H74" s="78">
        <v>273.9783333333333</v>
      </c>
      <c r="I74" s="79">
        <f t="shared" ref="I74:I137" si="1">G74*H74</f>
        <v>1795653.9966666664</v>
      </c>
      <c r="J74" s="93"/>
    </row>
    <row r="75" spans="1:10" ht="24.95" customHeight="1" x14ac:dyDescent="0.3">
      <c r="A75" s="83" t="s">
        <v>936</v>
      </c>
      <c r="B75" s="179">
        <v>43245</v>
      </c>
      <c r="C75" s="190" t="s">
        <v>804</v>
      </c>
      <c r="D75" s="82">
        <v>6</v>
      </c>
      <c r="E75" s="82">
        <v>26649</v>
      </c>
      <c r="F75" s="82">
        <v>26649</v>
      </c>
      <c r="G75" s="82">
        <v>28415</v>
      </c>
      <c r="H75" s="78">
        <v>273.9783333333333</v>
      </c>
      <c r="I75" s="79">
        <f t="shared" si="1"/>
        <v>7785094.3416666659</v>
      </c>
      <c r="J75" s="93"/>
    </row>
    <row r="76" spans="1:10" ht="24.95" customHeight="1" x14ac:dyDescent="0.3">
      <c r="A76" s="83" t="s">
        <v>936</v>
      </c>
      <c r="B76" s="179">
        <v>43245</v>
      </c>
      <c r="C76" s="190" t="s">
        <v>804</v>
      </c>
      <c r="D76" s="82">
        <v>8</v>
      </c>
      <c r="E76" s="82">
        <v>4801</v>
      </c>
      <c r="F76" s="82">
        <v>4801</v>
      </c>
      <c r="G76" s="82">
        <v>6177</v>
      </c>
      <c r="H76" s="78">
        <v>273.9783333333333</v>
      </c>
      <c r="I76" s="79">
        <f t="shared" si="1"/>
        <v>1692364.1649999998</v>
      </c>
      <c r="J76" s="93"/>
    </row>
    <row r="77" spans="1:10" ht="24.95" customHeight="1" x14ac:dyDescent="0.3">
      <c r="A77" s="83" t="s">
        <v>936</v>
      </c>
      <c r="B77" s="179">
        <v>43245</v>
      </c>
      <c r="C77" s="190" t="s">
        <v>804</v>
      </c>
      <c r="D77" s="82">
        <v>10</v>
      </c>
      <c r="E77" s="82">
        <v>4889</v>
      </c>
      <c r="F77" s="82">
        <v>4889</v>
      </c>
      <c r="G77" s="82">
        <v>2894</v>
      </c>
      <c r="H77" s="78">
        <v>273.9783333333333</v>
      </c>
      <c r="I77" s="79">
        <f t="shared" si="1"/>
        <v>792893.29666666652</v>
      </c>
      <c r="J77" s="93"/>
    </row>
    <row r="78" spans="1:10" ht="24.95" customHeight="1" x14ac:dyDescent="0.3">
      <c r="A78" s="83" t="s">
        <v>936</v>
      </c>
      <c r="B78" s="179">
        <v>43245</v>
      </c>
      <c r="C78" s="190" t="s">
        <v>804</v>
      </c>
      <c r="D78" s="82">
        <v>12</v>
      </c>
      <c r="E78" s="82">
        <v>4622</v>
      </c>
      <c r="F78" s="82">
        <v>4622</v>
      </c>
      <c r="G78" s="82">
        <v>601</v>
      </c>
      <c r="H78" s="78">
        <v>317.93833333333333</v>
      </c>
      <c r="I78" s="79">
        <f t="shared" si="1"/>
        <v>191080.93833333332</v>
      </c>
      <c r="J78" s="93"/>
    </row>
    <row r="79" spans="1:10" ht="24.95" customHeight="1" x14ac:dyDescent="0.3">
      <c r="A79" s="83" t="s">
        <v>936</v>
      </c>
      <c r="B79" s="179">
        <v>43245</v>
      </c>
      <c r="C79" s="191" t="s">
        <v>804</v>
      </c>
      <c r="D79" s="84">
        <v>14</v>
      </c>
      <c r="E79" s="82">
        <v>4095</v>
      </c>
      <c r="F79" s="82">
        <v>4095</v>
      </c>
      <c r="G79" s="82">
        <v>40</v>
      </c>
      <c r="H79" s="78">
        <v>317.93833333333333</v>
      </c>
      <c r="I79" s="79">
        <f t="shared" si="1"/>
        <v>12717.533333333333</v>
      </c>
      <c r="J79" s="93"/>
    </row>
    <row r="80" spans="1:10" ht="24.95" customHeight="1" x14ac:dyDescent="0.3">
      <c r="A80" s="83" t="s">
        <v>936</v>
      </c>
      <c r="B80" s="179">
        <v>43245</v>
      </c>
      <c r="C80" s="190" t="s">
        <v>804</v>
      </c>
      <c r="D80" s="82">
        <v>16</v>
      </c>
      <c r="E80" s="82">
        <v>3807</v>
      </c>
      <c r="F80" s="82">
        <v>3807</v>
      </c>
      <c r="G80" s="82">
        <v>3761</v>
      </c>
      <c r="H80" s="78">
        <v>317.93833333333333</v>
      </c>
      <c r="I80" s="79">
        <f t="shared" si="1"/>
        <v>1195766.0716666668</v>
      </c>
      <c r="J80" s="93"/>
    </row>
    <row r="81" spans="1:10" ht="24.95" customHeight="1" x14ac:dyDescent="0.3">
      <c r="A81" s="83" t="s">
        <v>936</v>
      </c>
      <c r="B81" s="179">
        <v>43245</v>
      </c>
      <c r="C81" s="190" t="s">
        <v>804</v>
      </c>
      <c r="D81" s="82" t="s">
        <v>932</v>
      </c>
      <c r="E81" s="82">
        <v>2381</v>
      </c>
      <c r="F81" s="82">
        <v>2381</v>
      </c>
      <c r="G81" s="82">
        <v>578</v>
      </c>
      <c r="H81" s="78">
        <v>317.93833333333333</v>
      </c>
      <c r="I81" s="79">
        <f t="shared" si="1"/>
        <v>183768.35666666666</v>
      </c>
      <c r="J81" s="93"/>
    </row>
    <row r="82" spans="1:10" ht="24.95" customHeight="1" x14ac:dyDescent="0.3">
      <c r="A82" s="83" t="s">
        <v>936</v>
      </c>
      <c r="B82" s="179">
        <v>43245</v>
      </c>
      <c r="C82" s="190" t="s">
        <v>804</v>
      </c>
      <c r="D82" s="82" t="s">
        <v>933</v>
      </c>
      <c r="E82" s="82">
        <v>5235</v>
      </c>
      <c r="F82" s="82">
        <v>5235</v>
      </c>
      <c r="G82" s="82">
        <v>3176</v>
      </c>
      <c r="H82" s="78">
        <v>317.93833333333333</v>
      </c>
      <c r="I82" s="79">
        <f t="shared" si="1"/>
        <v>1009772.1466666666</v>
      </c>
      <c r="J82" s="93"/>
    </row>
    <row r="83" spans="1:10" ht="24.95" customHeight="1" x14ac:dyDescent="0.3">
      <c r="A83" s="83" t="s">
        <v>936</v>
      </c>
      <c r="B83" s="179">
        <v>43245</v>
      </c>
      <c r="C83" s="190" t="s">
        <v>804</v>
      </c>
      <c r="D83" s="82" t="s">
        <v>801</v>
      </c>
      <c r="E83" s="82">
        <v>421</v>
      </c>
      <c r="F83" s="82">
        <v>421</v>
      </c>
      <c r="G83" s="82">
        <v>615</v>
      </c>
      <c r="H83" s="78">
        <v>317.93833333333333</v>
      </c>
      <c r="I83" s="79">
        <f t="shared" si="1"/>
        <v>195532.07500000001</v>
      </c>
      <c r="J83" s="93"/>
    </row>
    <row r="84" spans="1:10" ht="24.95" customHeight="1" x14ac:dyDescent="0.3">
      <c r="A84" s="83" t="s">
        <v>936</v>
      </c>
      <c r="B84" s="179">
        <v>43245</v>
      </c>
      <c r="C84" s="190" t="s">
        <v>804</v>
      </c>
      <c r="D84" s="82" t="s">
        <v>802</v>
      </c>
      <c r="E84" s="82">
        <v>346</v>
      </c>
      <c r="F84" s="82">
        <v>346</v>
      </c>
      <c r="G84" s="82">
        <v>1002</v>
      </c>
      <c r="H84" s="78">
        <v>317.93833333333333</v>
      </c>
      <c r="I84" s="79">
        <f t="shared" si="1"/>
        <v>318574.21000000002</v>
      </c>
      <c r="J84" s="93"/>
    </row>
    <row r="85" spans="1:10" ht="24.95" customHeight="1" x14ac:dyDescent="0.3">
      <c r="A85" s="83" t="s">
        <v>937</v>
      </c>
      <c r="B85" s="179">
        <v>43245</v>
      </c>
      <c r="C85" s="190" t="s">
        <v>806</v>
      </c>
      <c r="D85" s="82">
        <v>4</v>
      </c>
      <c r="E85" s="82">
        <v>5843</v>
      </c>
      <c r="F85" s="82">
        <v>7106</v>
      </c>
      <c r="G85" s="82">
        <v>3096</v>
      </c>
      <c r="H85" s="78">
        <v>273.9783333333333</v>
      </c>
      <c r="I85" s="79">
        <f t="shared" si="1"/>
        <v>848236.91999999993</v>
      </c>
      <c r="J85" s="93"/>
    </row>
    <row r="86" spans="1:10" ht="24.95" customHeight="1" x14ac:dyDescent="0.3">
      <c r="A86" s="83" t="s">
        <v>937</v>
      </c>
      <c r="B86" s="179">
        <v>43245</v>
      </c>
      <c r="C86" s="190" t="s">
        <v>806</v>
      </c>
      <c r="D86" s="82">
        <v>6</v>
      </c>
      <c r="E86" s="82">
        <v>27887</v>
      </c>
      <c r="F86" s="82">
        <v>30095</v>
      </c>
      <c r="G86" s="82">
        <v>17730</v>
      </c>
      <c r="H86" s="78">
        <v>273.9783333333333</v>
      </c>
      <c r="I86" s="79">
        <f t="shared" si="1"/>
        <v>4857635.8499999996</v>
      </c>
      <c r="J86" s="93"/>
    </row>
    <row r="87" spans="1:10" ht="24.95" customHeight="1" x14ac:dyDescent="0.3">
      <c r="A87" s="83" t="s">
        <v>937</v>
      </c>
      <c r="B87" s="179">
        <v>43245</v>
      </c>
      <c r="C87" s="190" t="s">
        <v>806</v>
      </c>
      <c r="D87" s="82">
        <v>8</v>
      </c>
      <c r="E87" s="82">
        <v>478</v>
      </c>
      <c r="F87" s="82">
        <v>1939</v>
      </c>
      <c r="G87" s="82">
        <v>1677</v>
      </c>
      <c r="H87" s="78">
        <v>273.9783333333333</v>
      </c>
      <c r="I87" s="79">
        <f t="shared" si="1"/>
        <v>459461.66499999992</v>
      </c>
      <c r="J87" s="93"/>
    </row>
    <row r="88" spans="1:10" ht="24.95" customHeight="1" x14ac:dyDescent="0.3">
      <c r="A88" s="83" t="s">
        <v>937</v>
      </c>
      <c r="B88" s="179">
        <v>43245</v>
      </c>
      <c r="C88" s="190" t="s">
        <v>806</v>
      </c>
      <c r="D88" s="82">
        <v>10</v>
      </c>
      <c r="E88" s="82">
        <v>111</v>
      </c>
      <c r="F88" s="82">
        <v>1260</v>
      </c>
      <c r="G88" s="82">
        <v>2894</v>
      </c>
      <c r="H88" s="78">
        <v>273.9783333333333</v>
      </c>
      <c r="I88" s="79">
        <f t="shared" si="1"/>
        <v>792893.29666666652</v>
      </c>
      <c r="J88" s="93"/>
    </row>
    <row r="89" spans="1:10" ht="24.95" customHeight="1" x14ac:dyDescent="0.3">
      <c r="A89" s="83" t="s">
        <v>937</v>
      </c>
      <c r="B89" s="179">
        <v>43245</v>
      </c>
      <c r="C89" s="190" t="s">
        <v>806</v>
      </c>
      <c r="D89" s="82">
        <v>12</v>
      </c>
      <c r="E89" s="82">
        <v>3078</v>
      </c>
      <c r="F89" s="82">
        <v>4604</v>
      </c>
      <c r="G89" s="82">
        <v>601</v>
      </c>
      <c r="H89" s="78">
        <v>317.93833333333333</v>
      </c>
      <c r="I89" s="79">
        <f t="shared" si="1"/>
        <v>191080.93833333332</v>
      </c>
      <c r="J89" s="93"/>
    </row>
    <row r="90" spans="1:10" ht="24.95" customHeight="1" x14ac:dyDescent="0.3">
      <c r="A90" s="83" t="s">
        <v>937</v>
      </c>
      <c r="B90" s="179">
        <v>43245</v>
      </c>
      <c r="C90" s="190" t="s">
        <v>806</v>
      </c>
      <c r="D90" s="82">
        <v>14</v>
      </c>
      <c r="E90" s="82">
        <v>1610</v>
      </c>
      <c r="F90" s="82">
        <v>2289</v>
      </c>
      <c r="G90" s="82">
        <v>40</v>
      </c>
      <c r="H90" s="78">
        <v>317.93833333333333</v>
      </c>
      <c r="I90" s="79">
        <f t="shared" si="1"/>
        <v>12717.533333333333</v>
      </c>
      <c r="J90" s="93"/>
    </row>
    <row r="91" spans="1:10" ht="24.95" customHeight="1" x14ac:dyDescent="0.3">
      <c r="A91" s="83" t="s">
        <v>937</v>
      </c>
      <c r="B91" s="179">
        <v>43245</v>
      </c>
      <c r="C91" s="190" t="s">
        <v>806</v>
      </c>
      <c r="D91" s="82">
        <v>16</v>
      </c>
      <c r="E91" s="82">
        <v>1518</v>
      </c>
      <c r="F91" s="82">
        <v>3701</v>
      </c>
      <c r="G91" s="82">
        <v>3761</v>
      </c>
      <c r="H91" s="78">
        <v>317.93833333333333</v>
      </c>
      <c r="I91" s="79">
        <f t="shared" si="1"/>
        <v>1195766.0716666668</v>
      </c>
      <c r="J91" s="93"/>
    </row>
    <row r="92" spans="1:10" ht="24.95" customHeight="1" x14ac:dyDescent="0.3">
      <c r="A92" s="83" t="s">
        <v>937</v>
      </c>
      <c r="B92" s="179">
        <v>43245</v>
      </c>
      <c r="C92" s="190" t="s">
        <v>806</v>
      </c>
      <c r="D92" s="82" t="s">
        <v>932</v>
      </c>
      <c r="E92" s="82">
        <v>1117</v>
      </c>
      <c r="F92" s="82">
        <v>1576</v>
      </c>
      <c r="G92" s="82">
        <v>578</v>
      </c>
      <c r="H92" s="78">
        <v>317.93833333333333</v>
      </c>
      <c r="I92" s="79">
        <f t="shared" si="1"/>
        <v>183768.35666666666</v>
      </c>
      <c r="J92" s="93"/>
    </row>
    <row r="93" spans="1:10" ht="24.95" customHeight="1" x14ac:dyDescent="0.3">
      <c r="A93" s="83" t="s">
        <v>937</v>
      </c>
      <c r="B93" s="179">
        <v>43245</v>
      </c>
      <c r="C93" s="190" t="s">
        <v>806</v>
      </c>
      <c r="D93" s="82" t="s">
        <v>933</v>
      </c>
      <c r="E93" s="82">
        <v>5073</v>
      </c>
      <c r="F93" s="82">
        <v>5019</v>
      </c>
      <c r="G93" s="82">
        <v>3176</v>
      </c>
      <c r="H93" s="78">
        <v>317.93833333333333</v>
      </c>
      <c r="I93" s="79">
        <f t="shared" si="1"/>
        <v>1009772.1466666666</v>
      </c>
      <c r="J93" s="93"/>
    </row>
    <row r="94" spans="1:10" ht="24.95" customHeight="1" x14ac:dyDescent="0.3">
      <c r="A94" s="83" t="s">
        <v>937</v>
      </c>
      <c r="B94" s="179">
        <v>43245</v>
      </c>
      <c r="C94" s="190" t="s">
        <v>806</v>
      </c>
      <c r="D94" s="82" t="s">
        <v>801</v>
      </c>
      <c r="E94" s="82">
        <v>255</v>
      </c>
      <c r="F94" s="82">
        <v>484</v>
      </c>
      <c r="G94" s="82">
        <v>615</v>
      </c>
      <c r="H94" s="78">
        <v>317.93833333333333</v>
      </c>
      <c r="I94" s="79">
        <f t="shared" si="1"/>
        <v>195532.07500000001</v>
      </c>
      <c r="J94" s="93"/>
    </row>
    <row r="95" spans="1:10" ht="24.95" customHeight="1" x14ac:dyDescent="0.3">
      <c r="A95" s="83" t="s">
        <v>937</v>
      </c>
      <c r="B95" s="179">
        <v>43245</v>
      </c>
      <c r="C95" s="190" t="s">
        <v>806</v>
      </c>
      <c r="D95" s="82" t="s">
        <v>802</v>
      </c>
      <c r="E95" s="82">
        <v>1477</v>
      </c>
      <c r="F95" s="82">
        <v>1483</v>
      </c>
      <c r="G95" s="82">
        <v>1002</v>
      </c>
      <c r="H95" s="78">
        <v>317.93833333333333</v>
      </c>
      <c r="I95" s="79">
        <f t="shared" si="1"/>
        <v>318574.21000000002</v>
      </c>
      <c r="J95" s="93"/>
    </row>
    <row r="96" spans="1:10" ht="24.95" customHeight="1" x14ac:dyDescent="0.3">
      <c r="A96" s="83" t="s">
        <v>938</v>
      </c>
      <c r="B96" s="179">
        <v>43399</v>
      </c>
      <c r="C96" s="190" t="s">
        <v>808</v>
      </c>
      <c r="D96" s="82">
        <v>4</v>
      </c>
      <c r="E96" s="82">
        <v>1439</v>
      </c>
      <c r="F96" s="82">
        <v>1658</v>
      </c>
      <c r="G96" s="82">
        <v>1658</v>
      </c>
      <c r="H96" s="78">
        <v>273.9783333333333</v>
      </c>
      <c r="I96" s="79">
        <f t="shared" si="1"/>
        <v>454256.0766666666</v>
      </c>
      <c r="J96" s="93"/>
    </row>
    <row r="97" spans="1:10" ht="24.95" customHeight="1" x14ac:dyDescent="0.3">
      <c r="A97" s="83" t="s">
        <v>938</v>
      </c>
      <c r="B97" s="179">
        <v>43399</v>
      </c>
      <c r="C97" s="190" t="s">
        <v>808</v>
      </c>
      <c r="D97" s="82">
        <v>6</v>
      </c>
      <c r="E97" s="82">
        <v>2352</v>
      </c>
      <c r="F97" s="82">
        <v>3770</v>
      </c>
      <c r="G97" s="82">
        <v>3770</v>
      </c>
      <c r="H97" s="78">
        <v>273.9783333333333</v>
      </c>
      <c r="I97" s="79">
        <f t="shared" si="1"/>
        <v>1032898.3166666665</v>
      </c>
      <c r="J97" s="93"/>
    </row>
    <row r="98" spans="1:10" ht="24.95" customHeight="1" x14ac:dyDescent="0.3">
      <c r="A98" s="83" t="s">
        <v>938</v>
      </c>
      <c r="B98" s="179">
        <v>43399</v>
      </c>
      <c r="C98" s="190" t="s">
        <v>808</v>
      </c>
      <c r="D98" s="82">
        <v>8</v>
      </c>
      <c r="E98" s="82">
        <v>524</v>
      </c>
      <c r="F98" s="82">
        <v>1874</v>
      </c>
      <c r="G98" s="82">
        <v>1874</v>
      </c>
      <c r="H98" s="78">
        <v>273.9783333333333</v>
      </c>
      <c r="I98" s="79">
        <f t="shared" si="1"/>
        <v>513435.39666666661</v>
      </c>
      <c r="J98" s="93"/>
    </row>
    <row r="99" spans="1:10" ht="24.95" customHeight="1" x14ac:dyDescent="0.3">
      <c r="A99" s="83" t="s">
        <v>938</v>
      </c>
      <c r="B99" s="179">
        <v>43399</v>
      </c>
      <c r="C99" s="190" t="s">
        <v>808</v>
      </c>
      <c r="D99" s="82">
        <v>10</v>
      </c>
      <c r="E99" s="82">
        <v>969</v>
      </c>
      <c r="F99" s="82">
        <v>2599</v>
      </c>
      <c r="G99" s="82">
        <v>2599</v>
      </c>
      <c r="H99" s="78">
        <v>273.9783333333333</v>
      </c>
      <c r="I99" s="79">
        <f t="shared" si="1"/>
        <v>712069.68833333324</v>
      </c>
      <c r="J99" s="93"/>
    </row>
    <row r="100" spans="1:10" ht="24.95" customHeight="1" x14ac:dyDescent="0.3">
      <c r="A100" s="83" t="s">
        <v>938</v>
      </c>
      <c r="B100" s="179">
        <v>43399</v>
      </c>
      <c r="C100" s="190" t="s">
        <v>808</v>
      </c>
      <c r="D100" s="82">
        <v>12</v>
      </c>
      <c r="E100" s="82">
        <v>45</v>
      </c>
      <c r="F100" s="82">
        <v>1245</v>
      </c>
      <c r="G100" s="82">
        <v>1245</v>
      </c>
      <c r="H100" s="78">
        <v>317.93833333333333</v>
      </c>
      <c r="I100" s="79">
        <f t="shared" si="1"/>
        <v>395833.22499999998</v>
      </c>
      <c r="J100" s="93"/>
    </row>
    <row r="101" spans="1:10" ht="24.95" customHeight="1" x14ac:dyDescent="0.3">
      <c r="A101" s="83" t="s">
        <v>938</v>
      </c>
      <c r="B101" s="179">
        <v>43399</v>
      </c>
      <c r="C101" s="190" t="s">
        <v>808</v>
      </c>
      <c r="D101" s="82">
        <v>14</v>
      </c>
      <c r="E101" s="82">
        <v>32</v>
      </c>
      <c r="F101" s="82">
        <v>1132</v>
      </c>
      <c r="G101" s="82">
        <v>1132</v>
      </c>
      <c r="H101" s="78">
        <v>317.93833333333333</v>
      </c>
      <c r="I101" s="79">
        <f t="shared" si="1"/>
        <v>359906.19333333336</v>
      </c>
      <c r="J101" s="93"/>
    </row>
    <row r="102" spans="1:10" ht="24.95" customHeight="1" x14ac:dyDescent="0.3">
      <c r="A102" s="83" t="s">
        <v>938</v>
      </c>
      <c r="B102" s="179">
        <v>43399</v>
      </c>
      <c r="C102" s="190" t="s">
        <v>808</v>
      </c>
      <c r="D102" s="82">
        <v>16</v>
      </c>
      <c r="E102" s="82">
        <v>263</v>
      </c>
      <c r="F102" s="82">
        <v>619</v>
      </c>
      <c r="G102" s="82">
        <v>619</v>
      </c>
      <c r="H102" s="78">
        <v>317.93833333333333</v>
      </c>
      <c r="I102" s="79">
        <f t="shared" si="1"/>
        <v>196803.82833333334</v>
      </c>
      <c r="J102" s="93"/>
    </row>
    <row r="103" spans="1:10" ht="24.95" customHeight="1" x14ac:dyDescent="0.3">
      <c r="A103" s="83" t="s">
        <v>938</v>
      </c>
      <c r="B103" s="179">
        <v>43399</v>
      </c>
      <c r="C103" s="190" t="s">
        <v>808</v>
      </c>
      <c r="D103" s="82" t="s">
        <v>932</v>
      </c>
      <c r="E103" s="82">
        <v>47</v>
      </c>
      <c r="F103" s="82">
        <v>847</v>
      </c>
      <c r="G103" s="82">
        <v>847</v>
      </c>
      <c r="H103" s="78">
        <v>317.93833333333333</v>
      </c>
      <c r="I103" s="79">
        <f t="shared" si="1"/>
        <v>269293.76833333331</v>
      </c>
      <c r="J103" s="93"/>
    </row>
    <row r="104" spans="1:10" ht="24.95" customHeight="1" x14ac:dyDescent="0.3">
      <c r="A104" s="83" t="s">
        <v>938</v>
      </c>
      <c r="B104" s="179">
        <v>43399</v>
      </c>
      <c r="C104" s="190" t="s">
        <v>808</v>
      </c>
      <c r="D104" s="82" t="s">
        <v>933</v>
      </c>
      <c r="E104" s="82">
        <v>4213</v>
      </c>
      <c r="F104" s="82">
        <v>4920</v>
      </c>
      <c r="G104" s="82">
        <v>4920</v>
      </c>
      <c r="H104" s="78">
        <v>317.93833333333333</v>
      </c>
      <c r="I104" s="79">
        <f t="shared" si="1"/>
        <v>1564256.6</v>
      </c>
      <c r="J104" s="93"/>
    </row>
    <row r="105" spans="1:10" ht="24.95" customHeight="1" x14ac:dyDescent="0.3">
      <c r="A105" s="83" t="s">
        <v>938</v>
      </c>
      <c r="B105" s="179">
        <v>43399</v>
      </c>
      <c r="C105" s="190" t="s">
        <v>808</v>
      </c>
      <c r="D105" s="82" t="s">
        <v>801</v>
      </c>
      <c r="E105" s="82">
        <v>60</v>
      </c>
      <c r="F105" s="82">
        <v>218</v>
      </c>
      <c r="G105" s="82">
        <v>218</v>
      </c>
      <c r="H105" s="78">
        <v>317.93833333333333</v>
      </c>
      <c r="I105" s="79">
        <f t="shared" si="1"/>
        <v>69310.556666666671</v>
      </c>
      <c r="J105" s="93"/>
    </row>
    <row r="106" spans="1:10" ht="24.95" customHeight="1" x14ac:dyDescent="0.3">
      <c r="A106" s="83" t="s">
        <v>938</v>
      </c>
      <c r="B106" s="179">
        <v>43399</v>
      </c>
      <c r="C106" s="190" t="s">
        <v>808</v>
      </c>
      <c r="D106" s="82" t="s">
        <v>802</v>
      </c>
      <c r="E106" s="82">
        <v>1309</v>
      </c>
      <c r="F106" s="82">
        <v>1340</v>
      </c>
      <c r="G106" s="82">
        <v>1340</v>
      </c>
      <c r="H106" s="78">
        <v>317.93833333333333</v>
      </c>
      <c r="I106" s="79">
        <f t="shared" si="1"/>
        <v>426037.36666666664</v>
      </c>
      <c r="J106" s="93"/>
    </row>
    <row r="107" spans="1:10" ht="24.95" customHeight="1" x14ac:dyDescent="0.3">
      <c r="A107" s="83" t="s">
        <v>939</v>
      </c>
      <c r="B107" s="179">
        <v>43416</v>
      </c>
      <c r="C107" s="184" t="s">
        <v>810</v>
      </c>
      <c r="D107" s="82">
        <v>4</v>
      </c>
      <c r="E107" s="82">
        <v>23129</v>
      </c>
      <c r="F107" s="82">
        <v>19785</v>
      </c>
      <c r="G107" s="82">
        <v>17475</v>
      </c>
      <c r="H107" s="78">
        <v>273.9783333333333</v>
      </c>
      <c r="I107" s="79">
        <f t="shared" si="1"/>
        <v>4787771.3749999991</v>
      </c>
      <c r="J107" s="93"/>
    </row>
    <row r="108" spans="1:10" ht="24.95" customHeight="1" x14ac:dyDescent="0.3">
      <c r="A108" s="83" t="s">
        <v>939</v>
      </c>
      <c r="B108" s="179">
        <v>43416</v>
      </c>
      <c r="C108" s="184" t="s">
        <v>810</v>
      </c>
      <c r="D108" s="82">
        <v>6</v>
      </c>
      <c r="E108" s="82">
        <v>8168</v>
      </c>
      <c r="F108" s="82">
        <v>862</v>
      </c>
      <c r="G108" s="82">
        <v>6640</v>
      </c>
      <c r="H108" s="78">
        <v>273.9783333333333</v>
      </c>
      <c r="I108" s="79">
        <f t="shared" si="1"/>
        <v>1819216.1333333331</v>
      </c>
      <c r="J108" s="93"/>
    </row>
    <row r="109" spans="1:10" ht="24.95" customHeight="1" x14ac:dyDescent="0.3">
      <c r="A109" s="83" t="s">
        <v>939</v>
      </c>
      <c r="B109" s="179">
        <v>43416</v>
      </c>
      <c r="C109" s="184" t="s">
        <v>810</v>
      </c>
      <c r="D109" s="82">
        <v>8</v>
      </c>
      <c r="E109" s="82">
        <v>5244</v>
      </c>
      <c r="F109" s="82">
        <v>323</v>
      </c>
      <c r="G109" s="82">
        <v>1022</v>
      </c>
      <c r="H109" s="78">
        <v>273.9783333333333</v>
      </c>
      <c r="I109" s="79">
        <f t="shared" si="1"/>
        <v>280005.85666666663</v>
      </c>
      <c r="J109" s="93"/>
    </row>
    <row r="110" spans="1:10" ht="24.95" customHeight="1" x14ac:dyDescent="0.3">
      <c r="A110" s="83" t="s">
        <v>939</v>
      </c>
      <c r="B110" s="179">
        <v>43416</v>
      </c>
      <c r="C110" s="184" t="s">
        <v>810</v>
      </c>
      <c r="D110" s="82">
        <v>10</v>
      </c>
      <c r="E110" s="82">
        <v>5088</v>
      </c>
      <c r="F110" s="82">
        <v>841</v>
      </c>
      <c r="G110" s="82">
        <v>2584</v>
      </c>
      <c r="H110" s="78">
        <v>273.9783333333333</v>
      </c>
      <c r="I110" s="79">
        <f t="shared" si="1"/>
        <v>707960.01333333319</v>
      </c>
      <c r="J110" s="93"/>
    </row>
    <row r="111" spans="1:10" ht="24.95" customHeight="1" x14ac:dyDescent="0.3">
      <c r="A111" s="83" t="s">
        <v>939</v>
      </c>
      <c r="B111" s="179">
        <v>43416</v>
      </c>
      <c r="C111" s="184" t="s">
        <v>810</v>
      </c>
      <c r="D111" s="82">
        <v>12</v>
      </c>
      <c r="E111" s="82">
        <v>1163</v>
      </c>
      <c r="F111" s="82">
        <v>0</v>
      </c>
      <c r="G111" s="82">
        <v>2683</v>
      </c>
      <c r="H111" s="78">
        <v>317.93833333333333</v>
      </c>
      <c r="I111" s="79">
        <f t="shared" si="1"/>
        <v>853028.54833333334</v>
      </c>
      <c r="J111" s="93"/>
    </row>
    <row r="112" spans="1:10" ht="24.95" customHeight="1" x14ac:dyDescent="0.3">
      <c r="A112" s="83" t="s">
        <v>939</v>
      </c>
      <c r="B112" s="179">
        <v>43416</v>
      </c>
      <c r="C112" s="185" t="s">
        <v>810</v>
      </c>
      <c r="D112" s="84">
        <v>14</v>
      </c>
      <c r="E112" s="82">
        <v>5088</v>
      </c>
      <c r="F112" s="82">
        <v>1324</v>
      </c>
      <c r="G112" s="82">
        <v>1308</v>
      </c>
      <c r="H112" s="78">
        <v>317.93833333333333</v>
      </c>
      <c r="I112" s="79">
        <f t="shared" si="1"/>
        <v>415863.34</v>
      </c>
      <c r="J112" s="93"/>
    </row>
    <row r="113" spans="1:10" ht="24.95" customHeight="1" x14ac:dyDescent="0.3">
      <c r="A113" s="83" t="s">
        <v>939</v>
      </c>
      <c r="B113" s="179">
        <v>43416</v>
      </c>
      <c r="C113" s="184" t="s">
        <v>810</v>
      </c>
      <c r="D113" s="82">
        <v>16</v>
      </c>
      <c r="E113" s="82">
        <v>2797</v>
      </c>
      <c r="F113" s="82">
        <v>508</v>
      </c>
      <c r="G113" s="82">
        <v>9</v>
      </c>
      <c r="H113" s="78">
        <v>317.93833333333333</v>
      </c>
      <c r="I113" s="79">
        <f t="shared" si="1"/>
        <v>2861.4450000000002</v>
      </c>
      <c r="J113" s="93"/>
    </row>
    <row r="114" spans="1:10" ht="24.95" customHeight="1" x14ac:dyDescent="0.3">
      <c r="A114" s="83" t="s">
        <v>939</v>
      </c>
      <c r="B114" s="179">
        <v>43416</v>
      </c>
      <c r="C114" s="184" t="s">
        <v>810</v>
      </c>
      <c r="D114" s="82" t="s">
        <v>932</v>
      </c>
      <c r="E114" s="82">
        <v>5597</v>
      </c>
      <c r="F114" s="82">
        <v>2679</v>
      </c>
      <c r="G114" s="82">
        <v>117</v>
      </c>
      <c r="H114" s="78">
        <v>317.93833333333333</v>
      </c>
      <c r="I114" s="79">
        <f t="shared" si="1"/>
        <v>37198.785000000003</v>
      </c>
      <c r="J114" s="93"/>
    </row>
    <row r="115" spans="1:10" ht="24.95" customHeight="1" x14ac:dyDescent="0.3">
      <c r="A115" s="83" t="s">
        <v>939</v>
      </c>
      <c r="B115" s="179">
        <v>43416</v>
      </c>
      <c r="C115" s="184" t="s">
        <v>810</v>
      </c>
      <c r="D115" s="82" t="s">
        <v>933</v>
      </c>
      <c r="E115" s="82">
        <v>14450</v>
      </c>
      <c r="F115" s="82">
        <v>10415</v>
      </c>
      <c r="G115" s="82">
        <v>7731</v>
      </c>
      <c r="H115" s="78">
        <v>317.93833333333333</v>
      </c>
      <c r="I115" s="79">
        <f t="shared" si="1"/>
        <v>2457981.2549999999</v>
      </c>
      <c r="J115" s="93"/>
    </row>
    <row r="116" spans="1:10" ht="24.95" customHeight="1" x14ac:dyDescent="0.3">
      <c r="A116" s="83" t="s">
        <v>939</v>
      </c>
      <c r="B116" s="179">
        <v>43416</v>
      </c>
      <c r="C116" s="184" t="s">
        <v>810</v>
      </c>
      <c r="D116" s="82" t="s">
        <v>801</v>
      </c>
      <c r="E116" s="82">
        <v>1052</v>
      </c>
      <c r="F116" s="82">
        <v>670</v>
      </c>
      <c r="G116" s="82">
        <v>330</v>
      </c>
      <c r="H116" s="78">
        <v>317.93833333333333</v>
      </c>
      <c r="I116" s="79">
        <f t="shared" si="1"/>
        <v>104919.65</v>
      </c>
      <c r="J116" s="93"/>
    </row>
    <row r="117" spans="1:10" ht="24.95" customHeight="1" x14ac:dyDescent="0.3">
      <c r="A117" s="83" t="s">
        <v>939</v>
      </c>
      <c r="B117" s="179">
        <v>43416</v>
      </c>
      <c r="C117" s="184" t="s">
        <v>810</v>
      </c>
      <c r="D117" s="82" t="s">
        <v>802</v>
      </c>
      <c r="E117" s="82">
        <v>862</v>
      </c>
      <c r="F117" s="82">
        <v>672</v>
      </c>
      <c r="G117" s="82">
        <v>321</v>
      </c>
      <c r="H117" s="78">
        <v>317.93833333333333</v>
      </c>
      <c r="I117" s="79">
        <f t="shared" si="1"/>
        <v>102058.205</v>
      </c>
      <c r="J117" s="93"/>
    </row>
    <row r="118" spans="1:10" ht="24.95" customHeight="1" x14ac:dyDescent="0.3">
      <c r="A118" s="83" t="s">
        <v>940</v>
      </c>
      <c r="B118" s="178" t="s">
        <v>796</v>
      </c>
      <c r="C118" s="186" t="s">
        <v>812</v>
      </c>
      <c r="D118" s="80">
        <v>27</v>
      </c>
      <c r="E118" s="82">
        <v>599</v>
      </c>
      <c r="F118" s="82">
        <v>659</v>
      </c>
      <c r="G118" s="82">
        <v>969</v>
      </c>
      <c r="H118" s="78">
        <v>654.09</v>
      </c>
      <c r="I118" s="79">
        <f t="shared" si="1"/>
        <v>633813.21000000008</v>
      </c>
      <c r="J118" s="93"/>
    </row>
    <row r="119" spans="1:10" ht="24.95" customHeight="1" x14ac:dyDescent="0.3">
      <c r="A119" s="83" t="s">
        <v>940</v>
      </c>
      <c r="B119" s="178" t="s">
        <v>796</v>
      </c>
      <c r="C119" s="186" t="s">
        <v>812</v>
      </c>
      <c r="D119" s="80">
        <v>28</v>
      </c>
      <c r="E119" s="82">
        <v>1561</v>
      </c>
      <c r="F119" s="82">
        <v>1764</v>
      </c>
      <c r="G119" s="82">
        <v>1895</v>
      </c>
      <c r="H119" s="78">
        <v>654.09</v>
      </c>
      <c r="I119" s="79">
        <f t="shared" si="1"/>
        <v>1239500.55</v>
      </c>
      <c r="J119" s="93"/>
    </row>
    <row r="120" spans="1:10" ht="24.95" customHeight="1" x14ac:dyDescent="0.3">
      <c r="A120" s="83" t="s">
        <v>940</v>
      </c>
      <c r="B120" s="178" t="s">
        <v>796</v>
      </c>
      <c r="C120" s="186" t="s">
        <v>812</v>
      </c>
      <c r="D120" s="80">
        <v>29</v>
      </c>
      <c r="E120" s="82">
        <v>5605</v>
      </c>
      <c r="F120" s="82">
        <v>7271</v>
      </c>
      <c r="G120" s="82">
        <v>16359</v>
      </c>
      <c r="H120" s="78">
        <v>654.09</v>
      </c>
      <c r="I120" s="79">
        <f t="shared" si="1"/>
        <v>10700258.310000001</v>
      </c>
      <c r="J120" s="93"/>
    </row>
    <row r="121" spans="1:10" ht="24.95" customHeight="1" x14ac:dyDescent="0.3">
      <c r="A121" s="83" t="s">
        <v>940</v>
      </c>
      <c r="B121" s="178" t="s">
        <v>796</v>
      </c>
      <c r="C121" s="186" t="s">
        <v>812</v>
      </c>
      <c r="D121" s="80">
        <v>30</v>
      </c>
      <c r="E121" s="82">
        <v>7340</v>
      </c>
      <c r="F121" s="82">
        <v>10493</v>
      </c>
      <c r="G121" s="82">
        <v>19185</v>
      </c>
      <c r="H121" s="78">
        <v>654.09</v>
      </c>
      <c r="I121" s="79">
        <f t="shared" si="1"/>
        <v>12548716.65</v>
      </c>
      <c r="J121" s="93"/>
    </row>
    <row r="122" spans="1:10" ht="24.95" customHeight="1" x14ac:dyDescent="0.3">
      <c r="A122" s="83" t="s">
        <v>940</v>
      </c>
      <c r="B122" s="178" t="s">
        <v>796</v>
      </c>
      <c r="C122" s="186" t="s">
        <v>812</v>
      </c>
      <c r="D122" s="80">
        <v>31</v>
      </c>
      <c r="E122" s="82">
        <v>7440</v>
      </c>
      <c r="F122" s="82">
        <v>9095</v>
      </c>
      <c r="G122" s="82">
        <v>19500</v>
      </c>
      <c r="H122" s="78">
        <v>654.09</v>
      </c>
      <c r="I122" s="79">
        <f t="shared" si="1"/>
        <v>12754755</v>
      </c>
      <c r="J122" s="93"/>
    </row>
    <row r="123" spans="1:10" ht="24.95" customHeight="1" x14ac:dyDescent="0.3">
      <c r="A123" s="83" t="s">
        <v>940</v>
      </c>
      <c r="B123" s="178" t="s">
        <v>796</v>
      </c>
      <c r="C123" s="186" t="s">
        <v>812</v>
      </c>
      <c r="D123" s="80">
        <v>32</v>
      </c>
      <c r="E123" s="82">
        <v>7702</v>
      </c>
      <c r="F123" s="82">
        <v>9078</v>
      </c>
      <c r="G123" s="82">
        <v>12814</v>
      </c>
      <c r="H123" s="78">
        <v>654.09</v>
      </c>
      <c r="I123" s="79">
        <f t="shared" si="1"/>
        <v>8381509.2600000007</v>
      </c>
      <c r="J123" s="93"/>
    </row>
    <row r="124" spans="1:10" ht="24.95" customHeight="1" x14ac:dyDescent="0.3">
      <c r="A124" s="83" t="s">
        <v>940</v>
      </c>
      <c r="B124" s="178" t="s">
        <v>796</v>
      </c>
      <c r="C124" s="186" t="s">
        <v>812</v>
      </c>
      <c r="D124" s="80">
        <v>33</v>
      </c>
      <c r="E124" s="77">
        <v>7340</v>
      </c>
      <c r="F124" s="77">
        <v>9082</v>
      </c>
      <c r="G124" s="77">
        <v>18555</v>
      </c>
      <c r="H124" s="78">
        <v>654.09</v>
      </c>
      <c r="I124" s="79">
        <f t="shared" si="1"/>
        <v>12136639.950000001</v>
      </c>
      <c r="J124" s="93"/>
    </row>
    <row r="125" spans="1:10" ht="24.95" customHeight="1" x14ac:dyDescent="0.3">
      <c r="A125" s="83" t="s">
        <v>940</v>
      </c>
      <c r="B125" s="178" t="s">
        <v>796</v>
      </c>
      <c r="C125" s="186" t="s">
        <v>812</v>
      </c>
      <c r="D125" s="80">
        <v>34</v>
      </c>
      <c r="E125" s="77">
        <v>11055</v>
      </c>
      <c r="F125" s="77">
        <v>17706</v>
      </c>
      <c r="G125" s="77">
        <v>25421</v>
      </c>
      <c r="H125" s="78">
        <v>711.04499999999996</v>
      </c>
      <c r="I125" s="79">
        <f t="shared" si="1"/>
        <v>18075474.945</v>
      </c>
      <c r="J125" s="93"/>
    </row>
    <row r="126" spans="1:10" ht="24.95" customHeight="1" x14ac:dyDescent="0.3">
      <c r="A126" s="83" t="s">
        <v>940</v>
      </c>
      <c r="B126" s="178" t="s">
        <v>796</v>
      </c>
      <c r="C126" s="186" t="s">
        <v>812</v>
      </c>
      <c r="D126" s="80">
        <v>35</v>
      </c>
      <c r="E126" s="77">
        <v>11563</v>
      </c>
      <c r="F126" s="77">
        <v>17088</v>
      </c>
      <c r="G126" s="77">
        <v>24776</v>
      </c>
      <c r="H126" s="78">
        <v>711.04499999999996</v>
      </c>
      <c r="I126" s="79">
        <f t="shared" si="1"/>
        <v>17616850.919999998</v>
      </c>
      <c r="J126" s="93"/>
    </row>
    <row r="127" spans="1:10" ht="24.95" customHeight="1" x14ac:dyDescent="0.3">
      <c r="A127" s="83" t="s">
        <v>940</v>
      </c>
      <c r="B127" s="178" t="s">
        <v>796</v>
      </c>
      <c r="C127" s="186" t="s">
        <v>812</v>
      </c>
      <c r="D127" s="80">
        <v>36</v>
      </c>
      <c r="E127" s="77">
        <v>11153</v>
      </c>
      <c r="F127" s="77">
        <v>16783</v>
      </c>
      <c r="G127" s="77">
        <v>23889</v>
      </c>
      <c r="H127" s="78">
        <v>711.04499999999996</v>
      </c>
      <c r="I127" s="79">
        <f t="shared" si="1"/>
        <v>16986154.004999999</v>
      </c>
      <c r="J127" s="93"/>
    </row>
    <row r="128" spans="1:10" ht="24.95" customHeight="1" x14ac:dyDescent="0.3">
      <c r="A128" s="83" t="s">
        <v>940</v>
      </c>
      <c r="B128" s="178" t="s">
        <v>796</v>
      </c>
      <c r="C128" s="186" t="s">
        <v>812</v>
      </c>
      <c r="D128" s="80">
        <v>37</v>
      </c>
      <c r="E128" s="77">
        <v>20304</v>
      </c>
      <c r="F128" s="77">
        <v>23932</v>
      </c>
      <c r="G128" s="77">
        <v>45487</v>
      </c>
      <c r="H128" s="78">
        <v>711.04499999999996</v>
      </c>
      <c r="I128" s="79">
        <f t="shared" si="1"/>
        <v>32343303.914999999</v>
      </c>
      <c r="J128" s="93"/>
    </row>
    <row r="129" spans="1:10" ht="24.95" customHeight="1" x14ac:dyDescent="0.3">
      <c r="A129" s="83" t="s">
        <v>940</v>
      </c>
      <c r="B129" s="178" t="s">
        <v>796</v>
      </c>
      <c r="C129" s="186" t="s">
        <v>812</v>
      </c>
      <c r="D129" s="80">
        <v>38</v>
      </c>
      <c r="E129" s="77">
        <v>8955</v>
      </c>
      <c r="F129" s="77">
        <v>12688</v>
      </c>
      <c r="G129" s="77">
        <v>19335</v>
      </c>
      <c r="H129" s="78">
        <v>711.04499999999996</v>
      </c>
      <c r="I129" s="79">
        <f t="shared" si="1"/>
        <v>13748055.074999999</v>
      </c>
      <c r="J129" s="93"/>
    </row>
    <row r="130" spans="1:10" ht="24.95" customHeight="1" x14ac:dyDescent="0.3">
      <c r="A130" s="83" t="s">
        <v>940</v>
      </c>
      <c r="B130" s="178" t="s">
        <v>796</v>
      </c>
      <c r="C130" s="186" t="s">
        <v>812</v>
      </c>
      <c r="D130" s="80">
        <v>39</v>
      </c>
      <c r="E130" s="77">
        <v>11627</v>
      </c>
      <c r="F130" s="77">
        <v>14303</v>
      </c>
      <c r="G130" s="77">
        <v>20282</v>
      </c>
      <c r="H130" s="78">
        <v>711.04499999999996</v>
      </c>
      <c r="I130" s="79">
        <f t="shared" si="1"/>
        <v>14421414.689999999</v>
      </c>
      <c r="J130" s="93"/>
    </row>
    <row r="131" spans="1:10" ht="24.95" customHeight="1" x14ac:dyDescent="0.3">
      <c r="A131" s="83" t="s">
        <v>940</v>
      </c>
      <c r="B131" s="178" t="s">
        <v>796</v>
      </c>
      <c r="C131" s="186" t="s">
        <v>812</v>
      </c>
      <c r="D131" s="80">
        <v>40</v>
      </c>
      <c r="E131" s="77">
        <v>9169</v>
      </c>
      <c r="F131" s="77">
        <v>11842</v>
      </c>
      <c r="G131" s="77">
        <v>15958</v>
      </c>
      <c r="H131" s="78">
        <v>711.04499999999996</v>
      </c>
      <c r="I131" s="79">
        <f t="shared" si="1"/>
        <v>11346856.109999999</v>
      </c>
      <c r="J131" s="93"/>
    </row>
    <row r="132" spans="1:10" ht="24.95" customHeight="1" x14ac:dyDescent="0.3">
      <c r="A132" s="83" t="s">
        <v>940</v>
      </c>
      <c r="B132" s="178" t="s">
        <v>796</v>
      </c>
      <c r="C132" s="186" t="s">
        <v>812</v>
      </c>
      <c r="D132" s="85">
        <v>41</v>
      </c>
      <c r="E132" s="146">
        <v>1961</v>
      </c>
      <c r="F132" s="146">
        <v>3175</v>
      </c>
      <c r="G132" s="146">
        <v>3305</v>
      </c>
      <c r="H132" s="78">
        <v>711.04499999999996</v>
      </c>
      <c r="I132" s="79">
        <f t="shared" si="1"/>
        <v>2350003.7250000001</v>
      </c>
      <c r="J132" s="93"/>
    </row>
    <row r="133" spans="1:10" ht="24.95" customHeight="1" x14ac:dyDescent="0.3">
      <c r="A133" s="83" t="s">
        <v>940</v>
      </c>
      <c r="B133" s="178" t="s">
        <v>796</v>
      </c>
      <c r="C133" s="186" t="s">
        <v>812</v>
      </c>
      <c r="D133" s="85">
        <v>42</v>
      </c>
      <c r="E133" s="146">
        <v>746</v>
      </c>
      <c r="F133" s="146">
        <v>1338</v>
      </c>
      <c r="G133" s="146">
        <v>1502</v>
      </c>
      <c r="H133" s="78">
        <v>711.04499999999996</v>
      </c>
      <c r="I133" s="79">
        <f t="shared" si="1"/>
        <v>1067989.5899999999</v>
      </c>
      <c r="J133" s="93"/>
    </row>
    <row r="134" spans="1:10" ht="24.95" customHeight="1" x14ac:dyDescent="0.3">
      <c r="A134" s="83" t="s">
        <v>940</v>
      </c>
      <c r="B134" s="178" t="s">
        <v>796</v>
      </c>
      <c r="C134" s="186" t="s">
        <v>812</v>
      </c>
      <c r="D134" s="80">
        <v>43</v>
      </c>
      <c r="E134" s="77">
        <v>0</v>
      </c>
      <c r="F134" s="77">
        <v>0</v>
      </c>
      <c r="G134" s="77">
        <v>0</v>
      </c>
      <c r="H134" s="78">
        <v>711.04499999999996</v>
      </c>
      <c r="I134" s="79">
        <f t="shared" si="1"/>
        <v>0</v>
      </c>
      <c r="J134" s="93"/>
    </row>
    <row r="135" spans="1:10" ht="24.95" customHeight="1" x14ac:dyDescent="0.3">
      <c r="A135" s="83" t="s">
        <v>940</v>
      </c>
      <c r="B135" s="178" t="s">
        <v>796</v>
      </c>
      <c r="C135" s="186" t="s">
        <v>812</v>
      </c>
      <c r="D135" s="80">
        <v>44</v>
      </c>
      <c r="E135" s="77">
        <v>0</v>
      </c>
      <c r="F135" s="77">
        <v>1</v>
      </c>
      <c r="G135" s="77">
        <v>0</v>
      </c>
      <c r="H135" s="78">
        <v>711.04499999999996</v>
      </c>
      <c r="I135" s="79">
        <f t="shared" si="1"/>
        <v>0</v>
      </c>
      <c r="J135" s="93"/>
    </row>
    <row r="136" spans="1:10" ht="24.95" customHeight="1" x14ac:dyDescent="0.3">
      <c r="A136" s="83" t="s">
        <v>940</v>
      </c>
      <c r="B136" s="178" t="s">
        <v>796</v>
      </c>
      <c r="C136" s="186" t="s">
        <v>812</v>
      </c>
      <c r="D136" s="80">
        <v>45</v>
      </c>
      <c r="E136" s="77">
        <v>0</v>
      </c>
      <c r="F136" s="77">
        <v>26</v>
      </c>
      <c r="G136" s="77">
        <v>0</v>
      </c>
      <c r="H136" s="78">
        <v>711.04499999999996</v>
      </c>
      <c r="I136" s="79">
        <f t="shared" si="1"/>
        <v>0</v>
      </c>
      <c r="J136" s="93"/>
    </row>
    <row r="137" spans="1:10" ht="24.95" customHeight="1" x14ac:dyDescent="0.3">
      <c r="A137" s="83" t="s">
        <v>940</v>
      </c>
      <c r="B137" s="178" t="s">
        <v>796</v>
      </c>
      <c r="C137" s="187" t="s">
        <v>812</v>
      </c>
      <c r="D137" s="80">
        <v>46</v>
      </c>
      <c r="E137" s="77">
        <v>0</v>
      </c>
      <c r="F137" s="77">
        <v>9</v>
      </c>
      <c r="G137" s="77">
        <v>0</v>
      </c>
      <c r="H137" s="78">
        <v>711.04499999999996</v>
      </c>
      <c r="I137" s="79">
        <f t="shared" si="1"/>
        <v>0</v>
      </c>
      <c r="J137" s="93"/>
    </row>
    <row r="138" spans="1:10" ht="24.95" customHeight="1" x14ac:dyDescent="0.3">
      <c r="A138" s="83" t="s">
        <v>940</v>
      </c>
      <c r="B138" s="178" t="s">
        <v>796</v>
      </c>
      <c r="C138" s="186" t="s">
        <v>814</v>
      </c>
      <c r="D138" s="80">
        <v>27</v>
      </c>
      <c r="E138" s="77">
        <v>0</v>
      </c>
      <c r="F138" s="77">
        <v>0</v>
      </c>
      <c r="G138" s="77">
        <v>0</v>
      </c>
      <c r="H138" s="78">
        <v>654.09</v>
      </c>
      <c r="I138" s="79">
        <f t="shared" ref="I138:I167" si="2">G138*H138</f>
        <v>0</v>
      </c>
      <c r="J138" s="93"/>
    </row>
    <row r="139" spans="1:10" ht="24.95" customHeight="1" x14ac:dyDescent="0.3">
      <c r="A139" s="83" t="s">
        <v>941</v>
      </c>
      <c r="B139" s="178" t="s">
        <v>796</v>
      </c>
      <c r="C139" s="186" t="s">
        <v>814</v>
      </c>
      <c r="D139" s="80">
        <v>28</v>
      </c>
      <c r="E139" s="77">
        <v>754</v>
      </c>
      <c r="F139" s="77">
        <v>1404</v>
      </c>
      <c r="G139" s="77">
        <v>1293</v>
      </c>
      <c r="H139" s="78">
        <v>654.09</v>
      </c>
      <c r="I139" s="79">
        <f t="shared" si="2"/>
        <v>845738.37</v>
      </c>
      <c r="J139" s="93"/>
    </row>
    <row r="140" spans="1:10" ht="24.95" customHeight="1" x14ac:dyDescent="0.3">
      <c r="A140" s="83" t="s">
        <v>941</v>
      </c>
      <c r="B140" s="178" t="s">
        <v>796</v>
      </c>
      <c r="C140" s="186" t="s">
        <v>814</v>
      </c>
      <c r="D140" s="80">
        <v>29</v>
      </c>
      <c r="E140" s="77">
        <v>2851</v>
      </c>
      <c r="F140" s="77">
        <v>5988</v>
      </c>
      <c r="G140" s="77">
        <v>4899</v>
      </c>
      <c r="H140" s="78">
        <v>654.09</v>
      </c>
      <c r="I140" s="79">
        <f t="shared" si="2"/>
        <v>3204386.91</v>
      </c>
      <c r="J140" s="93"/>
    </row>
    <row r="141" spans="1:10" ht="24.95" customHeight="1" x14ac:dyDescent="0.3">
      <c r="A141" s="83" t="s">
        <v>941</v>
      </c>
      <c r="B141" s="178" t="s">
        <v>796</v>
      </c>
      <c r="C141" s="186" t="s">
        <v>814</v>
      </c>
      <c r="D141" s="80">
        <v>30</v>
      </c>
      <c r="E141" s="77">
        <v>6656</v>
      </c>
      <c r="F141" s="77">
        <v>14643</v>
      </c>
      <c r="G141" s="77">
        <v>20797</v>
      </c>
      <c r="H141" s="78">
        <v>654.09</v>
      </c>
      <c r="I141" s="79">
        <f t="shared" si="2"/>
        <v>13603109.73</v>
      </c>
      <c r="J141" s="93"/>
    </row>
    <row r="142" spans="1:10" ht="24.95" customHeight="1" x14ac:dyDescent="0.3">
      <c r="A142" s="83" t="s">
        <v>941</v>
      </c>
      <c r="B142" s="178" t="s">
        <v>796</v>
      </c>
      <c r="C142" s="187" t="s">
        <v>814</v>
      </c>
      <c r="D142" s="80">
        <v>31</v>
      </c>
      <c r="E142" s="77">
        <v>8054</v>
      </c>
      <c r="F142" s="77">
        <v>17740</v>
      </c>
      <c r="G142" s="77">
        <v>25410</v>
      </c>
      <c r="H142" s="78">
        <v>654.09</v>
      </c>
      <c r="I142" s="79">
        <f t="shared" si="2"/>
        <v>16620426.9</v>
      </c>
      <c r="J142" s="93"/>
    </row>
    <row r="143" spans="1:10" ht="24.95" customHeight="1" x14ac:dyDescent="0.3">
      <c r="A143" s="83" t="s">
        <v>941</v>
      </c>
      <c r="B143" s="178" t="s">
        <v>796</v>
      </c>
      <c r="C143" s="186" t="s">
        <v>814</v>
      </c>
      <c r="D143" s="80">
        <v>32</v>
      </c>
      <c r="E143" s="77">
        <v>9908</v>
      </c>
      <c r="F143" s="77">
        <v>20219</v>
      </c>
      <c r="G143" s="77">
        <v>26943</v>
      </c>
      <c r="H143" s="78">
        <v>654.09</v>
      </c>
      <c r="I143" s="79">
        <f t="shared" si="2"/>
        <v>17623146.870000001</v>
      </c>
      <c r="J143" s="93"/>
    </row>
    <row r="144" spans="1:10" ht="24.95" customHeight="1" x14ac:dyDescent="0.3">
      <c r="A144" s="83" t="s">
        <v>941</v>
      </c>
      <c r="B144" s="178" t="s">
        <v>796</v>
      </c>
      <c r="C144" s="186" t="s">
        <v>814</v>
      </c>
      <c r="D144" s="80">
        <v>33</v>
      </c>
      <c r="E144" s="77">
        <v>10312</v>
      </c>
      <c r="F144" s="77">
        <v>20655</v>
      </c>
      <c r="G144" s="77">
        <v>36420</v>
      </c>
      <c r="H144" s="78">
        <v>654.09</v>
      </c>
      <c r="I144" s="79">
        <f t="shared" si="2"/>
        <v>23821957.800000001</v>
      </c>
      <c r="J144" s="93"/>
    </row>
    <row r="145" spans="1:10" ht="24.95" customHeight="1" x14ac:dyDescent="0.3">
      <c r="A145" s="83" t="s">
        <v>941</v>
      </c>
      <c r="B145" s="178" t="s">
        <v>796</v>
      </c>
      <c r="C145" s="186" t="s">
        <v>814</v>
      </c>
      <c r="D145" s="80">
        <v>34</v>
      </c>
      <c r="E145" s="77">
        <v>11315</v>
      </c>
      <c r="F145" s="77">
        <v>28771</v>
      </c>
      <c r="G145" s="77">
        <v>27599</v>
      </c>
      <c r="H145" s="78">
        <v>711.04499999999996</v>
      </c>
      <c r="I145" s="79">
        <f t="shared" si="2"/>
        <v>19624130.954999998</v>
      </c>
      <c r="J145" s="93"/>
    </row>
    <row r="146" spans="1:10" ht="24.95" customHeight="1" x14ac:dyDescent="0.3">
      <c r="A146" s="83" t="s">
        <v>941</v>
      </c>
      <c r="B146" s="178" t="s">
        <v>796</v>
      </c>
      <c r="C146" s="186" t="s">
        <v>814</v>
      </c>
      <c r="D146" s="80">
        <v>35</v>
      </c>
      <c r="E146" s="77">
        <v>11665</v>
      </c>
      <c r="F146" s="77">
        <v>32393</v>
      </c>
      <c r="G146" s="77">
        <v>25574</v>
      </c>
      <c r="H146" s="78">
        <v>711.04499999999996</v>
      </c>
      <c r="I146" s="79">
        <f t="shared" si="2"/>
        <v>18184264.829999998</v>
      </c>
      <c r="J146" s="93"/>
    </row>
    <row r="147" spans="1:10" ht="24.95" customHeight="1" x14ac:dyDescent="0.3">
      <c r="A147" s="83" t="s">
        <v>941</v>
      </c>
      <c r="B147" s="178" t="s">
        <v>796</v>
      </c>
      <c r="C147" s="186" t="s">
        <v>814</v>
      </c>
      <c r="D147" s="85">
        <v>36</v>
      </c>
      <c r="E147" s="146">
        <v>29564</v>
      </c>
      <c r="F147" s="146">
        <v>36056</v>
      </c>
      <c r="G147" s="146">
        <v>29646</v>
      </c>
      <c r="H147" s="78">
        <v>711.04499999999996</v>
      </c>
      <c r="I147" s="79">
        <f t="shared" si="2"/>
        <v>21079640.07</v>
      </c>
      <c r="J147" s="93"/>
    </row>
    <row r="148" spans="1:10" ht="24.95" customHeight="1" x14ac:dyDescent="0.3">
      <c r="A148" s="83" t="s">
        <v>941</v>
      </c>
      <c r="B148" s="178" t="s">
        <v>796</v>
      </c>
      <c r="C148" s="186" t="s">
        <v>814</v>
      </c>
      <c r="D148" s="80">
        <v>37</v>
      </c>
      <c r="E148" s="77">
        <v>29327</v>
      </c>
      <c r="F148" s="77">
        <v>38703</v>
      </c>
      <c r="G148" s="77">
        <v>35171</v>
      </c>
      <c r="H148" s="78">
        <v>711.04499999999996</v>
      </c>
      <c r="I148" s="79">
        <f t="shared" si="2"/>
        <v>25008163.695</v>
      </c>
      <c r="J148" s="93"/>
    </row>
    <row r="149" spans="1:10" ht="24.95" customHeight="1" x14ac:dyDescent="0.3">
      <c r="A149" s="83" t="s">
        <v>941</v>
      </c>
      <c r="B149" s="178" t="s">
        <v>796</v>
      </c>
      <c r="C149" s="186" t="s">
        <v>814</v>
      </c>
      <c r="D149" s="80">
        <v>38</v>
      </c>
      <c r="E149" s="77">
        <v>25591</v>
      </c>
      <c r="F149" s="77">
        <v>37952</v>
      </c>
      <c r="G149" s="77">
        <v>37421</v>
      </c>
      <c r="H149" s="78">
        <v>711.04499999999996</v>
      </c>
      <c r="I149" s="79">
        <f t="shared" si="2"/>
        <v>26608014.945</v>
      </c>
      <c r="J149" s="93"/>
    </row>
    <row r="150" spans="1:10" ht="24.95" customHeight="1" x14ac:dyDescent="0.3">
      <c r="A150" s="83" t="s">
        <v>941</v>
      </c>
      <c r="B150" s="178" t="s">
        <v>796</v>
      </c>
      <c r="C150" s="186" t="s">
        <v>814</v>
      </c>
      <c r="D150" s="80">
        <v>39</v>
      </c>
      <c r="E150" s="77">
        <v>6455</v>
      </c>
      <c r="F150" s="77">
        <v>7026</v>
      </c>
      <c r="G150" s="77">
        <v>6437</v>
      </c>
      <c r="H150" s="78">
        <v>711.04499999999996</v>
      </c>
      <c r="I150" s="79">
        <f t="shared" si="2"/>
        <v>4576996.665</v>
      </c>
      <c r="J150" s="93"/>
    </row>
    <row r="151" spans="1:10" ht="24.95" customHeight="1" x14ac:dyDescent="0.3">
      <c r="A151" s="83" t="s">
        <v>941</v>
      </c>
      <c r="B151" s="178" t="s">
        <v>796</v>
      </c>
      <c r="C151" s="186" t="s">
        <v>814</v>
      </c>
      <c r="D151" s="85">
        <v>40</v>
      </c>
      <c r="E151" s="146">
        <v>3184</v>
      </c>
      <c r="F151" s="146">
        <v>3725</v>
      </c>
      <c r="G151" s="146">
        <v>4355</v>
      </c>
      <c r="H151" s="78">
        <v>711.04499999999996</v>
      </c>
      <c r="I151" s="79">
        <f t="shared" si="2"/>
        <v>3096600.9749999996</v>
      </c>
      <c r="J151" s="93"/>
    </row>
    <row r="152" spans="1:10" ht="24.95" customHeight="1" x14ac:dyDescent="0.3">
      <c r="A152" s="83" t="s">
        <v>941</v>
      </c>
      <c r="B152" s="178" t="s">
        <v>796</v>
      </c>
      <c r="C152" s="186" t="s">
        <v>814</v>
      </c>
      <c r="D152" s="80">
        <v>41</v>
      </c>
      <c r="E152" s="77">
        <v>1576</v>
      </c>
      <c r="F152" s="77">
        <v>1941</v>
      </c>
      <c r="G152" s="77">
        <v>1541</v>
      </c>
      <c r="H152" s="78">
        <v>711.04499999999996</v>
      </c>
      <c r="I152" s="79">
        <f t="shared" si="2"/>
        <v>1095720.345</v>
      </c>
      <c r="J152" s="93"/>
    </row>
    <row r="153" spans="1:10" ht="24.95" customHeight="1" x14ac:dyDescent="0.3">
      <c r="A153" s="83" t="s">
        <v>941</v>
      </c>
      <c r="B153" s="178" t="s">
        <v>796</v>
      </c>
      <c r="C153" s="186" t="s">
        <v>814</v>
      </c>
      <c r="D153" s="80">
        <v>42</v>
      </c>
      <c r="E153" s="77">
        <v>154</v>
      </c>
      <c r="F153" s="77">
        <v>621</v>
      </c>
      <c r="G153" s="77">
        <v>310</v>
      </c>
      <c r="H153" s="78">
        <v>711.04499999999996</v>
      </c>
      <c r="I153" s="79">
        <f t="shared" si="2"/>
        <v>220423.94999999998</v>
      </c>
      <c r="J153" s="93"/>
    </row>
    <row r="154" spans="1:10" ht="24.95" customHeight="1" x14ac:dyDescent="0.3">
      <c r="A154" s="83" t="s">
        <v>941</v>
      </c>
      <c r="B154" s="178" t="s">
        <v>796</v>
      </c>
      <c r="C154" s="186" t="s">
        <v>814</v>
      </c>
      <c r="D154" s="80">
        <v>43</v>
      </c>
      <c r="E154" s="77">
        <v>26</v>
      </c>
      <c r="F154" s="77">
        <v>197</v>
      </c>
      <c r="G154" s="77">
        <v>80</v>
      </c>
      <c r="H154" s="78">
        <v>711.04499999999996</v>
      </c>
      <c r="I154" s="79">
        <f t="shared" si="2"/>
        <v>56883.6</v>
      </c>
      <c r="J154" s="93"/>
    </row>
    <row r="155" spans="1:10" ht="24.95" customHeight="1" x14ac:dyDescent="0.3">
      <c r="A155" s="83" t="s">
        <v>941</v>
      </c>
      <c r="B155" s="178" t="s">
        <v>796</v>
      </c>
      <c r="C155" s="186" t="s">
        <v>814</v>
      </c>
      <c r="D155" s="80">
        <v>44</v>
      </c>
      <c r="E155" s="77">
        <v>10</v>
      </c>
      <c r="F155" s="77">
        <v>57</v>
      </c>
      <c r="G155" s="77">
        <v>26</v>
      </c>
      <c r="H155" s="78">
        <v>711.04499999999996</v>
      </c>
      <c r="I155" s="79">
        <f t="shared" si="2"/>
        <v>18487.169999999998</v>
      </c>
      <c r="J155" s="93"/>
    </row>
    <row r="156" spans="1:10" ht="24.95" customHeight="1" x14ac:dyDescent="0.3">
      <c r="A156" s="83" t="s">
        <v>941</v>
      </c>
      <c r="B156" s="178" t="s">
        <v>796</v>
      </c>
      <c r="C156" s="186" t="s">
        <v>814</v>
      </c>
      <c r="D156" s="80">
        <v>45</v>
      </c>
      <c r="E156" s="77">
        <v>0</v>
      </c>
      <c r="F156" s="77">
        <v>0</v>
      </c>
      <c r="G156" s="77">
        <v>0</v>
      </c>
      <c r="H156" s="78">
        <v>711.04499999999996</v>
      </c>
      <c r="I156" s="79">
        <f t="shared" si="2"/>
        <v>0</v>
      </c>
      <c r="J156" s="93"/>
    </row>
    <row r="157" spans="1:10" ht="24.95" customHeight="1" x14ac:dyDescent="0.3">
      <c r="A157" s="83" t="s">
        <v>941</v>
      </c>
      <c r="B157" s="178" t="s">
        <v>796</v>
      </c>
      <c r="C157" s="187" t="s">
        <v>814</v>
      </c>
      <c r="D157" s="80">
        <v>46</v>
      </c>
      <c r="E157" s="77">
        <v>0</v>
      </c>
      <c r="F157" s="77">
        <v>0</v>
      </c>
      <c r="G157" s="77">
        <v>0</v>
      </c>
      <c r="H157" s="78">
        <v>711.04499999999996</v>
      </c>
      <c r="I157" s="79">
        <f t="shared" si="2"/>
        <v>0</v>
      </c>
      <c r="J157" s="93"/>
    </row>
    <row r="158" spans="1:10" ht="24.95" customHeight="1" x14ac:dyDescent="0.3">
      <c r="A158" s="83" t="s">
        <v>943</v>
      </c>
      <c r="B158" s="178" t="s">
        <v>796</v>
      </c>
      <c r="C158" s="187" t="s">
        <v>944</v>
      </c>
      <c r="D158" s="80">
        <v>5</v>
      </c>
      <c r="E158" s="77">
        <v>42483</v>
      </c>
      <c r="F158" s="77">
        <v>40181</v>
      </c>
      <c r="G158" s="77">
        <v>38019</v>
      </c>
      <c r="H158" s="78">
        <v>42.53</v>
      </c>
      <c r="I158" s="79">
        <f t="shared" si="2"/>
        <v>1616948.07</v>
      </c>
      <c r="J158" s="93"/>
    </row>
    <row r="159" spans="1:10" ht="24.95" customHeight="1" x14ac:dyDescent="0.3">
      <c r="A159" s="83" t="s">
        <v>943</v>
      </c>
      <c r="B159" s="178" t="s">
        <v>796</v>
      </c>
      <c r="C159" s="187" t="s">
        <v>944</v>
      </c>
      <c r="D159" s="80">
        <v>6</v>
      </c>
      <c r="E159" s="77">
        <v>60351</v>
      </c>
      <c r="F159" s="77">
        <v>62503</v>
      </c>
      <c r="G159" s="77">
        <v>75677</v>
      </c>
      <c r="H159" s="78">
        <v>42.53</v>
      </c>
      <c r="I159" s="79">
        <f t="shared" si="2"/>
        <v>3218542.81</v>
      </c>
      <c r="J159" s="93"/>
    </row>
    <row r="160" spans="1:10" ht="24.95" customHeight="1" x14ac:dyDescent="0.3">
      <c r="A160" s="83" t="s">
        <v>943</v>
      </c>
      <c r="B160" s="178" t="s">
        <v>796</v>
      </c>
      <c r="C160" s="187" t="s">
        <v>944</v>
      </c>
      <c r="D160" s="80">
        <v>7</v>
      </c>
      <c r="E160" s="77">
        <v>43582</v>
      </c>
      <c r="F160" s="77">
        <v>41916</v>
      </c>
      <c r="G160" s="77">
        <v>47947</v>
      </c>
      <c r="H160" s="78">
        <v>42.53</v>
      </c>
      <c r="I160" s="79">
        <f t="shared" si="2"/>
        <v>2039185.9100000001</v>
      </c>
      <c r="J160" s="93"/>
    </row>
    <row r="161" spans="1:10" ht="21.75" customHeight="1" x14ac:dyDescent="0.3">
      <c r="A161" s="83" t="s">
        <v>943</v>
      </c>
      <c r="B161" s="178" t="s">
        <v>796</v>
      </c>
      <c r="C161" s="187" t="s">
        <v>944</v>
      </c>
      <c r="D161" s="80">
        <v>8</v>
      </c>
      <c r="E161" s="77">
        <v>136909</v>
      </c>
      <c r="F161" s="77">
        <v>144892</v>
      </c>
      <c r="G161" s="77">
        <v>160401</v>
      </c>
      <c r="H161" s="78">
        <v>47.84</v>
      </c>
      <c r="I161" s="79">
        <f t="shared" si="2"/>
        <v>7673583.8400000008</v>
      </c>
      <c r="J161" s="93"/>
    </row>
    <row r="162" spans="1:10" ht="24.95" customHeight="1" x14ac:dyDescent="0.3">
      <c r="A162" s="83" t="s">
        <v>943</v>
      </c>
      <c r="B162" s="178" t="s">
        <v>796</v>
      </c>
      <c r="C162" s="187" t="s">
        <v>944</v>
      </c>
      <c r="D162" s="85">
        <v>9</v>
      </c>
      <c r="E162" s="77">
        <v>172677</v>
      </c>
      <c r="F162" s="77">
        <v>183127</v>
      </c>
      <c r="G162" s="77">
        <v>197509</v>
      </c>
      <c r="H162" s="78">
        <v>47.84</v>
      </c>
      <c r="I162" s="79">
        <f t="shared" si="2"/>
        <v>9448830.5600000005</v>
      </c>
      <c r="J162" s="93"/>
    </row>
    <row r="163" spans="1:10" ht="24.95" customHeight="1" x14ac:dyDescent="0.3">
      <c r="A163" s="83" t="s">
        <v>943</v>
      </c>
      <c r="B163" s="178" t="s">
        <v>796</v>
      </c>
      <c r="C163" s="187" t="s">
        <v>944</v>
      </c>
      <c r="D163" s="85">
        <v>10</v>
      </c>
      <c r="E163" s="146">
        <v>174982</v>
      </c>
      <c r="F163" s="146">
        <v>202975</v>
      </c>
      <c r="G163" s="146">
        <v>242132</v>
      </c>
      <c r="H163" s="78">
        <v>47.84</v>
      </c>
      <c r="I163" s="79">
        <f t="shared" si="2"/>
        <v>11583594.880000001</v>
      </c>
      <c r="J163" s="93"/>
    </row>
    <row r="164" spans="1:10" ht="24.95" customHeight="1" x14ac:dyDescent="0.3">
      <c r="A164" s="83" t="s">
        <v>945</v>
      </c>
      <c r="B164" s="178" t="s">
        <v>796</v>
      </c>
      <c r="C164" s="188" t="s">
        <v>824</v>
      </c>
      <c r="D164" s="86" t="s">
        <v>825</v>
      </c>
      <c r="E164" s="146">
        <v>130900</v>
      </c>
      <c r="F164" s="146">
        <v>144062</v>
      </c>
      <c r="G164" s="146">
        <v>149510</v>
      </c>
      <c r="H164" s="78">
        <v>357</v>
      </c>
      <c r="I164" s="79">
        <f t="shared" si="2"/>
        <v>53375070</v>
      </c>
      <c r="J164" s="93"/>
    </row>
    <row r="165" spans="1:10" ht="24.95" customHeight="1" x14ac:dyDescent="0.3">
      <c r="A165" s="83" t="s">
        <v>946</v>
      </c>
      <c r="B165" s="178" t="s">
        <v>827</v>
      </c>
      <c r="C165" s="187" t="s">
        <v>824</v>
      </c>
      <c r="D165" s="80" t="s">
        <v>828</v>
      </c>
      <c r="E165" s="77">
        <v>317562</v>
      </c>
      <c r="F165" s="77">
        <v>402505</v>
      </c>
      <c r="G165" s="77">
        <v>433643</v>
      </c>
      <c r="H165" s="78">
        <v>412</v>
      </c>
      <c r="I165" s="79">
        <f t="shared" si="2"/>
        <v>178660916</v>
      </c>
      <c r="J165" s="93"/>
    </row>
    <row r="166" spans="1:10" ht="24.95" customHeight="1" x14ac:dyDescent="0.35">
      <c r="A166" s="83" t="s">
        <v>942</v>
      </c>
      <c r="B166" s="178" t="s">
        <v>957</v>
      </c>
      <c r="C166" s="187" t="s">
        <v>830</v>
      </c>
      <c r="D166" s="86" t="s">
        <v>947</v>
      </c>
      <c r="E166" s="77">
        <v>16</v>
      </c>
      <c r="F166" s="77">
        <v>16</v>
      </c>
      <c r="G166" s="77">
        <v>201600</v>
      </c>
      <c r="H166" s="108">
        <v>47.5</v>
      </c>
      <c r="I166" s="79">
        <f t="shared" si="2"/>
        <v>9576000</v>
      </c>
      <c r="J166" s="93"/>
    </row>
    <row r="167" spans="1:10" ht="24.95" customHeight="1" thickBot="1" x14ac:dyDescent="0.4">
      <c r="A167" s="110" t="s">
        <v>942</v>
      </c>
      <c r="B167" s="180" t="s">
        <v>829</v>
      </c>
      <c r="C167" s="189" t="s">
        <v>830</v>
      </c>
      <c r="D167" s="87" t="s">
        <v>947</v>
      </c>
      <c r="E167" s="107">
        <v>1495200</v>
      </c>
      <c r="F167" s="107">
        <v>2416800</v>
      </c>
      <c r="G167" s="107">
        <v>1667520</v>
      </c>
      <c r="H167" s="88">
        <v>47.5</v>
      </c>
      <c r="I167" s="89">
        <f t="shared" si="2"/>
        <v>79207200</v>
      </c>
      <c r="J167" s="93"/>
    </row>
    <row r="168" spans="1:10" ht="40.5" customHeight="1" thickBot="1" x14ac:dyDescent="0.3">
      <c r="A168" s="227" t="s">
        <v>948</v>
      </c>
      <c r="B168" s="228"/>
      <c r="C168" s="228"/>
      <c r="D168" s="228"/>
      <c r="E168" s="228"/>
      <c r="F168" s="228"/>
      <c r="G168" s="228"/>
      <c r="H168" s="229"/>
      <c r="I168" s="193">
        <f>SUM(I9:I167)</f>
        <v>1272235274.3400002</v>
      </c>
      <c r="J168" s="94"/>
    </row>
    <row r="170" spans="1:10" ht="15.75" thickBot="1" x14ac:dyDescent="0.3">
      <c r="B170" s="223"/>
      <c r="C170" s="223"/>
      <c r="E170" s="223"/>
      <c r="F170" s="223"/>
      <c r="G170" s="223"/>
      <c r="H170" s="223"/>
    </row>
    <row r="171" spans="1:10" x14ac:dyDescent="0.25">
      <c r="B171" s="225" t="s">
        <v>1126</v>
      </c>
      <c r="C171" s="225"/>
      <c r="D171" s="95"/>
      <c r="E171" s="224" t="s">
        <v>1127</v>
      </c>
      <c r="F171" s="224"/>
      <c r="G171" s="224"/>
      <c r="H171" s="224"/>
    </row>
    <row r="172" spans="1:10" x14ac:dyDescent="0.25">
      <c r="B172" s="226" t="s">
        <v>787</v>
      </c>
      <c r="C172" s="226"/>
      <c r="E172" s="226" t="s">
        <v>1128</v>
      </c>
      <c r="F172" s="226"/>
      <c r="G172" s="226"/>
      <c r="H172" s="226"/>
    </row>
  </sheetData>
  <autoFilter ref="A8:I168" xr:uid="{A23E2D12-9872-49A8-BA24-3892EE12E53C}"/>
  <mergeCells count="11">
    <mergeCell ref="B172:C172"/>
    <mergeCell ref="A1:I6"/>
    <mergeCell ref="A7:I7"/>
    <mergeCell ref="A168:H168"/>
    <mergeCell ref="E172:H172"/>
    <mergeCell ref="L7:M7"/>
    <mergeCell ref="P7:Q7"/>
    <mergeCell ref="B170:C170"/>
    <mergeCell ref="E170:H170"/>
    <mergeCell ref="E171:H171"/>
    <mergeCell ref="B171:C171"/>
  </mergeCells>
  <phoneticPr fontId="40" type="noConversion"/>
  <pageMargins left="0.64" right="0.17" top="0.65" bottom="0.82677165354330717" header="0.31496062992125984" footer="0.31496062992125984"/>
  <pageSetup scale="70" fitToHeight="5" orientation="portrait" r:id="rId1"/>
  <headerFooter>
    <oddFooter>&amp;C&amp;P of &amp;N Pages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0932-940C-4BCE-97A8-5C1E3056A061}">
  <dimension ref="A1:P318"/>
  <sheetViews>
    <sheetView tabSelected="1" topLeftCell="A246" zoomScaleNormal="100" workbookViewId="0">
      <selection activeCell="E303" sqref="E303:G304"/>
    </sheetView>
  </sheetViews>
  <sheetFormatPr baseColWidth="10" defaultColWidth="9.140625" defaultRowHeight="15" x14ac:dyDescent="0.25"/>
  <cols>
    <col min="1" max="1" width="15.42578125" customWidth="1"/>
    <col min="2" max="2" width="16" customWidth="1"/>
    <col min="3" max="3" width="45.140625" style="5" customWidth="1"/>
    <col min="4" max="6" width="11.85546875" customWidth="1"/>
    <col min="7" max="7" width="14.28515625" customWidth="1"/>
    <col min="8" max="8" width="26.28515625" customWidth="1"/>
    <col min="9" max="9" width="10.85546875" customWidth="1"/>
    <col min="11" max="11" width="15.140625" customWidth="1"/>
  </cols>
  <sheetData>
    <row r="1" spans="1:9" x14ac:dyDescent="0.25">
      <c r="A1" s="204"/>
      <c r="B1" s="205"/>
      <c r="C1" s="205"/>
      <c r="D1" s="205"/>
      <c r="E1" s="205"/>
      <c r="F1" s="205"/>
      <c r="G1" s="205"/>
      <c r="H1" s="206"/>
    </row>
    <row r="2" spans="1:9" ht="25.5" customHeight="1" x14ac:dyDescent="0.25">
      <c r="A2" s="207"/>
      <c r="B2" s="208"/>
      <c r="C2" s="208"/>
      <c r="D2" s="208"/>
      <c r="E2" s="208"/>
      <c r="F2" s="208"/>
      <c r="G2" s="208"/>
      <c r="H2" s="209"/>
    </row>
    <row r="3" spans="1:9" ht="22.5" customHeight="1" x14ac:dyDescent="0.25">
      <c r="A3" s="207"/>
      <c r="B3" s="208"/>
      <c r="C3" s="208"/>
      <c r="D3" s="208"/>
      <c r="E3" s="208"/>
      <c r="F3" s="208"/>
      <c r="G3" s="208"/>
      <c r="H3" s="209"/>
    </row>
    <row r="4" spans="1:9" ht="26.25" customHeight="1" x14ac:dyDescent="0.25">
      <c r="A4" s="207"/>
      <c r="B4" s="208"/>
      <c r="C4" s="208"/>
      <c r="D4" s="208"/>
      <c r="E4" s="208"/>
      <c r="F4" s="208"/>
      <c r="G4" s="208"/>
      <c r="H4" s="209"/>
    </row>
    <row r="5" spans="1:9" ht="16.5" customHeight="1" thickBot="1" x14ac:dyDescent="0.3">
      <c r="A5" s="207"/>
      <c r="B5" s="208"/>
      <c r="C5" s="208"/>
      <c r="D5" s="208"/>
      <c r="E5" s="208"/>
      <c r="F5" s="208"/>
      <c r="G5" s="208"/>
      <c r="H5" s="209"/>
    </row>
    <row r="6" spans="1:9" ht="19.5" customHeight="1" x14ac:dyDescent="0.25">
      <c r="A6" s="235" t="s">
        <v>1129</v>
      </c>
      <c r="B6" s="236"/>
      <c r="C6" s="236"/>
      <c r="D6" s="236"/>
      <c r="E6" s="236"/>
      <c r="F6" s="236"/>
      <c r="G6" s="236"/>
      <c r="H6" s="237"/>
    </row>
    <row r="7" spans="1:9" ht="18" customHeight="1" thickBot="1" x14ac:dyDescent="0.3">
      <c r="A7" s="238"/>
      <c r="B7" s="239"/>
      <c r="C7" s="239"/>
      <c r="D7" s="239"/>
      <c r="E7" s="239"/>
      <c r="F7" s="239"/>
      <c r="G7" s="239"/>
      <c r="H7" s="240"/>
    </row>
    <row r="8" spans="1:9" ht="54" customHeight="1" thickBot="1" x14ac:dyDescent="0.3">
      <c r="A8" s="158" t="s">
        <v>0</v>
      </c>
      <c r="B8" s="158" t="s">
        <v>1</v>
      </c>
      <c r="C8" s="158" t="s">
        <v>2</v>
      </c>
      <c r="D8" s="159" t="s">
        <v>1117</v>
      </c>
      <c r="E8" s="159" t="s">
        <v>1118</v>
      </c>
      <c r="F8" s="159" t="s">
        <v>1119</v>
      </c>
      <c r="G8" s="155" t="s">
        <v>3</v>
      </c>
      <c r="H8" s="155" t="s">
        <v>4</v>
      </c>
    </row>
    <row r="9" spans="1:9" s="129" customFormat="1" ht="18.75" customHeight="1" x14ac:dyDescent="0.3">
      <c r="A9" s="160" t="s">
        <v>1100</v>
      </c>
      <c r="B9" s="131">
        <v>45266</v>
      </c>
      <c r="C9" s="132" t="s">
        <v>958</v>
      </c>
      <c r="D9" s="133">
        <v>0</v>
      </c>
      <c r="E9" s="133">
        <v>5</v>
      </c>
      <c r="F9" s="133">
        <v>5</v>
      </c>
      <c r="G9" s="134">
        <f>5333.6/20</f>
        <v>266.68</v>
      </c>
      <c r="H9" s="135">
        <f>F9*G9</f>
        <v>1333.4</v>
      </c>
      <c r="I9" s="128"/>
    </row>
    <row r="10" spans="1:9" s="129" customFormat="1" ht="18.75" customHeight="1" x14ac:dyDescent="0.3">
      <c r="A10" s="161" t="s">
        <v>366</v>
      </c>
      <c r="B10" s="136">
        <v>45120</v>
      </c>
      <c r="C10" s="126" t="s">
        <v>367</v>
      </c>
      <c r="D10" s="137">
        <v>204</v>
      </c>
      <c r="E10" s="137">
        <v>191</v>
      </c>
      <c r="F10" s="137">
        <v>167</v>
      </c>
      <c r="G10" s="138">
        <v>152</v>
      </c>
      <c r="H10" s="195">
        <f t="shared" ref="H10:H73" si="0">F10*G10</f>
        <v>25384</v>
      </c>
      <c r="I10" s="128"/>
    </row>
    <row r="11" spans="1:9" s="129" customFormat="1" ht="18.75" customHeight="1" x14ac:dyDescent="0.3">
      <c r="A11" s="161" t="s">
        <v>999</v>
      </c>
      <c r="B11" s="136">
        <v>45156</v>
      </c>
      <c r="C11" s="126" t="s">
        <v>1000</v>
      </c>
      <c r="D11" s="125">
        <v>4</v>
      </c>
      <c r="E11" s="137">
        <v>4</v>
      </c>
      <c r="F11" s="125">
        <v>4</v>
      </c>
      <c r="G11" s="127">
        <v>877.5</v>
      </c>
      <c r="H11" s="195">
        <f t="shared" si="0"/>
        <v>3510</v>
      </c>
      <c r="I11" s="128"/>
    </row>
    <row r="12" spans="1:9" s="129" customFormat="1" ht="18.75" customHeight="1" x14ac:dyDescent="0.3">
      <c r="A12" s="161" t="s">
        <v>1001</v>
      </c>
      <c r="B12" s="136">
        <v>45156</v>
      </c>
      <c r="C12" s="126" t="s">
        <v>1002</v>
      </c>
      <c r="D12" s="125">
        <v>5</v>
      </c>
      <c r="E12" s="137">
        <v>5</v>
      </c>
      <c r="F12" s="125">
        <v>5</v>
      </c>
      <c r="G12" s="127">
        <v>104</v>
      </c>
      <c r="H12" s="195">
        <f t="shared" si="0"/>
        <v>520</v>
      </c>
      <c r="I12" s="128"/>
    </row>
    <row r="13" spans="1:9" s="129" customFormat="1" ht="18.75" customHeight="1" x14ac:dyDescent="0.3">
      <c r="A13" s="161" t="s">
        <v>1001</v>
      </c>
      <c r="B13" s="136">
        <v>45156</v>
      </c>
      <c r="C13" s="126" t="s">
        <v>1003</v>
      </c>
      <c r="D13" s="125">
        <v>6</v>
      </c>
      <c r="E13" s="137">
        <v>6</v>
      </c>
      <c r="F13" s="125">
        <v>6</v>
      </c>
      <c r="G13" s="127">
        <v>279.5</v>
      </c>
      <c r="H13" s="195">
        <f t="shared" si="0"/>
        <v>1677</v>
      </c>
      <c r="I13" s="128"/>
    </row>
    <row r="14" spans="1:9" s="129" customFormat="1" ht="18.75" customHeight="1" x14ac:dyDescent="0.3">
      <c r="A14" s="161" t="s">
        <v>368</v>
      </c>
      <c r="B14" s="136">
        <v>43411</v>
      </c>
      <c r="C14" s="124" t="s">
        <v>369</v>
      </c>
      <c r="D14" s="137">
        <v>91</v>
      </c>
      <c r="E14" s="137">
        <v>91</v>
      </c>
      <c r="F14" s="137">
        <v>91</v>
      </c>
      <c r="G14" s="138">
        <v>5.25</v>
      </c>
      <c r="H14" s="195">
        <f t="shared" si="0"/>
        <v>477.75</v>
      </c>
      <c r="I14" s="128"/>
    </row>
    <row r="15" spans="1:9" s="129" customFormat="1" ht="18.75" customHeight="1" x14ac:dyDescent="0.3">
      <c r="A15" s="161" t="s">
        <v>368</v>
      </c>
      <c r="B15" s="136">
        <v>44825</v>
      </c>
      <c r="C15" s="126" t="s">
        <v>601</v>
      </c>
      <c r="D15" s="137">
        <v>87</v>
      </c>
      <c r="E15" s="137">
        <v>87</v>
      </c>
      <c r="F15" s="137">
        <v>87</v>
      </c>
      <c r="G15" s="138">
        <v>17</v>
      </c>
      <c r="H15" s="195">
        <f t="shared" si="0"/>
        <v>1479</v>
      </c>
      <c r="I15" s="128"/>
    </row>
    <row r="16" spans="1:9" s="129" customFormat="1" ht="18.75" customHeight="1" x14ac:dyDescent="0.3">
      <c r="A16" s="161" t="s">
        <v>370</v>
      </c>
      <c r="B16" s="136">
        <v>45156</v>
      </c>
      <c r="C16" s="126" t="s">
        <v>1004</v>
      </c>
      <c r="D16" s="125">
        <v>52</v>
      </c>
      <c r="E16" s="137">
        <v>52</v>
      </c>
      <c r="F16" s="125">
        <v>13</v>
      </c>
      <c r="G16" s="127">
        <v>123.5</v>
      </c>
      <c r="H16" s="195">
        <f t="shared" si="0"/>
        <v>1605.5</v>
      </c>
      <c r="I16" s="128"/>
    </row>
    <row r="17" spans="1:9" s="129" customFormat="1" ht="18.75" customHeight="1" x14ac:dyDescent="0.3">
      <c r="A17" s="161" t="s">
        <v>370</v>
      </c>
      <c r="B17" s="136">
        <v>43099</v>
      </c>
      <c r="C17" s="126" t="s">
        <v>371</v>
      </c>
      <c r="D17" s="125">
        <v>0</v>
      </c>
      <c r="E17" s="137">
        <v>0</v>
      </c>
      <c r="F17" s="125">
        <v>0</v>
      </c>
      <c r="G17" s="127">
        <v>57</v>
      </c>
      <c r="H17" s="195">
        <f t="shared" si="0"/>
        <v>0</v>
      </c>
      <c r="I17" s="128"/>
    </row>
    <row r="18" spans="1:9" s="129" customFormat="1" ht="18.75" customHeight="1" x14ac:dyDescent="0.3">
      <c r="A18" s="161" t="s">
        <v>370</v>
      </c>
      <c r="B18" s="136">
        <v>43099</v>
      </c>
      <c r="C18" s="124" t="s">
        <v>372</v>
      </c>
      <c r="D18" s="125">
        <v>52</v>
      </c>
      <c r="E18" s="137">
        <v>84</v>
      </c>
      <c r="F18" s="125">
        <v>85</v>
      </c>
      <c r="G18" s="127">
        <v>110</v>
      </c>
      <c r="H18" s="195">
        <f t="shared" si="0"/>
        <v>9350</v>
      </c>
      <c r="I18" s="128"/>
    </row>
    <row r="19" spans="1:9" s="129" customFormat="1" ht="18.75" customHeight="1" x14ac:dyDescent="0.3">
      <c r="A19" s="161" t="s">
        <v>1005</v>
      </c>
      <c r="B19" s="136">
        <v>45156</v>
      </c>
      <c r="C19" s="124" t="s">
        <v>1006</v>
      </c>
      <c r="D19" s="125">
        <v>24</v>
      </c>
      <c r="E19" s="137">
        <v>24</v>
      </c>
      <c r="F19" s="125">
        <v>24</v>
      </c>
      <c r="G19" s="127">
        <v>494</v>
      </c>
      <c r="H19" s="195">
        <f t="shared" si="0"/>
        <v>11856</v>
      </c>
      <c r="I19" s="128"/>
    </row>
    <row r="20" spans="1:9" s="129" customFormat="1" ht="18.75" customHeight="1" x14ac:dyDescent="0.3">
      <c r="A20" s="161" t="s">
        <v>879</v>
      </c>
      <c r="B20" s="136">
        <v>44833</v>
      </c>
      <c r="C20" s="124" t="s">
        <v>602</v>
      </c>
      <c r="D20" s="137">
        <v>108</v>
      </c>
      <c r="E20" s="137">
        <v>108</v>
      </c>
      <c r="F20" s="137">
        <v>108</v>
      </c>
      <c r="G20" s="138">
        <v>105.93</v>
      </c>
      <c r="H20" s="195">
        <f t="shared" si="0"/>
        <v>11440.44</v>
      </c>
      <c r="I20" s="128"/>
    </row>
    <row r="21" spans="1:9" s="129" customFormat="1" ht="18.75" customHeight="1" x14ac:dyDescent="0.3">
      <c r="A21" s="161" t="s">
        <v>373</v>
      </c>
      <c r="B21" s="136">
        <v>44945</v>
      </c>
      <c r="C21" s="124" t="s">
        <v>374</v>
      </c>
      <c r="D21" s="137">
        <v>155</v>
      </c>
      <c r="E21" s="137">
        <v>142</v>
      </c>
      <c r="F21" s="137">
        <v>95</v>
      </c>
      <c r="G21" s="138">
        <v>775</v>
      </c>
      <c r="H21" s="195">
        <f t="shared" si="0"/>
        <v>73625</v>
      </c>
      <c r="I21" s="128"/>
    </row>
    <row r="22" spans="1:9" s="129" customFormat="1" ht="18.75" customHeight="1" x14ac:dyDescent="0.3">
      <c r="A22" s="161" t="s">
        <v>558</v>
      </c>
      <c r="B22" s="136">
        <v>45132</v>
      </c>
      <c r="C22" s="124" t="s">
        <v>560</v>
      </c>
      <c r="D22" s="137">
        <v>450</v>
      </c>
      <c r="E22" s="137">
        <v>446</v>
      </c>
      <c r="F22" s="137">
        <v>437</v>
      </c>
      <c r="G22" s="138">
        <v>798.65</v>
      </c>
      <c r="H22" s="195">
        <f t="shared" si="0"/>
        <v>349010.05</v>
      </c>
      <c r="I22" s="128"/>
    </row>
    <row r="23" spans="1:9" s="129" customFormat="1" ht="18.75" customHeight="1" x14ac:dyDescent="0.3">
      <c r="A23" s="161" t="s">
        <v>375</v>
      </c>
      <c r="B23" s="136">
        <v>43099</v>
      </c>
      <c r="C23" s="124" t="s">
        <v>376</v>
      </c>
      <c r="D23" s="137">
        <v>449</v>
      </c>
      <c r="E23" s="137">
        <v>440</v>
      </c>
      <c r="F23" s="137">
        <v>429</v>
      </c>
      <c r="G23" s="138">
        <v>105.39</v>
      </c>
      <c r="H23" s="195">
        <f t="shared" si="0"/>
        <v>45212.31</v>
      </c>
      <c r="I23" s="128"/>
    </row>
    <row r="24" spans="1:9" s="129" customFormat="1" ht="18.75" customHeight="1" x14ac:dyDescent="0.3">
      <c r="A24" s="161" t="s">
        <v>375</v>
      </c>
      <c r="B24" s="136">
        <v>43721</v>
      </c>
      <c r="C24" s="126" t="s">
        <v>377</v>
      </c>
      <c r="D24" s="137">
        <v>34</v>
      </c>
      <c r="E24" s="137">
        <v>23</v>
      </c>
      <c r="F24" s="137">
        <v>19</v>
      </c>
      <c r="G24" s="138">
        <v>305</v>
      </c>
      <c r="H24" s="195">
        <f t="shared" si="0"/>
        <v>5795</v>
      </c>
      <c r="I24" s="128"/>
    </row>
    <row r="25" spans="1:9" s="129" customFormat="1" ht="18.75" customHeight="1" x14ac:dyDescent="0.3">
      <c r="A25" s="161" t="s">
        <v>375</v>
      </c>
      <c r="B25" s="136">
        <v>45114</v>
      </c>
      <c r="C25" s="124" t="s">
        <v>378</v>
      </c>
      <c r="D25" s="137">
        <v>591</v>
      </c>
      <c r="E25" s="137">
        <v>574</v>
      </c>
      <c r="F25" s="137">
        <v>539</v>
      </c>
      <c r="G25" s="138">
        <v>348.9</v>
      </c>
      <c r="H25" s="195">
        <f t="shared" si="0"/>
        <v>188057.09999999998</v>
      </c>
      <c r="I25" s="128"/>
    </row>
    <row r="26" spans="1:9" s="129" customFormat="1" ht="18.75" customHeight="1" x14ac:dyDescent="0.3">
      <c r="A26" s="161" t="s">
        <v>696</v>
      </c>
      <c r="B26" s="136">
        <v>44839</v>
      </c>
      <c r="C26" s="126" t="s">
        <v>874</v>
      </c>
      <c r="D26" s="137">
        <v>1.75</v>
      </c>
      <c r="E26" s="137">
        <v>1.75</v>
      </c>
      <c r="F26" s="197">
        <v>1.75</v>
      </c>
      <c r="G26" s="138">
        <v>2985</v>
      </c>
      <c r="H26" s="195">
        <f t="shared" si="0"/>
        <v>5223.75</v>
      </c>
      <c r="I26" s="128"/>
    </row>
    <row r="27" spans="1:9" s="129" customFormat="1" ht="18.75" customHeight="1" x14ac:dyDescent="0.3">
      <c r="A27" s="161" t="s">
        <v>1007</v>
      </c>
      <c r="B27" s="136">
        <v>45156</v>
      </c>
      <c r="C27" s="124" t="s">
        <v>1008</v>
      </c>
      <c r="D27" s="125">
        <v>60</v>
      </c>
      <c r="E27" s="137">
        <v>60</v>
      </c>
      <c r="F27" s="125">
        <v>0</v>
      </c>
      <c r="G27" s="127">
        <v>45.5</v>
      </c>
      <c r="H27" s="195">
        <f t="shared" si="0"/>
        <v>0</v>
      </c>
      <c r="I27" s="128"/>
    </row>
    <row r="28" spans="1:9" s="129" customFormat="1" ht="18.75" customHeight="1" x14ac:dyDescent="0.3">
      <c r="A28" s="161" t="s">
        <v>1009</v>
      </c>
      <c r="B28" s="136">
        <v>45156</v>
      </c>
      <c r="C28" s="124" t="s">
        <v>1010</v>
      </c>
      <c r="D28" s="125">
        <v>3</v>
      </c>
      <c r="E28" s="137">
        <v>3</v>
      </c>
      <c r="F28" s="125">
        <v>3</v>
      </c>
      <c r="G28" s="127">
        <v>78</v>
      </c>
      <c r="H28" s="195">
        <f t="shared" si="0"/>
        <v>234</v>
      </c>
      <c r="I28" s="128"/>
    </row>
    <row r="29" spans="1:9" s="129" customFormat="1" ht="18.75" customHeight="1" x14ac:dyDescent="0.3">
      <c r="A29" s="161" t="s">
        <v>1011</v>
      </c>
      <c r="B29" s="136">
        <v>45156</v>
      </c>
      <c r="C29" s="124" t="s">
        <v>1012</v>
      </c>
      <c r="D29" s="125">
        <v>80</v>
      </c>
      <c r="E29" s="137">
        <v>80</v>
      </c>
      <c r="F29" s="125">
        <v>30</v>
      </c>
      <c r="G29" s="127">
        <v>128.69999999999999</v>
      </c>
      <c r="H29" s="195">
        <f t="shared" si="0"/>
        <v>3860.9999999999995</v>
      </c>
      <c r="I29" s="128"/>
    </row>
    <row r="30" spans="1:9" s="129" customFormat="1" ht="18.75" customHeight="1" x14ac:dyDescent="0.3">
      <c r="A30" s="161" t="s">
        <v>379</v>
      </c>
      <c r="B30" s="136">
        <v>43411</v>
      </c>
      <c r="C30" s="124" t="s">
        <v>380</v>
      </c>
      <c r="D30" s="125">
        <v>20</v>
      </c>
      <c r="E30" s="137">
        <v>20</v>
      </c>
      <c r="F30" s="125">
        <v>20</v>
      </c>
      <c r="G30" s="157">
        <v>334</v>
      </c>
      <c r="H30" s="195">
        <f t="shared" si="0"/>
        <v>6680</v>
      </c>
      <c r="I30" s="128"/>
    </row>
    <row r="31" spans="1:9" s="129" customFormat="1" ht="18.75" customHeight="1" x14ac:dyDescent="0.3">
      <c r="A31" s="161" t="s">
        <v>381</v>
      </c>
      <c r="B31" s="136">
        <v>43099</v>
      </c>
      <c r="C31" s="124" t="s">
        <v>382</v>
      </c>
      <c r="D31" s="137">
        <v>780</v>
      </c>
      <c r="E31" s="137">
        <v>705</v>
      </c>
      <c r="F31" s="137">
        <v>588</v>
      </c>
      <c r="G31" s="138">
        <v>119</v>
      </c>
      <c r="H31" s="195">
        <f t="shared" si="0"/>
        <v>69972</v>
      </c>
      <c r="I31" s="128"/>
    </row>
    <row r="32" spans="1:9" s="129" customFormat="1" ht="18.75" customHeight="1" x14ac:dyDescent="0.3">
      <c r="A32" s="161" t="s">
        <v>1013</v>
      </c>
      <c r="B32" s="136">
        <v>45156</v>
      </c>
      <c r="C32" s="124" t="s">
        <v>1014</v>
      </c>
      <c r="D32" s="125">
        <v>32</v>
      </c>
      <c r="E32" s="137">
        <v>32</v>
      </c>
      <c r="F32" s="125">
        <v>32</v>
      </c>
      <c r="G32" s="127">
        <v>217.1</v>
      </c>
      <c r="H32" s="195">
        <f t="shared" si="0"/>
        <v>6947.2</v>
      </c>
      <c r="I32" s="128"/>
    </row>
    <row r="33" spans="1:9" s="129" customFormat="1" ht="18.75" customHeight="1" x14ac:dyDescent="0.3">
      <c r="A33" s="161" t="s">
        <v>383</v>
      </c>
      <c r="B33" s="136">
        <v>43554</v>
      </c>
      <c r="C33" s="126" t="s">
        <v>384</v>
      </c>
      <c r="D33" s="137">
        <v>0</v>
      </c>
      <c r="E33" s="137">
        <v>0</v>
      </c>
      <c r="F33" s="137">
        <v>0</v>
      </c>
      <c r="G33" s="138">
        <v>309.07</v>
      </c>
      <c r="H33" s="195">
        <f t="shared" si="0"/>
        <v>0</v>
      </c>
      <c r="I33" s="128"/>
    </row>
    <row r="34" spans="1:9" s="129" customFormat="1" ht="18.75" customHeight="1" x14ac:dyDescent="0.3">
      <c r="A34" s="161" t="s">
        <v>383</v>
      </c>
      <c r="B34" s="136">
        <v>45110</v>
      </c>
      <c r="C34" s="126" t="s">
        <v>385</v>
      </c>
      <c r="D34" s="137">
        <v>0</v>
      </c>
      <c r="E34" s="137">
        <v>0</v>
      </c>
      <c r="F34" s="137">
        <v>0</v>
      </c>
      <c r="G34" s="138">
        <v>226.53</v>
      </c>
      <c r="H34" s="195">
        <f t="shared" si="0"/>
        <v>0</v>
      </c>
      <c r="I34" s="128"/>
    </row>
    <row r="35" spans="1:9" s="129" customFormat="1" ht="18.75" customHeight="1" x14ac:dyDescent="0.3">
      <c r="A35" s="161" t="s">
        <v>383</v>
      </c>
      <c r="B35" s="136">
        <v>43554</v>
      </c>
      <c r="C35" s="124" t="s">
        <v>386</v>
      </c>
      <c r="D35" s="137">
        <v>0</v>
      </c>
      <c r="E35" s="137">
        <v>0</v>
      </c>
      <c r="F35" s="137">
        <v>0</v>
      </c>
      <c r="G35" s="138">
        <v>164.99</v>
      </c>
      <c r="H35" s="195">
        <f t="shared" si="0"/>
        <v>0</v>
      </c>
      <c r="I35" s="128"/>
    </row>
    <row r="36" spans="1:9" s="129" customFormat="1" ht="18.75" customHeight="1" x14ac:dyDescent="0.3">
      <c r="A36" s="161" t="s">
        <v>387</v>
      </c>
      <c r="B36" s="136">
        <v>43099</v>
      </c>
      <c r="C36" s="124" t="s">
        <v>388</v>
      </c>
      <c r="D36" s="137">
        <v>0</v>
      </c>
      <c r="E36" s="137">
        <v>0</v>
      </c>
      <c r="F36" s="137">
        <v>0</v>
      </c>
      <c r="G36" s="138">
        <v>336.02</v>
      </c>
      <c r="H36" s="195">
        <f t="shared" si="0"/>
        <v>0</v>
      </c>
      <c r="I36" s="128"/>
    </row>
    <row r="37" spans="1:9" s="129" customFormat="1" ht="18.75" customHeight="1" x14ac:dyDescent="0.3">
      <c r="A37" s="161" t="s">
        <v>387</v>
      </c>
      <c r="B37" s="136">
        <v>44949</v>
      </c>
      <c r="C37" s="126" t="s">
        <v>959</v>
      </c>
      <c r="D37" s="137">
        <v>0</v>
      </c>
      <c r="E37" s="137">
        <v>0</v>
      </c>
      <c r="F37" s="137">
        <v>0</v>
      </c>
      <c r="G37" s="138">
        <v>1588.98</v>
      </c>
      <c r="H37" s="195">
        <f t="shared" si="0"/>
        <v>0</v>
      </c>
      <c r="I37" s="128"/>
    </row>
    <row r="38" spans="1:9" s="129" customFormat="1" ht="18.75" customHeight="1" x14ac:dyDescent="0.3">
      <c r="A38" s="161" t="s">
        <v>387</v>
      </c>
      <c r="B38" s="136">
        <v>43511</v>
      </c>
      <c r="C38" s="126" t="s">
        <v>764</v>
      </c>
      <c r="D38" s="137">
        <v>0</v>
      </c>
      <c r="E38" s="137">
        <v>0</v>
      </c>
      <c r="F38" s="137">
        <v>0</v>
      </c>
      <c r="G38" s="138">
        <v>336.02</v>
      </c>
      <c r="H38" s="195">
        <f t="shared" si="0"/>
        <v>0</v>
      </c>
      <c r="I38" s="128"/>
    </row>
    <row r="39" spans="1:9" s="129" customFormat="1" ht="18.75" customHeight="1" x14ac:dyDescent="0.3">
      <c r="A39" s="161" t="s">
        <v>387</v>
      </c>
      <c r="B39" s="136">
        <v>44949</v>
      </c>
      <c r="C39" s="126" t="s">
        <v>1015</v>
      </c>
      <c r="D39" s="125">
        <v>0</v>
      </c>
      <c r="E39" s="137">
        <v>0</v>
      </c>
      <c r="F39" s="125">
        <v>0</v>
      </c>
      <c r="G39" s="127">
        <v>336.02</v>
      </c>
      <c r="H39" s="195">
        <f t="shared" si="0"/>
        <v>0</v>
      </c>
      <c r="I39" s="128"/>
    </row>
    <row r="40" spans="1:9" s="129" customFormat="1" ht="18.75" customHeight="1" x14ac:dyDescent="0.3">
      <c r="A40" s="161" t="s">
        <v>387</v>
      </c>
      <c r="B40" s="136">
        <v>43511</v>
      </c>
      <c r="C40" s="126" t="s">
        <v>960</v>
      </c>
      <c r="D40" s="125">
        <v>1</v>
      </c>
      <c r="E40" s="137">
        <v>1</v>
      </c>
      <c r="F40" s="137">
        <v>0</v>
      </c>
      <c r="G40" s="138">
        <v>1495</v>
      </c>
      <c r="H40" s="195">
        <f t="shared" si="0"/>
        <v>0</v>
      </c>
      <c r="I40" s="128"/>
    </row>
    <row r="41" spans="1:9" s="129" customFormat="1" ht="18.75" customHeight="1" x14ac:dyDescent="0.3">
      <c r="A41" s="161" t="s">
        <v>387</v>
      </c>
      <c r="B41" s="136">
        <v>43511</v>
      </c>
      <c r="C41" s="126" t="s">
        <v>961</v>
      </c>
      <c r="D41" s="137">
        <v>0</v>
      </c>
      <c r="E41" s="137">
        <v>0</v>
      </c>
      <c r="F41" s="137">
        <v>0</v>
      </c>
      <c r="G41" s="138">
        <v>1495</v>
      </c>
      <c r="H41" s="195">
        <f t="shared" si="0"/>
        <v>0</v>
      </c>
      <c r="I41" s="128"/>
    </row>
    <row r="42" spans="1:9" s="129" customFormat="1" ht="18.75" customHeight="1" x14ac:dyDescent="0.3">
      <c r="A42" s="161" t="s">
        <v>387</v>
      </c>
      <c r="B42" s="136">
        <v>43511</v>
      </c>
      <c r="C42" s="124" t="s">
        <v>389</v>
      </c>
      <c r="D42" s="137">
        <v>1</v>
      </c>
      <c r="E42" s="137">
        <v>1</v>
      </c>
      <c r="F42" s="137">
        <v>1</v>
      </c>
      <c r="G42" s="138">
        <v>1495</v>
      </c>
      <c r="H42" s="195">
        <f t="shared" si="0"/>
        <v>1495</v>
      </c>
      <c r="I42" s="128"/>
    </row>
    <row r="43" spans="1:9" s="129" customFormat="1" ht="18.75" customHeight="1" x14ac:dyDescent="0.3">
      <c r="A43" s="161" t="s">
        <v>387</v>
      </c>
      <c r="B43" s="136">
        <v>43511</v>
      </c>
      <c r="C43" s="126" t="s">
        <v>390</v>
      </c>
      <c r="D43" s="137">
        <v>0</v>
      </c>
      <c r="E43" s="137">
        <v>0</v>
      </c>
      <c r="F43" s="137">
        <v>0</v>
      </c>
      <c r="G43" s="138">
        <v>795</v>
      </c>
      <c r="H43" s="195">
        <f t="shared" si="0"/>
        <v>0</v>
      </c>
      <c r="I43" s="128"/>
    </row>
    <row r="44" spans="1:9" s="129" customFormat="1" ht="18.75" customHeight="1" x14ac:dyDescent="0.3">
      <c r="A44" s="161" t="s">
        <v>387</v>
      </c>
      <c r="B44" s="136">
        <v>43511</v>
      </c>
      <c r="C44" s="124" t="s">
        <v>391</v>
      </c>
      <c r="D44" s="137">
        <v>1</v>
      </c>
      <c r="E44" s="137">
        <v>1</v>
      </c>
      <c r="F44" s="137">
        <v>1</v>
      </c>
      <c r="G44" s="138">
        <v>336.02</v>
      </c>
      <c r="H44" s="195">
        <f t="shared" si="0"/>
        <v>336.02</v>
      </c>
      <c r="I44" s="128"/>
    </row>
    <row r="45" spans="1:9" s="129" customFormat="1" ht="18.75" customHeight="1" x14ac:dyDescent="0.3">
      <c r="A45" s="161" t="s">
        <v>387</v>
      </c>
      <c r="B45" s="136">
        <v>43511</v>
      </c>
      <c r="C45" s="124" t="s">
        <v>392</v>
      </c>
      <c r="D45" s="137">
        <v>3</v>
      </c>
      <c r="E45" s="137">
        <v>3</v>
      </c>
      <c r="F45" s="137">
        <v>0</v>
      </c>
      <c r="G45" s="138">
        <v>395</v>
      </c>
      <c r="H45" s="195">
        <f t="shared" si="0"/>
        <v>0</v>
      </c>
      <c r="I45" s="128"/>
    </row>
    <row r="46" spans="1:9" s="129" customFormat="1" ht="18.75" customHeight="1" x14ac:dyDescent="0.3">
      <c r="A46" s="161" t="s">
        <v>393</v>
      </c>
      <c r="B46" s="136">
        <v>43099</v>
      </c>
      <c r="C46" s="124" t="s">
        <v>394</v>
      </c>
      <c r="D46" s="137">
        <v>0</v>
      </c>
      <c r="E46" s="137">
        <v>0</v>
      </c>
      <c r="F46" s="137">
        <v>0</v>
      </c>
      <c r="G46" s="138">
        <v>165.2</v>
      </c>
      <c r="H46" s="195">
        <f t="shared" si="0"/>
        <v>0</v>
      </c>
      <c r="I46" s="128"/>
    </row>
    <row r="47" spans="1:9" s="129" customFormat="1" ht="18.75" customHeight="1" x14ac:dyDescent="0.3">
      <c r="A47" s="161" t="s">
        <v>1016</v>
      </c>
      <c r="B47" s="136">
        <v>45198</v>
      </c>
      <c r="C47" s="124" t="s">
        <v>1017</v>
      </c>
      <c r="D47" s="125">
        <v>44</v>
      </c>
      <c r="E47" s="137">
        <v>0</v>
      </c>
      <c r="F47" s="125">
        <v>0</v>
      </c>
      <c r="G47" s="127">
        <v>2182.46</v>
      </c>
      <c r="H47" s="195">
        <f t="shared" si="0"/>
        <v>0</v>
      </c>
      <c r="I47" s="128"/>
    </row>
    <row r="48" spans="1:9" s="129" customFormat="1" ht="18.75" customHeight="1" x14ac:dyDescent="0.3">
      <c r="A48" s="161" t="s">
        <v>695</v>
      </c>
      <c r="B48" s="136">
        <v>44839</v>
      </c>
      <c r="C48" s="124" t="s">
        <v>650</v>
      </c>
      <c r="D48" s="137">
        <v>88</v>
      </c>
      <c r="E48" s="137">
        <v>88</v>
      </c>
      <c r="F48" s="137">
        <v>88</v>
      </c>
      <c r="G48" s="138">
        <v>50</v>
      </c>
      <c r="H48" s="195">
        <f t="shared" si="0"/>
        <v>4400</v>
      </c>
      <c r="I48" s="128"/>
    </row>
    <row r="49" spans="1:9" s="129" customFormat="1" ht="18.75" customHeight="1" x14ac:dyDescent="0.3">
      <c r="A49" s="161" t="s">
        <v>765</v>
      </c>
      <c r="B49" s="136">
        <v>45006</v>
      </c>
      <c r="C49" s="124" t="s">
        <v>766</v>
      </c>
      <c r="D49" s="137">
        <v>0</v>
      </c>
      <c r="E49" s="137">
        <v>0</v>
      </c>
      <c r="F49" s="137">
        <v>0</v>
      </c>
      <c r="G49" s="138">
        <v>370.34</v>
      </c>
      <c r="H49" s="195">
        <f t="shared" si="0"/>
        <v>0</v>
      </c>
      <c r="I49" s="128"/>
    </row>
    <row r="50" spans="1:9" s="129" customFormat="1" ht="18.75" customHeight="1" x14ac:dyDescent="0.3">
      <c r="A50" s="161" t="s">
        <v>395</v>
      </c>
      <c r="B50" s="136" t="s">
        <v>396</v>
      </c>
      <c r="C50" s="124" t="s">
        <v>397</v>
      </c>
      <c r="D50" s="137">
        <v>0</v>
      </c>
      <c r="E50" s="137">
        <v>0</v>
      </c>
      <c r="F50" s="137">
        <v>0</v>
      </c>
      <c r="G50" s="138">
        <v>3530</v>
      </c>
      <c r="H50" s="195">
        <f t="shared" si="0"/>
        <v>0</v>
      </c>
      <c r="I50" s="128"/>
    </row>
    <row r="51" spans="1:9" s="129" customFormat="1" ht="18.75" customHeight="1" x14ac:dyDescent="0.3">
      <c r="A51" s="161" t="s">
        <v>870</v>
      </c>
      <c r="B51" s="136">
        <v>45120</v>
      </c>
      <c r="C51" s="124" t="s">
        <v>869</v>
      </c>
      <c r="D51" s="137">
        <v>473</v>
      </c>
      <c r="E51" s="137">
        <v>361</v>
      </c>
      <c r="F51" s="194">
        <v>412</v>
      </c>
      <c r="G51" s="138">
        <v>38</v>
      </c>
      <c r="H51" s="195">
        <f t="shared" si="0"/>
        <v>15656</v>
      </c>
      <c r="I51" s="128"/>
    </row>
    <row r="52" spans="1:9" s="129" customFormat="1" ht="18.75" customHeight="1" x14ac:dyDescent="0.3">
      <c r="A52" s="161" t="s">
        <v>398</v>
      </c>
      <c r="B52" s="136">
        <v>43099</v>
      </c>
      <c r="C52" s="124" t="s">
        <v>399</v>
      </c>
      <c r="D52" s="137">
        <v>1336</v>
      </c>
      <c r="E52" s="137">
        <v>1117</v>
      </c>
      <c r="F52" s="137">
        <v>826</v>
      </c>
      <c r="G52" s="138">
        <v>206.27</v>
      </c>
      <c r="H52" s="195">
        <f t="shared" si="0"/>
        <v>170379.02000000002</v>
      </c>
      <c r="I52" s="128"/>
    </row>
    <row r="53" spans="1:9" s="129" customFormat="1" ht="18.75" customHeight="1" x14ac:dyDescent="0.3">
      <c r="A53" s="161" t="s">
        <v>400</v>
      </c>
      <c r="B53" s="136">
        <v>43099</v>
      </c>
      <c r="C53" s="124" t="s">
        <v>401</v>
      </c>
      <c r="D53" s="137">
        <v>155</v>
      </c>
      <c r="E53" s="137">
        <v>154</v>
      </c>
      <c r="F53" s="137">
        <v>154</v>
      </c>
      <c r="G53" s="138">
        <v>2150</v>
      </c>
      <c r="H53" s="195">
        <f t="shared" si="0"/>
        <v>331100</v>
      </c>
      <c r="I53" s="128"/>
    </row>
    <row r="54" spans="1:9" s="129" customFormat="1" ht="18.75" customHeight="1" x14ac:dyDescent="0.3">
      <c r="A54" s="161" t="s">
        <v>400</v>
      </c>
      <c r="B54" s="136">
        <v>43099</v>
      </c>
      <c r="C54" s="124" t="s">
        <v>402</v>
      </c>
      <c r="D54" s="137">
        <v>508</v>
      </c>
      <c r="E54" s="137">
        <v>508</v>
      </c>
      <c r="F54" s="137">
        <v>508</v>
      </c>
      <c r="G54" s="138">
        <v>1550</v>
      </c>
      <c r="H54" s="195">
        <f t="shared" si="0"/>
        <v>787400</v>
      </c>
      <c r="I54" s="128"/>
    </row>
    <row r="55" spans="1:9" s="129" customFormat="1" ht="18.75" customHeight="1" x14ac:dyDescent="0.3">
      <c r="A55" s="161" t="s">
        <v>400</v>
      </c>
      <c r="B55" s="136">
        <v>43099</v>
      </c>
      <c r="C55" s="124" t="s">
        <v>403</v>
      </c>
      <c r="D55" s="137">
        <v>339</v>
      </c>
      <c r="E55" s="137">
        <v>339</v>
      </c>
      <c r="F55" s="137">
        <v>339</v>
      </c>
      <c r="G55" s="138">
        <v>1750</v>
      </c>
      <c r="H55" s="195">
        <f t="shared" si="0"/>
        <v>593250</v>
      </c>
      <c r="I55" s="128"/>
    </row>
    <row r="56" spans="1:9" s="129" customFormat="1" ht="18.75" customHeight="1" x14ac:dyDescent="0.3">
      <c r="A56" s="161" t="s">
        <v>400</v>
      </c>
      <c r="B56" s="136">
        <v>43099</v>
      </c>
      <c r="C56" s="124" t="s">
        <v>404</v>
      </c>
      <c r="D56" s="137">
        <v>249</v>
      </c>
      <c r="E56" s="137">
        <v>249</v>
      </c>
      <c r="F56" s="137">
        <v>249</v>
      </c>
      <c r="G56" s="138">
        <v>1950</v>
      </c>
      <c r="H56" s="195">
        <f t="shared" si="0"/>
        <v>485550</v>
      </c>
      <c r="I56" s="128"/>
    </row>
    <row r="57" spans="1:9" s="129" customFormat="1" ht="18.75" customHeight="1" x14ac:dyDescent="0.3">
      <c r="A57" s="161" t="s">
        <v>1020</v>
      </c>
      <c r="B57" s="136">
        <v>45156</v>
      </c>
      <c r="C57" s="126" t="s">
        <v>1021</v>
      </c>
      <c r="D57" s="125">
        <v>5</v>
      </c>
      <c r="E57" s="137">
        <v>0</v>
      </c>
      <c r="F57" s="125">
        <v>0</v>
      </c>
      <c r="G57" s="127">
        <v>455</v>
      </c>
      <c r="H57" s="195">
        <f t="shared" si="0"/>
        <v>0</v>
      </c>
      <c r="I57" s="128"/>
    </row>
    <row r="58" spans="1:9" s="129" customFormat="1" ht="18.75" customHeight="1" x14ac:dyDescent="0.3">
      <c r="A58" s="161" t="s">
        <v>405</v>
      </c>
      <c r="B58" s="136">
        <v>43411</v>
      </c>
      <c r="C58" s="126" t="s">
        <v>406</v>
      </c>
      <c r="D58" s="137">
        <v>0</v>
      </c>
      <c r="E58" s="137">
        <v>5</v>
      </c>
      <c r="F58" s="137">
        <v>0</v>
      </c>
      <c r="G58" s="138">
        <v>2665</v>
      </c>
      <c r="H58" s="195">
        <f t="shared" si="0"/>
        <v>0</v>
      </c>
      <c r="I58" s="128"/>
    </row>
    <row r="59" spans="1:9" s="129" customFormat="1" ht="18.75" customHeight="1" x14ac:dyDescent="0.3">
      <c r="A59" s="161" t="s">
        <v>1018</v>
      </c>
      <c r="B59" s="136">
        <v>45258</v>
      </c>
      <c r="C59" s="126" t="s">
        <v>1019</v>
      </c>
      <c r="D59" s="125">
        <v>90</v>
      </c>
      <c r="E59" s="137">
        <v>80</v>
      </c>
      <c r="F59" s="125">
        <v>50</v>
      </c>
      <c r="G59" s="127">
        <v>567</v>
      </c>
      <c r="H59" s="195">
        <f t="shared" si="0"/>
        <v>28350</v>
      </c>
      <c r="I59" s="128"/>
    </row>
    <row r="60" spans="1:9" s="129" customFormat="1" ht="18.75" customHeight="1" x14ac:dyDescent="0.3">
      <c r="A60" s="161" t="s">
        <v>630</v>
      </c>
      <c r="B60" s="136">
        <v>44825</v>
      </c>
      <c r="C60" s="126" t="s">
        <v>604</v>
      </c>
      <c r="D60" s="137">
        <v>0</v>
      </c>
      <c r="E60" s="137">
        <v>0</v>
      </c>
      <c r="F60" s="137">
        <v>0</v>
      </c>
      <c r="G60" s="138">
        <v>30</v>
      </c>
      <c r="H60" s="195">
        <f t="shared" si="0"/>
        <v>0</v>
      </c>
      <c r="I60" s="128"/>
    </row>
    <row r="61" spans="1:9" s="129" customFormat="1" ht="18.75" customHeight="1" x14ac:dyDescent="0.3">
      <c r="A61" s="161" t="s">
        <v>629</v>
      </c>
      <c r="B61" s="136">
        <v>44825</v>
      </c>
      <c r="C61" s="126" t="s">
        <v>628</v>
      </c>
      <c r="D61" s="137">
        <v>1</v>
      </c>
      <c r="E61" s="137">
        <v>1</v>
      </c>
      <c r="F61" s="137">
        <v>1</v>
      </c>
      <c r="G61" s="138">
        <v>589</v>
      </c>
      <c r="H61" s="195">
        <f t="shared" si="0"/>
        <v>589</v>
      </c>
      <c r="I61" s="128"/>
    </row>
    <row r="62" spans="1:9" s="129" customFormat="1" ht="18.75" customHeight="1" x14ac:dyDescent="0.3">
      <c r="A62" s="161" t="s">
        <v>407</v>
      </c>
      <c r="B62" s="136">
        <v>44825</v>
      </c>
      <c r="C62" s="126" t="s">
        <v>603</v>
      </c>
      <c r="D62" s="137">
        <v>33</v>
      </c>
      <c r="E62" s="137">
        <v>33</v>
      </c>
      <c r="F62" s="137">
        <v>33</v>
      </c>
      <c r="G62" s="138">
        <v>118.64</v>
      </c>
      <c r="H62" s="195">
        <f t="shared" si="0"/>
        <v>3915.12</v>
      </c>
      <c r="I62" s="128"/>
    </row>
    <row r="63" spans="1:9" s="129" customFormat="1" ht="18.75" customHeight="1" x14ac:dyDescent="0.3">
      <c r="A63" s="161" t="s">
        <v>407</v>
      </c>
      <c r="B63" s="136">
        <v>43411</v>
      </c>
      <c r="C63" s="124" t="s">
        <v>408</v>
      </c>
      <c r="D63" s="137">
        <v>9</v>
      </c>
      <c r="E63" s="137">
        <v>9</v>
      </c>
      <c r="F63" s="137">
        <v>9</v>
      </c>
      <c r="G63" s="138">
        <v>118.64</v>
      </c>
      <c r="H63" s="195">
        <f t="shared" si="0"/>
        <v>1067.76</v>
      </c>
      <c r="I63" s="128"/>
    </row>
    <row r="64" spans="1:9" s="129" customFormat="1" ht="18.75" customHeight="1" x14ac:dyDescent="0.3">
      <c r="A64" s="161" t="s">
        <v>409</v>
      </c>
      <c r="B64" s="136">
        <v>43099</v>
      </c>
      <c r="C64" s="124" t="s">
        <v>410</v>
      </c>
      <c r="D64" s="137">
        <v>14</v>
      </c>
      <c r="E64" s="137">
        <v>14</v>
      </c>
      <c r="F64" s="137">
        <v>14</v>
      </c>
      <c r="G64" s="138">
        <v>35.99</v>
      </c>
      <c r="H64" s="195">
        <f t="shared" si="0"/>
        <v>503.86</v>
      </c>
      <c r="I64" s="128"/>
    </row>
    <row r="65" spans="1:16" s="129" customFormat="1" ht="18.75" customHeight="1" x14ac:dyDescent="0.3">
      <c r="A65" s="161" t="s">
        <v>631</v>
      </c>
      <c r="B65" s="136">
        <v>44825</v>
      </c>
      <c r="C65" s="124" t="s">
        <v>962</v>
      </c>
      <c r="D65" s="137">
        <v>0</v>
      </c>
      <c r="E65" s="137">
        <v>0</v>
      </c>
      <c r="F65" s="137">
        <v>0</v>
      </c>
      <c r="G65" s="138">
        <v>1636</v>
      </c>
      <c r="H65" s="195">
        <f t="shared" si="0"/>
        <v>0</v>
      </c>
      <c r="I65" s="128"/>
    </row>
    <row r="66" spans="1:16" s="129" customFormat="1" ht="18.75" customHeight="1" x14ac:dyDescent="0.3">
      <c r="A66" s="161" t="s">
        <v>411</v>
      </c>
      <c r="B66" s="136">
        <v>45132</v>
      </c>
      <c r="C66" s="124" t="s">
        <v>413</v>
      </c>
      <c r="D66" s="137">
        <v>23</v>
      </c>
      <c r="E66" s="137">
        <v>23</v>
      </c>
      <c r="F66" s="137">
        <v>23</v>
      </c>
      <c r="G66" s="138">
        <v>11210</v>
      </c>
      <c r="H66" s="195">
        <f t="shared" si="0"/>
        <v>257830</v>
      </c>
      <c r="I66" s="128"/>
    </row>
    <row r="67" spans="1:16" s="129" customFormat="1" ht="18.75" customHeight="1" x14ac:dyDescent="0.3">
      <c r="A67" s="161" t="s">
        <v>414</v>
      </c>
      <c r="B67" s="136">
        <v>43099</v>
      </c>
      <c r="C67" s="124" t="s">
        <v>415</v>
      </c>
      <c r="D67" s="137">
        <v>0</v>
      </c>
      <c r="E67" s="137">
        <v>0</v>
      </c>
      <c r="F67" s="137">
        <v>0</v>
      </c>
      <c r="G67" s="138">
        <v>3400</v>
      </c>
      <c r="H67" s="195">
        <f t="shared" si="0"/>
        <v>0</v>
      </c>
      <c r="I67" s="128"/>
    </row>
    <row r="68" spans="1:16" s="129" customFormat="1" ht="18.75" customHeight="1" x14ac:dyDescent="0.3">
      <c r="A68" s="161" t="s">
        <v>414</v>
      </c>
      <c r="B68" s="136">
        <v>43099</v>
      </c>
      <c r="C68" s="126" t="s">
        <v>416</v>
      </c>
      <c r="D68" s="137">
        <v>22</v>
      </c>
      <c r="E68" s="137">
        <v>22</v>
      </c>
      <c r="F68" s="137">
        <v>22</v>
      </c>
      <c r="G68" s="138">
        <v>2500</v>
      </c>
      <c r="H68" s="195">
        <f t="shared" si="0"/>
        <v>55000</v>
      </c>
      <c r="I68" s="128"/>
    </row>
    <row r="69" spans="1:16" s="129" customFormat="1" ht="18.75" customHeight="1" x14ac:dyDescent="0.3">
      <c r="A69" s="161" t="s">
        <v>417</v>
      </c>
      <c r="B69" s="136">
        <v>43411</v>
      </c>
      <c r="C69" s="124" t="s">
        <v>418</v>
      </c>
      <c r="D69" s="137">
        <v>3</v>
      </c>
      <c r="E69" s="137">
        <v>3</v>
      </c>
      <c r="F69" s="137">
        <v>3</v>
      </c>
      <c r="G69" s="138">
        <v>300.85000000000002</v>
      </c>
      <c r="H69" s="195">
        <f t="shared" si="0"/>
        <v>902.55000000000007</v>
      </c>
      <c r="I69" s="128"/>
      <c r="P69" s="129">
        <v>2</v>
      </c>
    </row>
    <row r="70" spans="1:16" s="129" customFormat="1" ht="18.75" customHeight="1" x14ac:dyDescent="0.3">
      <c r="A70" s="161" t="s">
        <v>627</v>
      </c>
      <c r="B70" s="136">
        <v>44825</v>
      </c>
      <c r="C70" s="124" t="s">
        <v>658</v>
      </c>
      <c r="D70" s="137">
        <v>94</v>
      </c>
      <c r="E70" s="137">
        <v>94</v>
      </c>
      <c r="F70" s="137">
        <v>94</v>
      </c>
      <c r="G70" s="138">
        <v>52</v>
      </c>
      <c r="H70" s="195">
        <f t="shared" si="0"/>
        <v>4888</v>
      </c>
      <c r="I70" s="128"/>
    </row>
    <row r="71" spans="1:16" s="129" customFormat="1" ht="18.75" customHeight="1" x14ac:dyDescent="0.3">
      <c r="A71" s="161" t="s">
        <v>627</v>
      </c>
      <c r="B71" s="136">
        <v>44825</v>
      </c>
      <c r="C71" s="124" t="s">
        <v>659</v>
      </c>
      <c r="D71" s="137">
        <v>97</v>
      </c>
      <c r="E71" s="137">
        <v>97</v>
      </c>
      <c r="F71" s="137">
        <v>97</v>
      </c>
      <c r="G71" s="138">
        <v>76</v>
      </c>
      <c r="H71" s="195">
        <f t="shared" si="0"/>
        <v>7372</v>
      </c>
      <c r="I71" s="128"/>
    </row>
    <row r="72" spans="1:16" s="129" customFormat="1" ht="18.75" customHeight="1" x14ac:dyDescent="0.3">
      <c r="A72" s="161" t="s">
        <v>1022</v>
      </c>
      <c r="B72" s="136">
        <v>45187</v>
      </c>
      <c r="C72" s="124" t="s">
        <v>1023</v>
      </c>
      <c r="D72" s="125">
        <v>1.5</v>
      </c>
      <c r="E72" s="137">
        <v>1.5</v>
      </c>
      <c r="F72" s="125">
        <v>0</v>
      </c>
      <c r="G72" s="127">
        <v>585</v>
      </c>
      <c r="H72" s="195">
        <f t="shared" si="0"/>
        <v>0</v>
      </c>
      <c r="I72" s="128"/>
    </row>
    <row r="73" spans="1:16" s="129" customFormat="1" ht="18.75" customHeight="1" x14ac:dyDescent="0.3">
      <c r="A73" s="161" t="s">
        <v>419</v>
      </c>
      <c r="B73" s="136">
        <v>45290</v>
      </c>
      <c r="C73" s="124" t="s">
        <v>420</v>
      </c>
      <c r="D73" s="137">
        <v>8</v>
      </c>
      <c r="E73" s="125">
        <v>0</v>
      </c>
      <c r="F73" s="137">
        <v>0</v>
      </c>
      <c r="G73" s="138">
        <v>97.39</v>
      </c>
      <c r="H73" s="195">
        <f t="shared" si="0"/>
        <v>0</v>
      </c>
      <c r="I73" s="128"/>
    </row>
    <row r="74" spans="1:16" s="129" customFormat="1" ht="18.75" customHeight="1" x14ac:dyDescent="0.3">
      <c r="A74" s="162" t="s">
        <v>419</v>
      </c>
      <c r="B74" s="139">
        <v>45114</v>
      </c>
      <c r="C74" s="140" t="s">
        <v>868</v>
      </c>
      <c r="D74" s="137">
        <v>570</v>
      </c>
      <c r="E74" s="137">
        <v>550</v>
      </c>
      <c r="F74" s="137">
        <v>511</v>
      </c>
      <c r="G74" s="141">
        <v>52</v>
      </c>
      <c r="H74" s="195">
        <f t="shared" ref="H74:H137" si="1">F74*G74</f>
        <v>26572</v>
      </c>
      <c r="I74" s="128"/>
    </row>
    <row r="75" spans="1:16" s="129" customFormat="1" ht="18.75" customHeight="1" x14ac:dyDescent="0.3">
      <c r="A75" s="161" t="s">
        <v>632</v>
      </c>
      <c r="B75" s="136">
        <v>44825</v>
      </c>
      <c r="C75" s="124" t="s">
        <v>605</v>
      </c>
      <c r="D75" s="137">
        <v>25</v>
      </c>
      <c r="E75" s="137">
        <v>25</v>
      </c>
      <c r="F75" s="137">
        <v>25</v>
      </c>
      <c r="G75" s="138">
        <v>22.88</v>
      </c>
      <c r="H75" s="195">
        <f t="shared" si="1"/>
        <v>572</v>
      </c>
      <c r="I75" s="128"/>
    </row>
    <row r="76" spans="1:16" s="129" customFormat="1" ht="18.75" customHeight="1" x14ac:dyDescent="0.3">
      <c r="A76" s="161" t="s">
        <v>421</v>
      </c>
      <c r="B76" s="136">
        <v>43411</v>
      </c>
      <c r="C76" s="124" t="s">
        <v>422</v>
      </c>
      <c r="D76" s="137">
        <v>37</v>
      </c>
      <c r="E76" s="137">
        <v>37</v>
      </c>
      <c r="F76" s="137">
        <v>37</v>
      </c>
      <c r="G76" s="138">
        <v>7</v>
      </c>
      <c r="H76" s="195">
        <f t="shared" si="1"/>
        <v>259</v>
      </c>
      <c r="I76" s="128"/>
    </row>
    <row r="77" spans="1:16" s="129" customFormat="1" ht="18.75" customHeight="1" x14ac:dyDescent="0.3">
      <c r="A77" s="161" t="s">
        <v>632</v>
      </c>
      <c r="B77" s="136">
        <v>44825</v>
      </c>
      <c r="C77" s="124" t="s">
        <v>606</v>
      </c>
      <c r="D77" s="137">
        <v>292</v>
      </c>
      <c r="E77" s="125">
        <v>292</v>
      </c>
      <c r="F77" s="137">
        <v>292</v>
      </c>
      <c r="G77" s="138">
        <v>12.71</v>
      </c>
      <c r="H77" s="195">
        <f t="shared" si="1"/>
        <v>3711.32</v>
      </c>
    </row>
    <row r="78" spans="1:16" s="129" customFormat="1" ht="18.75" customHeight="1" x14ac:dyDescent="0.3">
      <c r="A78" s="161" t="s">
        <v>632</v>
      </c>
      <c r="B78" s="136">
        <v>44825</v>
      </c>
      <c r="C78" s="124" t="s">
        <v>606</v>
      </c>
      <c r="D78" s="125">
        <v>0</v>
      </c>
      <c r="E78" s="137">
        <v>0</v>
      </c>
      <c r="F78" s="125">
        <v>0</v>
      </c>
      <c r="G78" s="127">
        <v>0</v>
      </c>
      <c r="H78" s="195">
        <f t="shared" si="1"/>
        <v>0</v>
      </c>
    </row>
    <row r="79" spans="1:16" s="129" customFormat="1" ht="18.75" customHeight="1" x14ac:dyDescent="0.3">
      <c r="A79" s="161" t="s">
        <v>860</v>
      </c>
      <c r="B79" s="136">
        <v>45110</v>
      </c>
      <c r="C79" s="126" t="s">
        <v>861</v>
      </c>
      <c r="D79" s="137">
        <v>4</v>
      </c>
      <c r="E79" s="137">
        <v>4</v>
      </c>
      <c r="F79" s="137">
        <v>4</v>
      </c>
      <c r="G79" s="138">
        <v>325</v>
      </c>
      <c r="H79" s="195">
        <f t="shared" si="1"/>
        <v>1300</v>
      </c>
    </row>
    <row r="80" spans="1:16" s="129" customFormat="1" ht="18.75" customHeight="1" x14ac:dyDescent="0.3">
      <c r="A80" s="161" t="s">
        <v>1024</v>
      </c>
      <c r="B80" s="136">
        <v>43673</v>
      </c>
      <c r="C80" s="124" t="s">
        <v>1025</v>
      </c>
      <c r="D80" s="125">
        <v>0</v>
      </c>
      <c r="E80" s="137">
        <v>0</v>
      </c>
      <c r="F80" s="125">
        <v>0</v>
      </c>
      <c r="G80" s="127">
        <v>0</v>
      </c>
      <c r="H80" s="195">
        <f t="shared" si="1"/>
        <v>0</v>
      </c>
    </row>
    <row r="81" spans="1:8" s="129" customFormat="1" ht="18.75" customHeight="1" x14ac:dyDescent="0.3">
      <c r="A81" s="161" t="s">
        <v>1024</v>
      </c>
      <c r="B81" s="136">
        <v>43460</v>
      </c>
      <c r="C81" s="124" t="s">
        <v>1026</v>
      </c>
      <c r="D81" s="125">
        <v>0</v>
      </c>
      <c r="E81" s="137">
        <v>0</v>
      </c>
      <c r="F81" s="125">
        <v>0</v>
      </c>
      <c r="G81" s="127">
        <v>0</v>
      </c>
      <c r="H81" s="195">
        <f t="shared" si="1"/>
        <v>0</v>
      </c>
    </row>
    <row r="82" spans="1:8" s="129" customFormat="1" ht="18.75" customHeight="1" x14ac:dyDescent="0.3">
      <c r="A82" s="161" t="s">
        <v>855</v>
      </c>
      <c r="B82" s="136">
        <v>45110</v>
      </c>
      <c r="C82" s="124" t="s">
        <v>423</v>
      </c>
      <c r="D82" s="137">
        <v>14</v>
      </c>
      <c r="E82" s="137">
        <v>14</v>
      </c>
      <c r="F82" s="137">
        <v>14</v>
      </c>
      <c r="G82" s="138">
        <v>158.9</v>
      </c>
      <c r="H82" s="195">
        <f t="shared" si="1"/>
        <v>2224.6</v>
      </c>
    </row>
    <row r="83" spans="1:8" s="129" customFormat="1" ht="18.75" customHeight="1" x14ac:dyDescent="0.3">
      <c r="A83" s="161" t="s">
        <v>855</v>
      </c>
      <c r="B83" s="136">
        <v>45112</v>
      </c>
      <c r="C83" s="126" t="s">
        <v>693</v>
      </c>
      <c r="D83" s="137">
        <v>50</v>
      </c>
      <c r="E83" s="137">
        <v>50</v>
      </c>
      <c r="F83" s="137">
        <v>50</v>
      </c>
      <c r="G83" s="138">
        <v>86.02</v>
      </c>
      <c r="H83" s="195">
        <f t="shared" si="1"/>
        <v>4301</v>
      </c>
    </row>
    <row r="84" spans="1:8" s="129" customFormat="1" ht="18.75" customHeight="1" x14ac:dyDescent="0.3">
      <c r="A84" s="161" t="s">
        <v>387</v>
      </c>
      <c r="B84" s="136">
        <v>43099</v>
      </c>
      <c r="C84" s="124" t="s">
        <v>1027</v>
      </c>
      <c r="D84" s="125">
        <v>0</v>
      </c>
      <c r="E84" s="137">
        <v>0</v>
      </c>
      <c r="F84" s="125">
        <v>0</v>
      </c>
      <c r="G84" s="127">
        <v>101.5</v>
      </c>
      <c r="H84" s="195">
        <f t="shared" si="1"/>
        <v>0</v>
      </c>
    </row>
    <row r="85" spans="1:8" s="129" customFormat="1" ht="18.75" customHeight="1" x14ac:dyDescent="0.3">
      <c r="A85" s="161" t="s">
        <v>387</v>
      </c>
      <c r="B85" s="136">
        <v>43099</v>
      </c>
      <c r="C85" s="124" t="s">
        <v>424</v>
      </c>
      <c r="D85" s="125">
        <v>0</v>
      </c>
      <c r="E85" s="137">
        <v>0</v>
      </c>
      <c r="F85" s="125">
        <v>0</v>
      </c>
      <c r="G85" s="138">
        <v>59</v>
      </c>
      <c r="H85" s="195">
        <f t="shared" si="1"/>
        <v>0</v>
      </c>
    </row>
    <row r="86" spans="1:8" s="129" customFormat="1" ht="18.75" customHeight="1" x14ac:dyDescent="0.3">
      <c r="A86" s="161" t="s">
        <v>387</v>
      </c>
      <c r="B86" s="136" t="s">
        <v>412</v>
      </c>
      <c r="C86" s="124" t="s">
        <v>425</v>
      </c>
      <c r="D86" s="137">
        <v>0</v>
      </c>
      <c r="E86" s="137">
        <v>0</v>
      </c>
      <c r="F86" s="137">
        <v>0</v>
      </c>
      <c r="G86" s="138">
        <v>59</v>
      </c>
      <c r="H86" s="195">
        <f t="shared" si="1"/>
        <v>0</v>
      </c>
    </row>
    <row r="87" spans="1:8" s="129" customFormat="1" ht="18.75" customHeight="1" x14ac:dyDescent="0.3">
      <c r="A87" s="161" t="s">
        <v>855</v>
      </c>
      <c r="B87" s="136">
        <v>45112</v>
      </c>
      <c r="C87" s="124" t="s">
        <v>854</v>
      </c>
      <c r="D87" s="137">
        <v>88</v>
      </c>
      <c r="E87" s="137">
        <v>88</v>
      </c>
      <c r="F87" s="137">
        <v>64</v>
      </c>
      <c r="G87" s="138">
        <v>199.07</v>
      </c>
      <c r="H87" s="195">
        <f t="shared" si="1"/>
        <v>12740.48</v>
      </c>
    </row>
    <row r="88" spans="1:8" s="129" customFormat="1" ht="18.75" customHeight="1" x14ac:dyDescent="0.3">
      <c r="A88" s="161" t="s">
        <v>697</v>
      </c>
      <c r="B88" s="136">
        <v>44825</v>
      </c>
      <c r="C88" s="124" t="s">
        <v>607</v>
      </c>
      <c r="D88" s="137">
        <v>60</v>
      </c>
      <c r="E88" s="137">
        <v>60</v>
      </c>
      <c r="F88" s="137">
        <v>60</v>
      </c>
      <c r="G88" s="138">
        <v>30</v>
      </c>
      <c r="H88" s="195">
        <f t="shared" si="1"/>
        <v>1800</v>
      </c>
    </row>
    <row r="89" spans="1:8" s="129" customFormat="1" ht="18.75" customHeight="1" x14ac:dyDescent="0.3">
      <c r="A89" s="161" t="s">
        <v>697</v>
      </c>
      <c r="B89" s="136">
        <v>44825</v>
      </c>
      <c r="C89" s="124" t="s">
        <v>608</v>
      </c>
      <c r="D89" s="137">
        <v>55</v>
      </c>
      <c r="E89" s="137">
        <v>55</v>
      </c>
      <c r="F89" s="137">
        <v>55</v>
      </c>
      <c r="G89" s="138">
        <v>8.6999999999999993</v>
      </c>
      <c r="H89" s="195">
        <f t="shared" si="1"/>
        <v>478.49999999999994</v>
      </c>
    </row>
    <row r="90" spans="1:8" s="129" customFormat="1" ht="18.75" customHeight="1" x14ac:dyDescent="0.3">
      <c r="A90" s="161" t="s">
        <v>1095</v>
      </c>
      <c r="B90" s="136">
        <v>45266</v>
      </c>
      <c r="C90" s="124" t="s">
        <v>963</v>
      </c>
      <c r="D90" s="125">
        <v>20</v>
      </c>
      <c r="E90" s="137">
        <v>0</v>
      </c>
      <c r="F90" s="125">
        <v>20</v>
      </c>
      <c r="G90" s="138">
        <v>76.7</v>
      </c>
      <c r="H90" s="195">
        <f t="shared" si="1"/>
        <v>1534</v>
      </c>
    </row>
    <row r="91" spans="1:8" s="129" customFormat="1" ht="18.75" customHeight="1" x14ac:dyDescent="0.3">
      <c r="A91" s="161" t="s">
        <v>1028</v>
      </c>
      <c r="B91" s="136">
        <v>45266</v>
      </c>
      <c r="C91" s="124" t="s">
        <v>1029</v>
      </c>
      <c r="D91" s="125">
        <v>46</v>
      </c>
      <c r="E91" s="137">
        <v>44</v>
      </c>
      <c r="F91" s="125">
        <v>44</v>
      </c>
      <c r="G91" s="127">
        <v>942.01</v>
      </c>
      <c r="H91" s="195">
        <f t="shared" si="1"/>
        <v>41448.44</v>
      </c>
    </row>
    <row r="92" spans="1:8" s="129" customFormat="1" ht="18.75" customHeight="1" x14ac:dyDescent="0.3">
      <c r="A92" s="161" t="s">
        <v>426</v>
      </c>
      <c r="B92" s="136">
        <v>44949</v>
      </c>
      <c r="C92" s="124" t="s">
        <v>964</v>
      </c>
      <c r="D92" s="137">
        <v>0</v>
      </c>
      <c r="E92" s="137">
        <v>1</v>
      </c>
      <c r="F92" s="137">
        <v>1</v>
      </c>
      <c r="G92" s="138">
        <v>1900.42</v>
      </c>
      <c r="H92" s="195">
        <f t="shared" si="1"/>
        <v>1900.42</v>
      </c>
    </row>
    <row r="93" spans="1:8" s="129" customFormat="1" ht="18.75" customHeight="1" x14ac:dyDescent="0.3">
      <c r="A93" s="161" t="s">
        <v>427</v>
      </c>
      <c r="B93" s="136">
        <v>43099</v>
      </c>
      <c r="C93" s="124" t="s">
        <v>428</v>
      </c>
      <c r="D93" s="137">
        <v>6</v>
      </c>
      <c r="E93" s="137">
        <v>6</v>
      </c>
      <c r="F93" s="137">
        <v>8</v>
      </c>
      <c r="G93" s="138">
        <v>110</v>
      </c>
      <c r="H93" s="195">
        <f t="shared" si="1"/>
        <v>880</v>
      </c>
    </row>
    <row r="94" spans="1:8" s="129" customFormat="1" ht="18.75" customHeight="1" x14ac:dyDescent="0.3">
      <c r="A94" s="161" t="s">
        <v>427</v>
      </c>
      <c r="B94" s="136">
        <v>43099</v>
      </c>
      <c r="C94" s="124" t="s">
        <v>429</v>
      </c>
      <c r="D94" s="137">
        <v>283</v>
      </c>
      <c r="E94" s="137">
        <v>280</v>
      </c>
      <c r="F94" s="125">
        <v>278</v>
      </c>
      <c r="G94" s="138">
        <v>126</v>
      </c>
      <c r="H94" s="195">
        <f t="shared" si="1"/>
        <v>35028</v>
      </c>
    </row>
    <row r="95" spans="1:8" s="129" customFormat="1" ht="18.75" customHeight="1" x14ac:dyDescent="0.3">
      <c r="A95" s="161" t="s">
        <v>427</v>
      </c>
      <c r="B95" s="136">
        <v>43099</v>
      </c>
      <c r="C95" s="126" t="s">
        <v>430</v>
      </c>
      <c r="D95" s="137">
        <v>0</v>
      </c>
      <c r="E95" s="137">
        <v>0</v>
      </c>
      <c r="F95" s="137">
        <v>0</v>
      </c>
      <c r="G95" s="138">
        <v>194</v>
      </c>
      <c r="H95" s="195">
        <f t="shared" si="1"/>
        <v>0</v>
      </c>
    </row>
    <row r="96" spans="1:8" s="129" customFormat="1" ht="18.75" customHeight="1" x14ac:dyDescent="0.3">
      <c r="A96" s="161" t="s">
        <v>427</v>
      </c>
      <c r="B96" s="136">
        <v>44377</v>
      </c>
      <c r="C96" s="124" t="s">
        <v>563</v>
      </c>
      <c r="D96" s="137">
        <v>0</v>
      </c>
      <c r="E96" s="137">
        <v>0</v>
      </c>
      <c r="F96" s="137">
        <v>0</v>
      </c>
      <c r="G96" s="138">
        <v>3150</v>
      </c>
      <c r="H96" s="195">
        <f t="shared" si="1"/>
        <v>0</v>
      </c>
    </row>
    <row r="97" spans="1:8" s="129" customFormat="1" ht="18.75" customHeight="1" x14ac:dyDescent="0.3">
      <c r="A97" s="161" t="s">
        <v>426</v>
      </c>
      <c r="B97" s="136">
        <v>43311</v>
      </c>
      <c r="C97" s="126" t="s">
        <v>431</v>
      </c>
      <c r="D97" s="137">
        <v>0</v>
      </c>
      <c r="E97" s="137">
        <v>0</v>
      </c>
      <c r="F97" s="137">
        <v>0</v>
      </c>
      <c r="G97" s="138">
        <v>22.99</v>
      </c>
      <c r="H97" s="195">
        <f t="shared" si="1"/>
        <v>0</v>
      </c>
    </row>
    <row r="98" spans="1:8" s="129" customFormat="1" ht="18.75" customHeight="1" x14ac:dyDescent="0.3">
      <c r="A98" s="161" t="s">
        <v>426</v>
      </c>
      <c r="B98" s="136">
        <v>44949</v>
      </c>
      <c r="C98" s="124" t="s">
        <v>432</v>
      </c>
      <c r="D98" s="137">
        <v>7</v>
      </c>
      <c r="E98" s="137">
        <v>7</v>
      </c>
      <c r="F98" s="137">
        <v>7</v>
      </c>
      <c r="G98" s="138">
        <v>63.49</v>
      </c>
      <c r="H98" s="195">
        <f t="shared" si="1"/>
        <v>444.43</v>
      </c>
    </row>
    <row r="99" spans="1:8" s="129" customFormat="1" ht="18.75" customHeight="1" x14ac:dyDescent="0.3">
      <c r="A99" s="161" t="s">
        <v>426</v>
      </c>
      <c r="B99" s="136" t="s">
        <v>433</v>
      </c>
      <c r="C99" s="126" t="s">
        <v>434</v>
      </c>
      <c r="D99" s="137">
        <v>64</v>
      </c>
      <c r="E99" s="137">
        <v>64</v>
      </c>
      <c r="F99" s="137">
        <v>64</v>
      </c>
      <c r="G99" s="138">
        <v>19.489999999999998</v>
      </c>
      <c r="H99" s="195">
        <f t="shared" si="1"/>
        <v>1247.3599999999999</v>
      </c>
    </row>
    <row r="100" spans="1:8" s="129" customFormat="1" ht="18.75" customHeight="1" x14ac:dyDescent="0.3">
      <c r="A100" s="161" t="s">
        <v>561</v>
      </c>
      <c r="B100" s="136">
        <v>44377</v>
      </c>
      <c r="C100" s="126" t="s">
        <v>562</v>
      </c>
      <c r="D100" s="137">
        <v>0</v>
      </c>
      <c r="E100" s="137">
        <v>0</v>
      </c>
      <c r="F100" s="137">
        <v>0</v>
      </c>
      <c r="G100" s="138">
        <v>22</v>
      </c>
      <c r="H100" s="195">
        <f t="shared" si="1"/>
        <v>0</v>
      </c>
    </row>
    <row r="101" spans="1:8" s="129" customFormat="1" ht="18.75" customHeight="1" x14ac:dyDescent="0.3">
      <c r="A101" s="161" t="s">
        <v>435</v>
      </c>
      <c r="B101" s="136">
        <v>45110</v>
      </c>
      <c r="C101" s="124" t="s">
        <v>436</v>
      </c>
      <c r="D101" s="137">
        <v>0</v>
      </c>
      <c r="E101" s="137">
        <v>0</v>
      </c>
      <c r="F101" s="137">
        <v>0</v>
      </c>
      <c r="G101" s="138">
        <v>219.06</v>
      </c>
      <c r="H101" s="195">
        <f t="shared" si="1"/>
        <v>0</v>
      </c>
    </row>
    <row r="102" spans="1:8" s="129" customFormat="1" ht="18.75" customHeight="1" x14ac:dyDescent="0.3">
      <c r="A102" s="161" t="s">
        <v>435</v>
      </c>
      <c r="B102" s="136">
        <v>43099</v>
      </c>
      <c r="C102" s="124" t="s">
        <v>437</v>
      </c>
      <c r="D102" s="137">
        <v>39422</v>
      </c>
      <c r="E102" s="137">
        <v>39422</v>
      </c>
      <c r="F102" s="137">
        <v>39420</v>
      </c>
      <c r="G102" s="138">
        <v>90</v>
      </c>
      <c r="H102" s="195">
        <f t="shared" si="1"/>
        <v>3547800</v>
      </c>
    </row>
    <row r="103" spans="1:8" s="129" customFormat="1" ht="18.75" customHeight="1" x14ac:dyDescent="0.3">
      <c r="A103" s="161" t="s">
        <v>435</v>
      </c>
      <c r="B103" s="136">
        <v>43099</v>
      </c>
      <c r="C103" s="124" t="s">
        <v>438</v>
      </c>
      <c r="D103" s="137">
        <v>0</v>
      </c>
      <c r="E103" s="137">
        <v>0</v>
      </c>
      <c r="F103" s="137">
        <v>0</v>
      </c>
      <c r="G103" s="138">
        <v>255</v>
      </c>
      <c r="H103" s="195">
        <f t="shared" si="1"/>
        <v>0</v>
      </c>
    </row>
    <row r="104" spans="1:8" s="129" customFormat="1" ht="18.75" customHeight="1" x14ac:dyDescent="0.3">
      <c r="A104" s="161" t="s">
        <v>439</v>
      </c>
      <c r="B104" s="136">
        <v>43099</v>
      </c>
      <c r="C104" s="126" t="s">
        <v>440</v>
      </c>
      <c r="D104" s="137">
        <v>0</v>
      </c>
      <c r="E104" s="137">
        <v>0</v>
      </c>
      <c r="F104" s="137">
        <v>0</v>
      </c>
      <c r="G104" s="138">
        <v>101.69</v>
      </c>
      <c r="H104" s="195">
        <f t="shared" si="1"/>
        <v>0</v>
      </c>
    </row>
    <row r="105" spans="1:8" s="129" customFormat="1" ht="18.75" customHeight="1" x14ac:dyDescent="0.3">
      <c r="A105" s="161" t="s">
        <v>439</v>
      </c>
      <c r="B105" s="136">
        <v>43099</v>
      </c>
      <c r="C105" s="126" t="s">
        <v>441</v>
      </c>
      <c r="D105" s="137">
        <v>0</v>
      </c>
      <c r="E105" s="137">
        <v>0</v>
      </c>
      <c r="F105" s="137">
        <v>0</v>
      </c>
      <c r="G105" s="138">
        <v>101.69</v>
      </c>
      <c r="H105" s="195">
        <f t="shared" si="1"/>
        <v>0</v>
      </c>
    </row>
    <row r="106" spans="1:8" s="129" customFormat="1" ht="18.75" customHeight="1" x14ac:dyDescent="0.3">
      <c r="A106" s="161" t="s">
        <v>443</v>
      </c>
      <c r="B106" s="136">
        <v>44278</v>
      </c>
      <c r="C106" s="124" t="s">
        <v>444</v>
      </c>
      <c r="D106" s="137">
        <v>0</v>
      </c>
      <c r="E106" s="137">
        <v>0</v>
      </c>
      <c r="F106" s="137">
        <v>0</v>
      </c>
      <c r="G106" s="138">
        <v>321.52</v>
      </c>
      <c r="H106" s="195">
        <f t="shared" si="1"/>
        <v>0</v>
      </c>
    </row>
    <row r="107" spans="1:8" s="129" customFormat="1" ht="18.75" customHeight="1" x14ac:dyDescent="0.3">
      <c r="A107" s="161" t="s">
        <v>439</v>
      </c>
      <c r="B107" s="136">
        <v>44949</v>
      </c>
      <c r="C107" s="126" t="s">
        <v>442</v>
      </c>
      <c r="D107" s="137">
        <v>24</v>
      </c>
      <c r="E107" s="137">
        <v>24</v>
      </c>
      <c r="F107" s="137">
        <v>24</v>
      </c>
      <c r="G107" s="138">
        <v>89.76</v>
      </c>
      <c r="H107" s="195">
        <f t="shared" si="1"/>
        <v>2154.2400000000002</v>
      </c>
    </row>
    <row r="108" spans="1:8" s="129" customFormat="1" ht="18.75" customHeight="1" x14ac:dyDescent="0.3">
      <c r="A108" s="161" t="s">
        <v>633</v>
      </c>
      <c r="B108" s="136">
        <v>44825</v>
      </c>
      <c r="C108" s="124" t="s">
        <v>609</v>
      </c>
      <c r="D108" s="137">
        <v>128</v>
      </c>
      <c r="E108" s="137">
        <v>128</v>
      </c>
      <c r="F108" s="137">
        <v>128</v>
      </c>
      <c r="G108" s="138">
        <v>12.71</v>
      </c>
      <c r="H108" s="195">
        <f t="shared" si="1"/>
        <v>1626.88</v>
      </c>
    </row>
    <row r="109" spans="1:8" s="129" customFormat="1" ht="18.75" customHeight="1" x14ac:dyDescent="0.3">
      <c r="A109" s="161" t="s">
        <v>745</v>
      </c>
      <c r="B109" s="136">
        <v>45120</v>
      </c>
      <c r="C109" s="124" t="s">
        <v>965</v>
      </c>
      <c r="D109" s="137">
        <v>0</v>
      </c>
      <c r="E109" s="137">
        <v>0</v>
      </c>
      <c r="F109" s="137">
        <v>0</v>
      </c>
      <c r="G109" s="138">
        <v>300</v>
      </c>
      <c r="H109" s="195">
        <f t="shared" si="1"/>
        <v>0</v>
      </c>
    </row>
    <row r="110" spans="1:8" s="129" customFormat="1" ht="18.75" customHeight="1" x14ac:dyDescent="0.3">
      <c r="A110" s="161" t="s">
        <v>745</v>
      </c>
      <c r="B110" s="136">
        <v>45127</v>
      </c>
      <c r="C110" s="124" t="s">
        <v>966</v>
      </c>
      <c r="D110" s="137">
        <v>552</v>
      </c>
      <c r="E110" s="137">
        <v>522</v>
      </c>
      <c r="F110" s="137">
        <v>513</v>
      </c>
      <c r="G110" s="138">
        <v>70.59</v>
      </c>
      <c r="H110" s="195">
        <f t="shared" si="1"/>
        <v>36212.67</v>
      </c>
    </row>
    <row r="111" spans="1:8" s="129" customFormat="1" ht="18.75" customHeight="1" x14ac:dyDescent="0.3">
      <c r="A111" s="161" t="s">
        <v>1030</v>
      </c>
      <c r="B111" s="136">
        <v>45156</v>
      </c>
      <c r="C111" s="124" t="s">
        <v>1031</v>
      </c>
      <c r="D111" s="125">
        <v>1</v>
      </c>
      <c r="E111" s="137">
        <v>1</v>
      </c>
      <c r="F111" s="125">
        <v>1</v>
      </c>
      <c r="G111" s="127">
        <v>3120</v>
      </c>
      <c r="H111" s="195">
        <f t="shared" si="1"/>
        <v>3120</v>
      </c>
    </row>
    <row r="112" spans="1:8" s="129" customFormat="1" ht="18.75" customHeight="1" x14ac:dyDescent="0.3">
      <c r="A112" s="161" t="s">
        <v>772</v>
      </c>
      <c r="B112" s="136">
        <v>44897</v>
      </c>
      <c r="C112" s="126" t="s">
        <v>773</v>
      </c>
      <c r="D112" s="137">
        <v>1</v>
      </c>
      <c r="E112" s="137">
        <v>1</v>
      </c>
      <c r="F112" s="137">
        <v>1</v>
      </c>
      <c r="G112" s="138">
        <v>1132.8</v>
      </c>
      <c r="H112" s="195">
        <f t="shared" si="1"/>
        <v>1132.8</v>
      </c>
    </row>
    <row r="113" spans="1:8" s="129" customFormat="1" ht="18.75" customHeight="1" x14ac:dyDescent="0.3">
      <c r="A113" s="161" t="s">
        <v>768</v>
      </c>
      <c r="B113" s="136">
        <v>44895</v>
      </c>
      <c r="C113" s="126" t="s">
        <v>769</v>
      </c>
      <c r="D113" s="137">
        <v>3</v>
      </c>
      <c r="E113" s="137">
        <v>3</v>
      </c>
      <c r="F113" s="137">
        <v>3</v>
      </c>
      <c r="G113" s="138">
        <v>991.2</v>
      </c>
      <c r="H113" s="195">
        <f t="shared" si="1"/>
        <v>2973.6000000000004</v>
      </c>
    </row>
    <row r="114" spans="1:8" s="129" customFormat="1" ht="18.75" customHeight="1" x14ac:dyDescent="0.3">
      <c r="A114" s="161" t="s">
        <v>770</v>
      </c>
      <c r="B114" s="136">
        <v>44896</v>
      </c>
      <c r="C114" s="126" t="s">
        <v>771</v>
      </c>
      <c r="D114" s="137">
        <v>0</v>
      </c>
      <c r="E114" s="137">
        <v>0</v>
      </c>
      <c r="F114" s="137">
        <v>0</v>
      </c>
      <c r="G114" s="138">
        <v>3115.2</v>
      </c>
      <c r="H114" s="195">
        <f t="shared" si="1"/>
        <v>0</v>
      </c>
    </row>
    <row r="115" spans="1:8" s="129" customFormat="1" ht="18.75" customHeight="1" x14ac:dyDescent="0.3">
      <c r="A115" s="161" t="s">
        <v>15</v>
      </c>
      <c r="B115" s="136">
        <v>42572</v>
      </c>
      <c r="C115" s="126" t="s">
        <v>445</v>
      </c>
      <c r="D115" s="137">
        <v>0</v>
      </c>
      <c r="E115" s="137">
        <v>0</v>
      </c>
      <c r="F115" s="137">
        <v>0</v>
      </c>
      <c r="G115" s="138">
        <v>3567</v>
      </c>
      <c r="H115" s="195">
        <f t="shared" si="1"/>
        <v>0</v>
      </c>
    </row>
    <row r="116" spans="1:8" s="129" customFormat="1" ht="18.75" customHeight="1" x14ac:dyDescent="0.3">
      <c r="A116" s="161" t="s">
        <v>577</v>
      </c>
      <c r="B116" s="136">
        <v>44567</v>
      </c>
      <c r="C116" s="124" t="s">
        <v>578</v>
      </c>
      <c r="D116" s="137">
        <v>9</v>
      </c>
      <c r="E116" s="137">
        <v>9</v>
      </c>
      <c r="F116" s="137">
        <v>9</v>
      </c>
      <c r="G116" s="138">
        <v>250</v>
      </c>
      <c r="H116" s="195">
        <f t="shared" si="1"/>
        <v>2250</v>
      </c>
    </row>
    <row r="117" spans="1:8" s="129" customFormat="1" ht="18.75" customHeight="1" x14ac:dyDescent="0.3">
      <c r="A117" s="161" t="s">
        <v>446</v>
      </c>
      <c r="B117" s="136">
        <v>43099</v>
      </c>
      <c r="C117" s="124" t="s">
        <v>447</v>
      </c>
      <c r="D117" s="137">
        <v>0</v>
      </c>
      <c r="E117" s="137">
        <v>0</v>
      </c>
      <c r="F117" s="137">
        <v>0</v>
      </c>
      <c r="G117" s="138">
        <v>1110.51</v>
      </c>
      <c r="H117" s="195">
        <f t="shared" si="1"/>
        <v>0</v>
      </c>
    </row>
    <row r="118" spans="1:8" s="129" customFormat="1" ht="18.75" customHeight="1" x14ac:dyDescent="0.3">
      <c r="A118" s="161" t="s">
        <v>446</v>
      </c>
      <c r="B118" s="136">
        <v>43099</v>
      </c>
      <c r="C118" s="124" t="s">
        <v>447</v>
      </c>
      <c r="D118" s="125">
        <v>584</v>
      </c>
      <c r="E118" s="137">
        <v>464</v>
      </c>
      <c r="F118" s="125">
        <v>464</v>
      </c>
      <c r="G118" s="127">
        <v>1110.51</v>
      </c>
      <c r="H118" s="195">
        <f t="shared" si="1"/>
        <v>515276.64</v>
      </c>
    </row>
    <row r="119" spans="1:8" s="129" customFormat="1" ht="18.75" customHeight="1" x14ac:dyDescent="0.3">
      <c r="A119" s="161" t="s">
        <v>634</v>
      </c>
      <c r="B119" s="136">
        <v>44825</v>
      </c>
      <c r="C119" s="124" t="s">
        <v>611</v>
      </c>
      <c r="D119" s="137">
        <v>0</v>
      </c>
      <c r="E119" s="137">
        <v>0</v>
      </c>
      <c r="F119" s="137">
        <v>0</v>
      </c>
      <c r="G119" s="138">
        <v>9648</v>
      </c>
      <c r="H119" s="195">
        <f t="shared" si="1"/>
        <v>0</v>
      </c>
    </row>
    <row r="120" spans="1:8" s="129" customFormat="1" ht="18.75" customHeight="1" x14ac:dyDescent="0.3">
      <c r="A120" s="161" t="s">
        <v>634</v>
      </c>
      <c r="B120" s="136">
        <v>44825</v>
      </c>
      <c r="C120" s="124" t="s">
        <v>610</v>
      </c>
      <c r="D120" s="137">
        <v>0</v>
      </c>
      <c r="E120" s="137">
        <v>0</v>
      </c>
      <c r="F120" s="137">
        <v>0</v>
      </c>
      <c r="G120" s="138">
        <v>3445</v>
      </c>
      <c r="H120" s="195">
        <f t="shared" si="1"/>
        <v>0</v>
      </c>
    </row>
    <row r="121" spans="1:8" s="129" customFormat="1" ht="18.75" customHeight="1" x14ac:dyDescent="0.3">
      <c r="A121" s="161" t="s">
        <v>448</v>
      </c>
      <c r="B121" s="136">
        <v>43099</v>
      </c>
      <c r="C121" s="126" t="s">
        <v>449</v>
      </c>
      <c r="D121" s="137">
        <v>0</v>
      </c>
      <c r="E121" s="137">
        <v>0</v>
      </c>
      <c r="F121" s="137">
        <v>0</v>
      </c>
      <c r="G121" s="138">
        <v>0</v>
      </c>
      <c r="H121" s="195">
        <f t="shared" si="1"/>
        <v>0</v>
      </c>
    </row>
    <row r="122" spans="1:8" s="129" customFormat="1" ht="18.75" customHeight="1" x14ac:dyDescent="0.3">
      <c r="A122" s="161" t="s">
        <v>448</v>
      </c>
      <c r="B122" s="136">
        <v>43878</v>
      </c>
      <c r="C122" s="124" t="s">
        <v>450</v>
      </c>
      <c r="D122" s="137">
        <v>9</v>
      </c>
      <c r="E122" s="137">
        <v>9</v>
      </c>
      <c r="F122" s="137">
        <v>9</v>
      </c>
      <c r="G122" s="138">
        <v>126.62</v>
      </c>
      <c r="H122" s="195">
        <f t="shared" si="1"/>
        <v>1139.58</v>
      </c>
    </row>
    <row r="123" spans="1:8" s="129" customFormat="1" ht="18.75" customHeight="1" x14ac:dyDescent="0.3">
      <c r="A123" s="161" t="s">
        <v>448</v>
      </c>
      <c r="B123" s="136">
        <v>45127</v>
      </c>
      <c r="C123" s="124" t="s">
        <v>451</v>
      </c>
      <c r="D123" s="137">
        <v>68</v>
      </c>
      <c r="E123" s="137">
        <v>62</v>
      </c>
      <c r="F123" s="137">
        <v>60</v>
      </c>
      <c r="G123" s="138">
        <v>114.9</v>
      </c>
      <c r="H123" s="195">
        <f t="shared" si="1"/>
        <v>6894</v>
      </c>
    </row>
    <row r="124" spans="1:8" s="129" customFormat="1" ht="18.75" customHeight="1" x14ac:dyDescent="0.3">
      <c r="A124" s="161" t="s">
        <v>871</v>
      </c>
      <c r="B124" s="136">
        <v>45127</v>
      </c>
      <c r="C124" s="124" t="s">
        <v>453</v>
      </c>
      <c r="D124" s="137">
        <v>10</v>
      </c>
      <c r="E124" s="137">
        <v>10</v>
      </c>
      <c r="F124" s="137">
        <v>10</v>
      </c>
      <c r="G124" s="138">
        <v>65</v>
      </c>
      <c r="H124" s="195">
        <f t="shared" si="1"/>
        <v>650</v>
      </c>
    </row>
    <row r="125" spans="1:8" s="129" customFormat="1" ht="18.75" customHeight="1" x14ac:dyDescent="0.3">
      <c r="A125" s="161" t="s">
        <v>452</v>
      </c>
      <c r="B125" s="136">
        <v>43721</v>
      </c>
      <c r="C125" s="124" t="s">
        <v>454</v>
      </c>
      <c r="D125" s="137">
        <v>39</v>
      </c>
      <c r="E125" s="137">
        <v>34</v>
      </c>
      <c r="F125" s="137">
        <v>34</v>
      </c>
      <c r="G125" s="138">
        <v>675</v>
      </c>
      <c r="H125" s="195">
        <f t="shared" si="1"/>
        <v>22950</v>
      </c>
    </row>
    <row r="126" spans="1:8" s="129" customFormat="1" ht="18.75" customHeight="1" x14ac:dyDescent="0.3">
      <c r="A126" s="161" t="s">
        <v>455</v>
      </c>
      <c r="B126" s="136">
        <v>43311</v>
      </c>
      <c r="C126" s="124" t="s">
        <v>456</v>
      </c>
      <c r="D126" s="137">
        <v>0</v>
      </c>
      <c r="E126" s="137">
        <v>0</v>
      </c>
      <c r="F126" s="137">
        <v>0</v>
      </c>
      <c r="G126" s="138">
        <v>745</v>
      </c>
      <c r="H126" s="195">
        <f t="shared" si="1"/>
        <v>0</v>
      </c>
    </row>
    <row r="127" spans="1:8" s="129" customFormat="1" ht="18.75" customHeight="1" x14ac:dyDescent="0.3">
      <c r="A127" s="161" t="s">
        <v>455</v>
      </c>
      <c r="B127" s="136">
        <v>43452</v>
      </c>
      <c r="C127" s="124" t="s">
        <v>457</v>
      </c>
      <c r="D127" s="137">
        <v>0</v>
      </c>
      <c r="E127" s="137">
        <v>0</v>
      </c>
      <c r="F127" s="137">
        <v>0</v>
      </c>
      <c r="G127" s="138">
        <v>551.69000000000005</v>
      </c>
      <c r="H127" s="195">
        <f t="shared" si="1"/>
        <v>0</v>
      </c>
    </row>
    <row r="128" spans="1:8" s="129" customFormat="1" ht="18.75" customHeight="1" x14ac:dyDescent="0.3">
      <c r="A128" s="161" t="s">
        <v>448</v>
      </c>
      <c r="B128" s="136">
        <v>43666</v>
      </c>
      <c r="C128" s="124" t="s">
        <v>458</v>
      </c>
      <c r="D128" s="137">
        <v>0</v>
      </c>
      <c r="E128" s="137">
        <v>0</v>
      </c>
      <c r="F128" s="137">
        <v>0</v>
      </c>
      <c r="G128" s="138">
        <v>200</v>
      </c>
      <c r="H128" s="195">
        <f t="shared" si="1"/>
        <v>0</v>
      </c>
    </row>
    <row r="129" spans="1:8" s="129" customFormat="1" ht="18.75" customHeight="1" x14ac:dyDescent="0.3">
      <c r="A129" s="161" t="s">
        <v>635</v>
      </c>
      <c r="B129" s="136">
        <v>44825</v>
      </c>
      <c r="C129" s="124" t="s">
        <v>719</v>
      </c>
      <c r="D129" s="137">
        <v>35</v>
      </c>
      <c r="E129" s="137">
        <v>35</v>
      </c>
      <c r="F129" s="137">
        <v>35</v>
      </c>
      <c r="G129" s="138">
        <v>25.42</v>
      </c>
      <c r="H129" s="195">
        <f t="shared" si="1"/>
        <v>889.7</v>
      </c>
    </row>
    <row r="130" spans="1:8" s="129" customFormat="1" ht="18.75" customHeight="1" x14ac:dyDescent="0.3">
      <c r="A130" s="161" t="s">
        <v>635</v>
      </c>
      <c r="B130" s="136">
        <v>44825</v>
      </c>
      <c r="C130" s="124" t="s">
        <v>612</v>
      </c>
      <c r="D130" s="137">
        <v>36</v>
      </c>
      <c r="E130" s="137">
        <v>0</v>
      </c>
      <c r="F130" s="137">
        <v>36</v>
      </c>
      <c r="G130" s="138">
        <v>90</v>
      </c>
      <c r="H130" s="195">
        <f t="shared" si="1"/>
        <v>3240</v>
      </c>
    </row>
    <row r="131" spans="1:8" s="129" customFormat="1" ht="18.75" customHeight="1" x14ac:dyDescent="0.3">
      <c r="A131" s="161" t="s">
        <v>636</v>
      </c>
      <c r="B131" s="136">
        <v>44406</v>
      </c>
      <c r="C131" s="124" t="s">
        <v>559</v>
      </c>
      <c r="D131" s="137">
        <v>52</v>
      </c>
      <c r="E131" s="137">
        <v>52</v>
      </c>
      <c r="F131" s="137">
        <v>52</v>
      </c>
      <c r="G131" s="138">
        <v>188</v>
      </c>
      <c r="H131" s="195">
        <f t="shared" si="1"/>
        <v>9776</v>
      </c>
    </row>
    <row r="132" spans="1:8" s="129" customFormat="1" ht="18.75" customHeight="1" x14ac:dyDescent="0.3">
      <c r="A132" s="161" t="s">
        <v>637</v>
      </c>
      <c r="B132" s="136">
        <v>44833</v>
      </c>
      <c r="C132" s="124" t="s">
        <v>613</v>
      </c>
      <c r="D132" s="137">
        <v>24</v>
      </c>
      <c r="E132" s="137">
        <v>24</v>
      </c>
      <c r="F132" s="137">
        <v>24</v>
      </c>
      <c r="G132" s="138">
        <v>60</v>
      </c>
      <c r="H132" s="195">
        <f t="shared" si="1"/>
        <v>1440</v>
      </c>
    </row>
    <row r="133" spans="1:8" s="129" customFormat="1" ht="18.75" customHeight="1" x14ac:dyDescent="0.3">
      <c r="A133" s="161" t="s">
        <v>459</v>
      </c>
      <c r="B133" s="136">
        <v>44281</v>
      </c>
      <c r="C133" s="124" t="s">
        <v>460</v>
      </c>
      <c r="D133" s="137">
        <v>0</v>
      </c>
      <c r="E133" s="137">
        <v>0</v>
      </c>
      <c r="F133" s="137">
        <v>0</v>
      </c>
      <c r="G133" s="138">
        <v>3950</v>
      </c>
      <c r="H133" s="195">
        <f t="shared" si="1"/>
        <v>0</v>
      </c>
    </row>
    <row r="134" spans="1:8" s="129" customFormat="1" ht="18.75" customHeight="1" x14ac:dyDescent="0.3">
      <c r="A134" s="161" t="s">
        <v>1032</v>
      </c>
      <c r="B134" s="136">
        <v>45156</v>
      </c>
      <c r="C134" s="124" t="s">
        <v>1033</v>
      </c>
      <c r="D134" s="125">
        <v>16</v>
      </c>
      <c r="E134" s="137">
        <v>16</v>
      </c>
      <c r="F134" s="125">
        <v>15</v>
      </c>
      <c r="G134" s="127">
        <v>208</v>
      </c>
      <c r="H134" s="195">
        <f t="shared" si="1"/>
        <v>3120</v>
      </c>
    </row>
    <row r="135" spans="1:8" s="129" customFormat="1" ht="18.75" customHeight="1" x14ac:dyDescent="0.3">
      <c r="A135" s="161" t="s">
        <v>1034</v>
      </c>
      <c r="B135" s="136">
        <v>45156</v>
      </c>
      <c r="C135" s="124" t="s">
        <v>1035</v>
      </c>
      <c r="D135" s="125">
        <v>16</v>
      </c>
      <c r="E135" s="137">
        <v>16</v>
      </c>
      <c r="F135" s="125">
        <v>16</v>
      </c>
      <c r="G135" s="127">
        <v>182</v>
      </c>
      <c r="H135" s="195">
        <f t="shared" si="1"/>
        <v>2912</v>
      </c>
    </row>
    <row r="136" spans="1:8" s="129" customFormat="1" ht="18.75" customHeight="1" x14ac:dyDescent="0.3">
      <c r="A136" s="161" t="s">
        <v>1036</v>
      </c>
      <c r="B136" s="136">
        <v>45266</v>
      </c>
      <c r="C136" s="124" t="s">
        <v>1037</v>
      </c>
      <c r="D136" s="125">
        <v>92</v>
      </c>
      <c r="E136" s="137">
        <v>85</v>
      </c>
      <c r="F136" s="125">
        <v>85</v>
      </c>
      <c r="G136" s="127">
        <v>1200</v>
      </c>
      <c r="H136" s="195">
        <f t="shared" si="1"/>
        <v>102000</v>
      </c>
    </row>
    <row r="137" spans="1:8" s="129" customFormat="1" ht="18.75" customHeight="1" x14ac:dyDescent="0.3">
      <c r="A137" s="161" t="s">
        <v>743</v>
      </c>
      <c r="B137" s="136">
        <v>43099</v>
      </c>
      <c r="C137" s="124" t="s">
        <v>462</v>
      </c>
      <c r="D137" s="137">
        <v>3500</v>
      </c>
      <c r="E137" s="137">
        <v>2400</v>
      </c>
      <c r="F137" s="137">
        <v>1300</v>
      </c>
      <c r="G137" s="138">
        <v>4</v>
      </c>
      <c r="H137" s="195">
        <f t="shared" si="1"/>
        <v>5200</v>
      </c>
    </row>
    <row r="138" spans="1:8" s="129" customFormat="1" ht="18.75" customHeight="1" x14ac:dyDescent="0.3">
      <c r="A138" s="162" t="s">
        <v>743</v>
      </c>
      <c r="B138" s="139">
        <v>43099</v>
      </c>
      <c r="C138" s="140" t="s">
        <v>463</v>
      </c>
      <c r="D138" s="137">
        <v>7000</v>
      </c>
      <c r="E138" s="137">
        <v>7300</v>
      </c>
      <c r="F138" s="137">
        <v>1500</v>
      </c>
      <c r="G138" s="141">
        <v>2.65</v>
      </c>
      <c r="H138" s="195">
        <f t="shared" ref="H138:H201" si="2">F138*G138</f>
        <v>3975</v>
      </c>
    </row>
    <row r="139" spans="1:8" s="129" customFormat="1" ht="18.75" customHeight="1" x14ac:dyDescent="0.3">
      <c r="A139" s="161" t="s">
        <v>461</v>
      </c>
      <c r="B139" s="136">
        <v>43378</v>
      </c>
      <c r="C139" s="124" t="s">
        <v>464</v>
      </c>
      <c r="D139" s="137">
        <v>0</v>
      </c>
      <c r="E139" s="137">
        <v>0</v>
      </c>
      <c r="F139" s="137">
        <v>0</v>
      </c>
      <c r="G139" s="138">
        <v>6</v>
      </c>
      <c r="H139" s="195">
        <f t="shared" si="2"/>
        <v>0</v>
      </c>
    </row>
    <row r="140" spans="1:8" s="129" customFormat="1" ht="18.75" customHeight="1" x14ac:dyDescent="0.3">
      <c r="A140" s="161" t="s">
        <v>743</v>
      </c>
      <c r="B140" s="136">
        <v>44945</v>
      </c>
      <c r="C140" s="124" t="s">
        <v>691</v>
      </c>
      <c r="D140" s="137">
        <v>0</v>
      </c>
      <c r="E140" s="137">
        <v>0</v>
      </c>
      <c r="F140" s="137">
        <v>0</v>
      </c>
      <c r="G140" s="138">
        <v>6</v>
      </c>
      <c r="H140" s="195">
        <f t="shared" si="2"/>
        <v>0</v>
      </c>
    </row>
    <row r="141" spans="1:8" s="129" customFormat="1" ht="18.75" customHeight="1" x14ac:dyDescent="0.3">
      <c r="A141" s="161" t="s">
        <v>743</v>
      </c>
      <c r="B141" s="136">
        <v>44945</v>
      </c>
      <c r="C141" s="124" t="s">
        <v>690</v>
      </c>
      <c r="D141" s="137">
        <v>0</v>
      </c>
      <c r="E141" s="137">
        <v>0</v>
      </c>
      <c r="F141" s="137">
        <v>0</v>
      </c>
      <c r="G141" s="138">
        <v>2.65</v>
      </c>
      <c r="H141" s="195">
        <f t="shared" si="2"/>
        <v>0</v>
      </c>
    </row>
    <row r="142" spans="1:8" s="129" customFormat="1" ht="18.75" customHeight="1" x14ac:dyDescent="0.3">
      <c r="A142" s="161" t="s">
        <v>461</v>
      </c>
      <c r="B142" s="136">
        <v>45077</v>
      </c>
      <c r="C142" s="124" t="s">
        <v>875</v>
      </c>
      <c r="D142" s="137">
        <v>90000</v>
      </c>
      <c r="E142" s="137">
        <v>86000</v>
      </c>
      <c r="F142" s="137">
        <v>86000</v>
      </c>
      <c r="G142" s="138">
        <v>1.0029999999999999</v>
      </c>
      <c r="H142" s="195">
        <f t="shared" si="2"/>
        <v>86257.999999999985</v>
      </c>
    </row>
    <row r="143" spans="1:8" s="129" customFormat="1" ht="18.75" customHeight="1" x14ac:dyDescent="0.3">
      <c r="A143" s="162" t="s">
        <v>743</v>
      </c>
      <c r="B143" s="139">
        <v>45114</v>
      </c>
      <c r="C143" s="140" t="s">
        <v>967</v>
      </c>
      <c r="D143" s="137">
        <v>28000</v>
      </c>
      <c r="E143" s="137">
        <v>28000</v>
      </c>
      <c r="F143" s="137">
        <v>28000</v>
      </c>
      <c r="G143" s="141">
        <v>3.63</v>
      </c>
      <c r="H143" s="195">
        <f t="shared" si="2"/>
        <v>101640</v>
      </c>
    </row>
    <row r="144" spans="1:8" s="129" customFormat="1" ht="18.75" customHeight="1" x14ac:dyDescent="0.3">
      <c r="A144" s="161" t="s">
        <v>774</v>
      </c>
      <c r="B144" s="136">
        <v>45030</v>
      </c>
      <c r="C144" s="124" t="s">
        <v>775</v>
      </c>
      <c r="D144" s="137">
        <v>0</v>
      </c>
      <c r="E144" s="137">
        <v>0</v>
      </c>
      <c r="F144" s="137">
        <v>0</v>
      </c>
      <c r="G144" s="138">
        <v>1153.4000000000001</v>
      </c>
      <c r="H144" s="195">
        <f t="shared" si="2"/>
        <v>0</v>
      </c>
    </row>
    <row r="145" spans="1:8" s="129" customFormat="1" ht="18.75" customHeight="1" x14ac:dyDescent="0.3">
      <c r="A145" s="161" t="s">
        <v>767</v>
      </c>
      <c r="B145" s="136">
        <v>45030</v>
      </c>
      <c r="C145" s="124" t="s">
        <v>776</v>
      </c>
      <c r="D145" s="137">
        <v>0</v>
      </c>
      <c r="E145" s="137">
        <v>0</v>
      </c>
      <c r="F145" s="137">
        <v>0</v>
      </c>
      <c r="G145" s="138">
        <v>580</v>
      </c>
      <c r="H145" s="195">
        <f t="shared" si="2"/>
        <v>0</v>
      </c>
    </row>
    <row r="146" spans="1:8" s="129" customFormat="1" ht="18.75" customHeight="1" x14ac:dyDescent="0.3">
      <c r="A146" s="161" t="s">
        <v>767</v>
      </c>
      <c r="B146" s="136">
        <v>45030</v>
      </c>
      <c r="C146" s="124" t="s">
        <v>777</v>
      </c>
      <c r="D146" s="137">
        <v>0</v>
      </c>
      <c r="E146" s="137">
        <v>0</v>
      </c>
      <c r="F146" s="137">
        <v>0</v>
      </c>
      <c r="G146" s="138">
        <v>219</v>
      </c>
      <c r="H146" s="195">
        <f t="shared" si="2"/>
        <v>0</v>
      </c>
    </row>
    <row r="147" spans="1:8" s="129" customFormat="1" ht="18.75" customHeight="1" x14ac:dyDescent="0.3">
      <c r="A147" s="161" t="s">
        <v>774</v>
      </c>
      <c r="B147" s="136">
        <v>45030</v>
      </c>
      <c r="C147" s="124" t="s">
        <v>778</v>
      </c>
      <c r="D147" s="137">
        <v>0</v>
      </c>
      <c r="E147" s="137">
        <v>0</v>
      </c>
      <c r="F147" s="137">
        <v>0</v>
      </c>
      <c r="G147" s="138">
        <v>1299.4000000000001</v>
      </c>
      <c r="H147" s="195">
        <f t="shared" si="2"/>
        <v>0</v>
      </c>
    </row>
    <row r="148" spans="1:8" s="129" customFormat="1" ht="18.75" customHeight="1" x14ac:dyDescent="0.3">
      <c r="A148" s="161" t="s">
        <v>767</v>
      </c>
      <c r="B148" s="136">
        <v>45030</v>
      </c>
      <c r="C148" s="124" t="s">
        <v>779</v>
      </c>
      <c r="D148" s="137">
        <v>0</v>
      </c>
      <c r="E148" s="137">
        <v>0</v>
      </c>
      <c r="F148" s="137">
        <v>0</v>
      </c>
      <c r="G148" s="138">
        <v>321.2</v>
      </c>
      <c r="H148" s="195">
        <f t="shared" si="2"/>
        <v>0</v>
      </c>
    </row>
    <row r="149" spans="1:8" s="129" customFormat="1" ht="18.75" customHeight="1" x14ac:dyDescent="0.3">
      <c r="A149" s="161" t="s">
        <v>865</v>
      </c>
      <c r="B149" s="136">
        <v>45112</v>
      </c>
      <c r="C149" s="124" t="s">
        <v>867</v>
      </c>
      <c r="D149" s="137">
        <v>0</v>
      </c>
      <c r="E149" s="137">
        <v>0</v>
      </c>
      <c r="F149" s="137">
        <v>0</v>
      </c>
      <c r="G149" s="138">
        <v>21000</v>
      </c>
      <c r="H149" s="195">
        <f t="shared" si="2"/>
        <v>0</v>
      </c>
    </row>
    <row r="150" spans="1:8" s="129" customFormat="1" ht="18.75" customHeight="1" x14ac:dyDescent="0.3">
      <c r="A150" s="161" t="s">
        <v>465</v>
      </c>
      <c r="B150" s="136">
        <v>44945</v>
      </c>
      <c r="C150" s="124" t="s">
        <v>466</v>
      </c>
      <c r="D150" s="137">
        <v>30</v>
      </c>
      <c r="E150" s="137">
        <v>29</v>
      </c>
      <c r="F150" s="137">
        <v>27</v>
      </c>
      <c r="G150" s="138">
        <v>395</v>
      </c>
      <c r="H150" s="195">
        <f t="shared" si="2"/>
        <v>10665</v>
      </c>
    </row>
    <row r="151" spans="1:8" s="129" customFormat="1" ht="18.75" customHeight="1" x14ac:dyDescent="0.3">
      <c r="A151" s="161" t="s">
        <v>467</v>
      </c>
      <c r="B151" s="136">
        <v>43100</v>
      </c>
      <c r="C151" s="124" t="s">
        <v>468</v>
      </c>
      <c r="D151" s="137">
        <v>10</v>
      </c>
      <c r="E151" s="137">
        <v>5</v>
      </c>
      <c r="F151" s="137">
        <v>5</v>
      </c>
      <c r="G151" s="138">
        <v>153.4</v>
      </c>
      <c r="H151" s="195">
        <f t="shared" si="2"/>
        <v>767</v>
      </c>
    </row>
    <row r="152" spans="1:8" s="129" customFormat="1" ht="18.75" customHeight="1" x14ac:dyDescent="0.3">
      <c r="A152" s="161" t="s">
        <v>698</v>
      </c>
      <c r="B152" s="136">
        <v>44839</v>
      </c>
      <c r="C152" s="124" t="s">
        <v>652</v>
      </c>
      <c r="D152" s="137">
        <v>2</v>
      </c>
      <c r="E152" s="137">
        <v>2</v>
      </c>
      <c r="F152" s="137">
        <v>1.5</v>
      </c>
      <c r="G152" s="157">
        <v>2336.4</v>
      </c>
      <c r="H152" s="195">
        <f>F152*G152</f>
        <v>3504.6000000000004</v>
      </c>
    </row>
    <row r="153" spans="1:8" s="129" customFormat="1" ht="18.75" customHeight="1" x14ac:dyDescent="0.3">
      <c r="A153" s="161" t="s">
        <v>469</v>
      </c>
      <c r="B153" s="136">
        <v>43311</v>
      </c>
      <c r="C153" s="124" t="s">
        <v>470</v>
      </c>
      <c r="D153" s="137">
        <v>0</v>
      </c>
      <c r="E153" s="137">
        <v>0</v>
      </c>
      <c r="F153" s="137">
        <v>0</v>
      </c>
      <c r="G153" s="138">
        <v>775</v>
      </c>
      <c r="H153" s="195">
        <f t="shared" si="2"/>
        <v>0</v>
      </c>
    </row>
    <row r="154" spans="1:8" s="129" customFormat="1" ht="18.75" customHeight="1" x14ac:dyDescent="0.3">
      <c r="A154" s="161" t="s">
        <v>469</v>
      </c>
      <c r="B154" s="136">
        <v>44949</v>
      </c>
      <c r="C154" s="124" t="s">
        <v>471</v>
      </c>
      <c r="D154" s="137">
        <v>0</v>
      </c>
      <c r="E154" s="137">
        <v>0</v>
      </c>
      <c r="F154" s="137">
        <v>0</v>
      </c>
      <c r="G154" s="138">
        <v>737.29</v>
      </c>
      <c r="H154" s="195">
        <f t="shared" si="2"/>
        <v>0</v>
      </c>
    </row>
    <row r="155" spans="1:8" s="129" customFormat="1" ht="18.75" customHeight="1" x14ac:dyDescent="0.3">
      <c r="A155" s="161" t="s">
        <v>469</v>
      </c>
      <c r="B155" s="136">
        <v>45110</v>
      </c>
      <c r="C155" s="126" t="s">
        <v>472</v>
      </c>
      <c r="D155" s="137">
        <v>0</v>
      </c>
      <c r="E155" s="137">
        <v>0</v>
      </c>
      <c r="F155" s="137">
        <v>0</v>
      </c>
      <c r="G155" s="138">
        <v>954.15</v>
      </c>
      <c r="H155" s="195">
        <f t="shared" si="2"/>
        <v>0</v>
      </c>
    </row>
    <row r="156" spans="1:8" s="129" customFormat="1" ht="18.75" customHeight="1" x14ac:dyDescent="0.3">
      <c r="A156" s="161" t="s">
        <v>1038</v>
      </c>
      <c r="B156" s="136">
        <v>45156</v>
      </c>
      <c r="C156" s="126" t="s">
        <v>1039</v>
      </c>
      <c r="D156" s="125">
        <v>15</v>
      </c>
      <c r="E156" s="137">
        <v>15</v>
      </c>
      <c r="F156" s="125">
        <v>0</v>
      </c>
      <c r="G156" s="127">
        <v>78</v>
      </c>
      <c r="H156" s="195">
        <f t="shared" si="2"/>
        <v>0</v>
      </c>
    </row>
    <row r="157" spans="1:8" s="129" customFormat="1" ht="18.75" customHeight="1" x14ac:dyDescent="0.3">
      <c r="A157" s="161" t="s">
        <v>173</v>
      </c>
      <c r="B157" s="136">
        <v>43099</v>
      </c>
      <c r="C157" s="124" t="s">
        <v>473</v>
      </c>
      <c r="D157" s="137">
        <v>28</v>
      </c>
      <c r="E157" s="137">
        <v>28</v>
      </c>
      <c r="F157" s="137">
        <v>28</v>
      </c>
      <c r="G157" s="138">
        <v>198</v>
      </c>
      <c r="H157" s="195">
        <f t="shared" si="2"/>
        <v>5544</v>
      </c>
    </row>
    <row r="158" spans="1:8" s="129" customFormat="1" ht="18.75" customHeight="1" x14ac:dyDescent="0.3">
      <c r="A158" s="161" t="s">
        <v>173</v>
      </c>
      <c r="B158" s="136">
        <v>45120</v>
      </c>
      <c r="C158" s="124" t="s">
        <v>474</v>
      </c>
      <c r="D158" s="137">
        <v>363</v>
      </c>
      <c r="E158" s="137">
        <v>351</v>
      </c>
      <c r="F158" s="137">
        <v>304</v>
      </c>
      <c r="G158" s="138">
        <v>50</v>
      </c>
      <c r="H158" s="195">
        <f t="shared" si="2"/>
        <v>15200</v>
      </c>
    </row>
    <row r="159" spans="1:8" s="129" customFormat="1" ht="18.75" customHeight="1" x14ac:dyDescent="0.3">
      <c r="A159" s="161" t="s">
        <v>1040</v>
      </c>
      <c r="B159" s="136">
        <v>45156</v>
      </c>
      <c r="C159" s="124" t="s">
        <v>1041</v>
      </c>
      <c r="D159" s="125">
        <v>3</v>
      </c>
      <c r="E159" s="137">
        <v>3</v>
      </c>
      <c r="F159" s="125">
        <v>0</v>
      </c>
      <c r="G159" s="127">
        <v>65</v>
      </c>
      <c r="H159" s="195">
        <f t="shared" si="2"/>
        <v>0</v>
      </c>
    </row>
    <row r="160" spans="1:8" s="129" customFormat="1" ht="18.75" customHeight="1" x14ac:dyDescent="0.3">
      <c r="A160" s="161" t="s">
        <v>1040</v>
      </c>
      <c r="B160" s="136">
        <v>45156</v>
      </c>
      <c r="C160" s="124" t="s">
        <v>1042</v>
      </c>
      <c r="D160" s="125">
        <v>9</v>
      </c>
      <c r="E160" s="137">
        <v>9</v>
      </c>
      <c r="F160" s="125">
        <v>9</v>
      </c>
      <c r="G160" s="127">
        <v>65</v>
      </c>
      <c r="H160" s="195">
        <f t="shared" si="2"/>
        <v>585</v>
      </c>
    </row>
    <row r="161" spans="1:8" s="129" customFormat="1" ht="18.75" customHeight="1" x14ac:dyDescent="0.3">
      <c r="A161" s="161" t="s">
        <v>1040</v>
      </c>
      <c r="B161" s="136">
        <v>45156</v>
      </c>
      <c r="C161" s="124" t="s">
        <v>1043</v>
      </c>
      <c r="D161" s="125">
        <v>12</v>
      </c>
      <c r="E161" s="137">
        <v>12</v>
      </c>
      <c r="F161" s="125">
        <v>12</v>
      </c>
      <c r="G161" s="127">
        <v>84</v>
      </c>
      <c r="H161" s="195">
        <f t="shared" si="2"/>
        <v>1008</v>
      </c>
    </row>
    <row r="162" spans="1:8" s="129" customFormat="1" ht="18.75" customHeight="1" x14ac:dyDescent="0.3">
      <c r="A162" s="161" t="s">
        <v>1044</v>
      </c>
      <c r="B162" s="136">
        <v>45156</v>
      </c>
      <c r="C162" s="124" t="s">
        <v>1045</v>
      </c>
      <c r="D162" s="125">
        <v>70</v>
      </c>
      <c r="E162" s="137">
        <v>70</v>
      </c>
      <c r="F162" s="125">
        <v>28</v>
      </c>
      <c r="G162" s="127">
        <v>29.9</v>
      </c>
      <c r="H162" s="195">
        <f t="shared" si="2"/>
        <v>837.19999999999993</v>
      </c>
    </row>
    <row r="163" spans="1:8" s="129" customFormat="1" ht="18.75" customHeight="1" x14ac:dyDescent="0.3">
      <c r="A163" s="161" t="s">
        <v>1046</v>
      </c>
      <c r="B163" s="136">
        <v>45156</v>
      </c>
      <c r="C163" s="124" t="s">
        <v>1047</v>
      </c>
      <c r="D163" s="125">
        <v>30</v>
      </c>
      <c r="E163" s="137">
        <v>0</v>
      </c>
      <c r="F163" s="125">
        <v>0</v>
      </c>
      <c r="G163" s="127">
        <v>253.5</v>
      </c>
      <c r="H163" s="195">
        <f t="shared" si="2"/>
        <v>0</v>
      </c>
    </row>
    <row r="164" spans="1:8" s="129" customFormat="1" ht="18.75" customHeight="1" x14ac:dyDescent="0.3">
      <c r="A164" s="161" t="s">
        <v>1048</v>
      </c>
      <c r="B164" s="136">
        <v>45156</v>
      </c>
      <c r="C164" s="124" t="s">
        <v>1049</v>
      </c>
      <c r="D164" s="125">
        <v>24</v>
      </c>
      <c r="E164" s="137">
        <v>24</v>
      </c>
      <c r="F164" s="125">
        <v>24</v>
      </c>
      <c r="G164" s="127">
        <v>253.5</v>
      </c>
      <c r="H164" s="195">
        <f t="shared" si="2"/>
        <v>6084</v>
      </c>
    </row>
    <row r="165" spans="1:8" s="129" customFormat="1" ht="18.75" customHeight="1" x14ac:dyDescent="0.3">
      <c r="A165" s="161" t="s">
        <v>649</v>
      </c>
      <c r="B165" s="136">
        <v>44846</v>
      </c>
      <c r="C165" s="124" t="s">
        <v>968</v>
      </c>
      <c r="D165" s="137">
        <v>0</v>
      </c>
      <c r="E165" s="137">
        <v>0</v>
      </c>
      <c r="F165" s="137">
        <v>0</v>
      </c>
      <c r="G165" s="138">
        <v>13067.8</v>
      </c>
      <c r="H165" s="195">
        <f t="shared" si="2"/>
        <v>0</v>
      </c>
    </row>
    <row r="166" spans="1:8" s="129" customFormat="1" ht="18.75" customHeight="1" x14ac:dyDescent="0.3">
      <c r="A166" s="161" t="s">
        <v>173</v>
      </c>
      <c r="B166" s="136">
        <v>43099</v>
      </c>
      <c r="C166" s="126" t="s">
        <v>475</v>
      </c>
      <c r="D166" s="137">
        <v>0</v>
      </c>
      <c r="E166" s="137">
        <v>0</v>
      </c>
      <c r="F166" s="137">
        <v>0</v>
      </c>
      <c r="G166" s="138">
        <v>140</v>
      </c>
      <c r="H166" s="195">
        <f t="shared" si="2"/>
        <v>0</v>
      </c>
    </row>
    <row r="167" spans="1:8" s="129" customFormat="1" ht="18.75" customHeight="1" x14ac:dyDescent="0.3">
      <c r="A167" s="161" t="s">
        <v>744</v>
      </c>
      <c r="B167" s="136">
        <v>45120</v>
      </c>
      <c r="C167" s="124" t="s">
        <v>969</v>
      </c>
      <c r="D167" s="137">
        <v>593</v>
      </c>
      <c r="E167" s="137">
        <v>470</v>
      </c>
      <c r="F167" s="125">
        <v>502</v>
      </c>
      <c r="G167" s="138">
        <v>90</v>
      </c>
      <c r="H167" s="195">
        <f t="shared" si="2"/>
        <v>45180</v>
      </c>
    </row>
    <row r="168" spans="1:8" s="129" customFormat="1" ht="18.75" customHeight="1" x14ac:dyDescent="0.3">
      <c r="A168" s="161" t="s">
        <v>476</v>
      </c>
      <c r="B168" s="136">
        <v>43099</v>
      </c>
      <c r="C168" s="126" t="s">
        <v>477</v>
      </c>
      <c r="D168" s="137">
        <v>0</v>
      </c>
      <c r="E168" s="137">
        <v>0</v>
      </c>
      <c r="F168" s="137">
        <v>0</v>
      </c>
      <c r="G168" s="138">
        <v>17.399999999999999</v>
      </c>
      <c r="H168" s="195">
        <f t="shared" si="2"/>
        <v>0</v>
      </c>
    </row>
    <row r="169" spans="1:8" s="129" customFormat="1" ht="18.75" customHeight="1" x14ac:dyDescent="0.3">
      <c r="A169" s="161" t="s">
        <v>744</v>
      </c>
      <c r="B169" s="136">
        <v>45127</v>
      </c>
      <c r="C169" s="124" t="s">
        <v>478</v>
      </c>
      <c r="D169" s="137">
        <v>483</v>
      </c>
      <c r="E169" s="137">
        <v>459</v>
      </c>
      <c r="F169" s="125">
        <v>428</v>
      </c>
      <c r="G169" s="138">
        <v>83.9</v>
      </c>
      <c r="H169" s="195">
        <f t="shared" si="2"/>
        <v>35909.200000000004</v>
      </c>
    </row>
    <row r="170" spans="1:8" s="129" customFormat="1" ht="18.75" customHeight="1" x14ac:dyDescent="0.3">
      <c r="A170" s="161" t="s">
        <v>479</v>
      </c>
      <c r="B170" s="136">
        <v>43099</v>
      </c>
      <c r="C170" s="124" t="s">
        <v>480</v>
      </c>
      <c r="D170" s="137">
        <v>69</v>
      </c>
      <c r="E170" s="137">
        <v>69</v>
      </c>
      <c r="F170" s="137">
        <v>69</v>
      </c>
      <c r="G170" s="138">
        <v>67</v>
      </c>
      <c r="H170" s="195">
        <f t="shared" si="2"/>
        <v>4623</v>
      </c>
    </row>
    <row r="171" spans="1:8" s="129" customFormat="1" ht="18.75" customHeight="1" x14ac:dyDescent="0.3">
      <c r="A171" s="161" t="s">
        <v>479</v>
      </c>
      <c r="B171" s="136">
        <v>45110</v>
      </c>
      <c r="C171" s="124" t="s">
        <v>481</v>
      </c>
      <c r="D171" s="137">
        <v>0</v>
      </c>
      <c r="E171" s="137">
        <v>0</v>
      </c>
      <c r="F171" s="137">
        <v>0</v>
      </c>
      <c r="G171" s="138">
        <v>446.19</v>
      </c>
      <c r="H171" s="195">
        <f t="shared" si="2"/>
        <v>0</v>
      </c>
    </row>
    <row r="172" spans="1:8" s="129" customFormat="1" ht="18.75" customHeight="1" x14ac:dyDescent="0.3">
      <c r="A172" s="161" t="s">
        <v>1050</v>
      </c>
      <c r="B172" s="136">
        <v>45258</v>
      </c>
      <c r="C172" s="124" t="s">
        <v>1051</v>
      </c>
      <c r="D172" s="125">
        <v>51</v>
      </c>
      <c r="E172" s="137">
        <v>36</v>
      </c>
      <c r="F172" s="125">
        <v>0</v>
      </c>
      <c r="G172" s="127">
        <v>148.5</v>
      </c>
      <c r="H172" s="195">
        <f t="shared" si="2"/>
        <v>0</v>
      </c>
    </row>
    <row r="173" spans="1:8" s="129" customFormat="1" ht="18.75" customHeight="1" x14ac:dyDescent="0.3">
      <c r="A173" s="161" t="s">
        <v>862</v>
      </c>
      <c r="B173" s="136">
        <v>45112</v>
      </c>
      <c r="C173" s="124" t="s">
        <v>863</v>
      </c>
      <c r="D173" s="137">
        <v>0</v>
      </c>
      <c r="E173" s="137">
        <v>0</v>
      </c>
      <c r="F173" s="137">
        <v>0</v>
      </c>
      <c r="G173" s="138">
        <v>6000</v>
      </c>
      <c r="H173" s="195">
        <f t="shared" si="2"/>
        <v>0</v>
      </c>
    </row>
    <row r="174" spans="1:8" s="129" customFormat="1" ht="18.75" customHeight="1" x14ac:dyDescent="0.3">
      <c r="A174" s="161" t="s">
        <v>482</v>
      </c>
      <c r="B174" s="136">
        <v>43099</v>
      </c>
      <c r="C174" s="126" t="s">
        <v>483</v>
      </c>
      <c r="D174" s="137">
        <v>0</v>
      </c>
      <c r="E174" s="137">
        <v>0</v>
      </c>
      <c r="F174" s="137">
        <v>0</v>
      </c>
      <c r="G174" s="138">
        <v>42</v>
      </c>
      <c r="H174" s="195">
        <f t="shared" si="2"/>
        <v>0</v>
      </c>
    </row>
    <row r="175" spans="1:8" s="129" customFormat="1" ht="18.75" customHeight="1" x14ac:dyDescent="0.3">
      <c r="A175" s="161" t="s">
        <v>482</v>
      </c>
      <c r="B175" s="136">
        <v>43099</v>
      </c>
      <c r="C175" s="126" t="s">
        <v>484</v>
      </c>
      <c r="D175" s="137">
        <v>0</v>
      </c>
      <c r="E175" s="137">
        <v>0</v>
      </c>
      <c r="F175" s="137">
        <v>0</v>
      </c>
      <c r="G175" s="138">
        <v>42</v>
      </c>
      <c r="H175" s="195">
        <f t="shared" si="2"/>
        <v>0</v>
      </c>
    </row>
    <row r="176" spans="1:8" s="129" customFormat="1" ht="18.75" customHeight="1" x14ac:dyDescent="0.3">
      <c r="A176" s="161" t="s">
        <v>1052</v>
      </c>
      <c r="B176" s="136">
        <v>45156</v>
      </c>
      <c r="C176" s="126" t="s">
        <v>1053</v>
      </c>
      <c r="D176" s="125">
        <v>7</v>
      </c>
      <c r="E176" s="137">
        <v>7</v>
      </c>
      <c r="F176" s="125">
        <v>7</v>
      </c>
      <c r="G176" s="127">
        <v>2080</v>
      </c>
      <c r="H176" s="195">
        <f t="shared" si="2"/>
        <v>14560</v>
      </c>
    </row>
    <row r="177" spans="1:8" s="129" customFormat="1" ht="18.75" customHeight="1" x14ac:dyDescent="0.3">
      <c r="A177" s="161" t="s">
        <v>1054</v>
      </c>
      <c r="B177" s="136">
        <v>45156</v>
      </c>
      <c r="C177" s="126" t="s">
        <v>1055</v>
      </c>
      <c r="D177" s="125">
        <v>3</v>
      </c>
      <c r="E177" s="137">
        <v>3</v>
      </c>
      <c r="F177" s="125">
        <v>3</v>
      </c>
      <c r="G177" s="127">
        <v>65</v>
      </c>
      <c r="H177" s="195">
        <f t="shared" si="2"/>
        <v>195</v>
      </c>
    </row>
    <row r="178" spans="1:8" s="129" customFormat="1" ht="18.75" customHeight="1" x14ac:dyDescent="0.3">
      <c r="A178" s="161" t="s">
        <v>1056</v>
      </c>
      <c r="B178" s="136">
        <v>45156</v>
      </c>
      <c r="C178" s="126" t="s">
        <v>1057</v>
      </c>
      <c r="D178" s="125">
        <v>2</v>
      </c>
      <c r="E178" s="137">
        <v>2</v>
      </c>
      <c r="F178" s="125">
        <v>2</v>
      </c>
      <c r="G178" s="127">
        <v>182</v>
      </c>
      <c r="H178" s="195">
        <f t="shared" si="2"/>
        <v>364</v>
      </c>
    </row>
    <row r="179" spans="1:8" s="129" customFormat="1" ht="18.75" customHeight="1" x14ac:dyDescent="0.3">
      <c r="A179" s="161" t="s">
        <v>487</v>
      </c>
      <c r="B179" s="136">
        <v>45127</v>
      </c>
      <c r="C179" s="124" t="s">
        <v>970</v>
      </c>
      <c r="D179" s="137">
        <v>20</v>
      </c>
      <c r="E179" s="137">
        <v>20</v>
      </c>
      <c r="F179" s="137">
        <v>20</v>
      </c>
      <c r="G179" s="138">
        <v>169</v>
      </c>
      <c r="H179" s="195">
        <f t="shared" si="2"/>
        <v>3380</v>
      </c>
    </row>
    <row r="180" spans="1:8" s="129" customFormat="1" ht="18.75" customHeight="1" x14ac:dyDescent="0.3">
      <c r="A180" s="161" t="s">
        <v>485</v>
      </c>
      <c r="B180" s="136">
        <v>45120</v>
      </c>
      <c r="C180" s="124" t="s">
        <v>486</v>
      </c>
      <c r="D180" s="137">
        <v>25</v>
      </c>
      <c r="E180" s="137">
        <v>24</v>
      </c>
      <c r="F180" s="137">
        <v>23</v>
      </c>
      <c r="G180" s="138">
        <v>110</v>
      </c>
      <c r="H180" s="195">
        <f t="shared" si="2"/>
        <v>2530</v>
      </c>
    </row>
    <row r="181" spans="1:8" s="129" customFormat="1" ht="18.75" customHeight="1" x14ac:dyDescent="0.3">
      <c r="A181" s="161" t="s">
        <v>487</v>
      </c>
      <c r="B181" s="136">
        <v>43099</v>
      </c>
      <c r="C181" s="124" t="s">
        <v>488</v>
      </c>
      <c r="D181" s="137">
        <v>8</v>
      </c>
      <c r="E181" s="137">
        <v>6</v>
      </c>
      <c r="F181" s="137">
        <v>4</v>
      </c>
      <c r="G181" s="138">
        <v>585</v>
      </c>
      <c r="H181" s="195">
        <f t="shared" si="2"/>
        <v>2340</v>
      </c>
    </row>
    <row r="182" spans="1:8" s="129" customFormat="1" ht="18.75" customHeight="1" x14ac:dyDescent="0.3">
      <c r="A182" s="161" t="s">
        <v>638</v>
      </c>
      <c r="B182" s="136">
        <v>44825</v>
      </c>
      <c r="C182" s="124" t="s">
        <v>615</v>
      </c>
      <c r="D182" s="137">
        <v>58</v>
      </c>
      <c r="E182" s="137">
        <v>58</v>
      </c>
      <c r="F182" s="137">
        <v>58</v>
      </c>
      <c r="G182" s="138">
        <v>216.1</v>
      </c>
      <c r="H182" s="195">
        <f t="shared" si="2"/>
        <v>12533.8</v>
      </c>
    </row>
    <row r="183" spans="1:8" s="129" customFormat="1" ht="18.75" customHeight="1" x14ac:dyDescent="0.3">
      <c r="A183" s="161" t="s">
        <v>489</v>
      </c>
      <c r="B183" s="136">
        <v>43411</v>
      </c>
      <c r="C183" s="124" t="s">
        <v>780</v>
      </c>
      <c r="D183" s="137">
        <v>0</v>
      </c>
      <c r="E183" s="137">
        <v>0</v>
      </c>
      <c r="F183" s="137">
        <v>10</v>
      </c>
      <c r="G183" s="138">
        <v>376.65</v>
      </c>
      <c r="H183" s="195">
        <f t="shared" si="2"/>
        <v>3766.5</v>
      </c>
    </row>
    <row r="184" spans="1:8" s="129" customFormat="1" ht="18.75" customHeight="1" x14ac:dyDescent="0.3">
      <c r="A184" s="161" t="s">
        <v>489</v>
      </c>
      <c r="B184" s="136">
        <v>43411</v>
      </c>
      <c r="C184" s="124" t="s">
        <v>614</v>
      </c>
      <c r="D184" s="137">
        <v>74</v>
      </c>
      <c r="E184" s="137">
        <v>74</v>
      </c>
      <c r="F184" s="137">
        <v>64</v>
      </c>
      <c r="G184" s="138">
        <v>376.65</v>
      </c>
      <c r="H184" s="195">
        <f t="shared" si="2"/>
        <v>24105.599999999999</v>
      </c>
    </row>
    <row r="185" spans="1:8" s="129" customFormat="1" ht="18.75" customHeight="1" x14ac:dyDescent="0.3">
      <c r="A185" s="161" t="s">
        <v>489</v>
      </c>
      <c r="B185" s="136">
        <v>43567</v>
      </c>
      <c r="C185" s="124" t="s">
        <v>490</v>
      </c>
      <c r="D185" s="137">
        <v>17</v>
      </c>
      <c r="E185" s="137">
        <v>16</v>
      </c>
      <c r="F185" s="137">
        <v>16</v>
      </c>
      <c r="G185" s="138">
        <v>240</v>
      </c>
      <c r="H185" s="195">
        <f t="shared" si="2"/>
        <v>3840</v>
      </c>
    </row>
    <row r="186" spans="1:8" s="129" customFormat="1" ht="18.75" customHeight="1" x14ac:dyDescent="0.3">
      <c r="A186" s="161" t="s">
        <v>1058</v>
      </c>
      <c r="B186" s="136">
        <v>45156</v>
      </c>
      <c r="C186" s="124" t="s">
        <v>1059</v>
      </c>
      <c r="D186" s="125">
        <v>18</v>
      </c>
      <c r="E186" s="137">
        <v>18</v>
      </c>
      <c r="F186" s="125">
        <v>18</v>
      </c>
      <c r="G186" s="127">
        <v>97.5</v>
      </c>
      <c r="H186" s="195">
        <f t="shared" si="2"/>
        <v>1755</v>
      </c>
    </row>
    <row r="187" spans="1:8" s="129" customFormat="1" ht="18.75" customHeight="1" x14ac:dyDescent="0.3">
      <c r="A187" s="161" t="s">
        <v>1060</v>
      </c>
      <c r="B187" s="136">
        <v>45156</v>
      </c>
      <c r="C187" s="124" t="s">
        <v>1061</v>
      </c>
      <c r="D187" s="125">
        <v>24</v>
      </c>
      <c r="E187" s="137">
        <v>24</v>
      </c>
      <c r="F187" s="125">
        <v>24</v>
      </c>
      <c r="G187" s="127">
        <v>136.5</v>
      </c>
      <c r="H187" s="195">
        <f t="shared" si="2"/>
        <v>3276</v>
      </c>
    </row>
    <row r="188" spans="1:8" s="129" customFormat="1" ht="18.75" customHeight="1" x14ac:dyDescent="0.3">
      <c r="A188" s="161" t="s">
        <v>1096</v>
      </c>
      <c r="B188" s="136">
        <v>45266</v>
      </c>
      <c r="C188" s="124" t="s">
        <v>971</v>
      </c>
      <c r="D188" s="125">
        <v>5</v>
      </c>
      <c r="E188" s="137">
        <v>0</v>
      </c>
      <c r="F188" s="125">
        <v>0</v>
      </c>
      <c r="G188" s="138">
        <v>16502.3</v>
      </c>
      <c r="H188" s="195">
        <f t="shared" si="2"/>
        <v>0</v>
      </c>
    </row>
    <row r="189" spans="1:8" s="129" customFormat="1" ht="18.75" customHeight="1" x14ac:dyDescent="0.3">
      <c r="A189" s="161" t="s">
        <v>491</v>
      </c>
      <c r="B189" s="136">
        <v>43099</v>
      </c>
      <c r="C189" s="124" t="s">
        <v>492</v>
      </c>
      <c r="D189" s="137">
        <v>5</v>
      </c>
      <c r="E189" s="137">
        <v>3</v>
      </c>
      <c r="F189" s="137">
        <v>3</v>
      </c>
      <c r="G189" s="138">
        <v>2500</v>
      </c>
      <c r="H189" s="195">
        <f t="shared" si="2"/>
        <v>7500</v>
      </c>
    </row>
    <row r="190" spans="1:8" s="129" customFormat="1" ht="18.75" customHeight="1" x14ac:dyDescent="0.3">
      <c r="A190" s="161" t="s">
        <v>639</v>
      </c>
      <c r="B190" s="136">
        <v>44853</v>
      </c>
      <c r="C190" s="124" t="s">
        <v>655</v>
      </c>
      <c r="D190" s="137">
        <v>650</v>
      </c>
      <c r="E190" s="137">
        <v>650</v>
      </c>
      <c r="F190" s="137">
        <v>650</v>
      </c>
      <c r="G190" s="138">
        <v>129.80000000000001</v>
      </c>
      <c r="H190" s="195">
        <f t="shared" si="2"/>
        <v>84370.000000000015</v>
      </c>
    </row>
    <row r="191" spans="1:8" s="129" customFormat="1" ht="18.75" customHeight="1" x14ac:dyDescent="0.3">
      <c r="A191" s="161" t="s">
        <v>639</v>
      </c>
      <c r="B191" s="136">
        <v>44825</v>
      </c>
      <c r="C191" s="124" t="s">
        <v>616</v>
      </c>
      <c r="D191" s="137">
        <v>57</v>
      </c>
      <c r="E191" s="137">
        <v>57</v>
      </c>
      <c r="F191" s="137">
        <v>57</v>
      </c>
      <c r="G191" s="138">
        <v>200</v>
      </c>
      <c r="H191" s="195">
        <f t="shared" si="2"/>
        <v>11400</v>
      </c>
    </row>
    <row r="192" spans="1:8" s="129" customFormat="1" ht="18.75" customHeight="1" x14ac:dyDescent="0.3">
      <c r="A192" s="161" t="s">
        <v>1062</v>
      </c>
      <c r="B192" s="136">
        <v>45156</v>
      </c>
      <c r="C192" s="124" t="s">
        <v>1063</v>
      </c>
      <c r="D192" s="125">
        <v>0</v>
      </c>
      <c r="E192" s="137">
        <v>0</v>
      </c>
      <c r="F192" s="125">
        <v>0</v>
      </c>
      <c r="G192" s="127">
        <v>2800</v>
      </c>
      <c r="H192" s="195">
        <f t="shared" si="2"/>
        <v>0</v>
      </c>
    </row>
    <row r="193" spans="1:8" s="129" customFormat="1" ht="18.75" customHeight="1" x14ac:dyDescent="0.3">
      <c r="A193" s="161" t="s">
        <v>1062</v>
      </c>
      <c r="B193" s="136">
        <v>45156</v>
      </c>
      <c r="C193" s="124" t="s">
        <v>1064</v>
      </c>
      <c r="D193" s="125">
        <v>0</v>
      </c>
      <c r="E193" s="137">
        <v>0</v>
      </c>
      <c r="F193" s="125">
        <v>0</v>
      </c>
      <c r="G193" s="127">
        <v>3000</v>
      </c>
      <c r="H193" s="195">
        <f t="shared" si="2"/>
        <v>0</v>
      </c>
    </row>
    <row r="194" spans="1:8" s="129" customFormat="1" ht="18.75" customHeight="1" x14ac:dyDescent="0.3">
      <c r="A194" s="161" t="s">
        <v>1062</v>
      </c>
      <c r="B194" s="136">
        <v>45156</v>
      </c>
      <c r="C194" s="124" t="s">
        <v>1065</v>
      </c>
      <c r="D194" s="125">
        <v>0</v>
      </c>
      <c r="E194" s="137">
        <v>0</v>
      </c>
      <c r="F194" s="125">
        <v>0</v>
      </c>
      <c r="G194" s="127">
        <v>2800</v>
      </c>
      <c r="H194" s="195">
        <f t="shared" si="2"/>
        <v>0</v>
      </c>
    </row>
    <row r="195" spans="1:8" s="129" customFormat="1" ht="18.75" customHeight="1" x14ac:dyDescent="0.3">
      <c r="A195" s="161" t="s">
        <v>1062</v>
      </c>
      <c r="B195" s="136">
        <v>45156</v>
      </c>
      <c r="C195" s="124" t="s">
        <v>1066</v>
      </c>
      <c r="D195" s="125">
        <v>0</v>
      </c>
      <c r="E195" s="137">
        <v>0</v>
      </c>
      <c r="F195" s="125">
        <v>0</v>
      </c>
      <c r="G195" s="127">
        <v>4000</v>
      </c>
      <c r="H195" s="195">
        <f t="shared" si="2"/>
        <v>0</v>
      </c>
    </row>
    <row r="196" spans="1:8" s="129" customFormat="1" ht="18.75" customHeight="1" x14ac:dyDescent="0.3">
      <c r="A196" s="161" t="s">
        <v>1062</v>
      </c>
      <c r="B196" s="136">
        <v>45156</v>
      </c>
      <c r="C196" s="124" t="s">
        <v>1067</v>
      </c>
      <c r="D196" s="125">
        <v>0</v>
      </c>
      <c r="E196" s="137">
        <v>0</v>
      </c>
      <c r="F196" s="125">
        <v>0</v>
      </c>
      <c r="G196" s="127">
        <v>4200</v>
      </c>
      <c r="H196" s="195">
        <f t="shared" si="2"/>
        <v>0</v>
      </c>
    </row>
    <row r="197" spans="1:8" s="129" customFormat="1" ht="18.75" customHeight="1" x14ac:dyDescent="0.3">
      <c r="A197" s="161" t="s">
        <v>1062</v>
      </c>
      <c r="B197" s="136">
        <v>45156</v>
      </c>
      <c r="C197" s="124" t="s">
        <v>1068</v>
      </c>
      <c r="D197" s="125">
        <v>0</v>
      </c>
      <c r="E197" s="137">
        <v>0</v>
      </c>
      <c r="F197" s="125">
        <v>0</v>
      </c>
      <c r="G197" s="127">
        <v>4000</v>
      </c>
      <c r="H197" s="195">
        <f t="shared" si="2"/>
        <v>0</v>
      </c>
    </row>
    <row r="198" spans="1:8" s="129" customFormat="1" ht="18.75" customHeight="1" x14ac:dyDescent="0.3">
      <c r="A198" s="161" t="s">
        <v>1069</v>
      </c>
      <c r="B198" s="136">
        <v>45156</v>
      </c>
      <c r="C198" s="124" t="s">
        <v>1070</v>
      </c>
      <c r="D198" s="125">
        <v>1</v>
      </c>
      <c r="E198" s="137">
        <v>1</v>
      </c>
      <c r="F198" s="125">
        <v>1</v>
      </c>
      <c r="G198" s="127">
        <v>179.4</v>
      </c>
      <c r="H198" s="195">
        <f t="shared" si="2"/>
        <v>179.4</v>
      </c>
    </row>
    <row r="199" spans="1:8" s="129" customFormat="1" ht="18.75" customHeight="1" x14ac:dyDescent="0.3">
      <c r="A199" s="161" t="s">
        <v>493</v>
      </c>
      <c r="B199" s="136">
        <v>43411</v>
      </c>
      <c r="C199" s="124" t="s">
        <v>494</v>
      </c>
      <c r="D199" s="137">
        <v>10</v>
      </c>
      <c r="E199" s="137">
        <v>10</v>
      </c>
      <c r="F199" s="137">
        <v>10</v>
      </c>
      <c r="G199" s="138">
        <v>310</v>
      </c>
      <c r="H199" s="195">
        <f t="shared" si="2"/>
        <v>3100</v>
      </c>
    </row>
    <row r="200" spans="1:8" s="129" customFormat="1" ht="18.75" customHeight="1" x14ac:dyDescent="0.3">
      <c r="A200" s="161" t="s">
        <v>640</v>
      </c>
      <c r="B200" s="136">
        <v>44825</v>
      </c>
      <c r="C200" s="124" t="s">
        <v>617</v>
      </c>
      <c r="D200" s="137">
        <v>4</v>
      </c>
      <c r="E200" s="137">
        <v>4</v>
      </c>
      <c r="F200" s="137">
        <v>4</v>
      </c>
      <c r="G200" s="138">
        <v>342</v>
      </c>
      <c r="H200" s="195">
        <f t="shared" si="2"/>
        <v>1368</v>
      </c>
    </row>
    <row r="201" spans="1:8" s="129" customFormat="1" ht="18.75" customHeight="1" x14ac:dyDescent="0.3">
      <c r="A201" s="161" t="s">
        <v>1071</v>
      </c>
      <c r="B201" s="136">
        <v>45156</v>
      </c>
      <c r="C201" s="124" t="s">
        <v>1072</v>
      </c>
      <c r="D201" s="125">
        <v>2</v>
      </c>
      <c r="E201" s="137">
        <v>2</v>
      </c>
      <c r="F201" s="125">
        <v>2</v>
      </c>
      <c r="G201" s="127">
        <v>1950</v>
      </c>
      <c r="H201" s="195">
        <f t="shared" si="2"/>
        <v>3900</v>
      </c>
    </row>
    <row r="202" spans="1:8" s="129" customFormat="1" ht="18.75" customHeight="1" x14ac:dyDescent="0.3">
      <c r="A202" s="161" t="s">
        <v>1073</v>
      </c>
      <c r="B202" s="136">
        <v>45156</v>
      </c>
      <c r="C202" s="124" t="s">
        <v>1074</v>
      </c>
      <c r="D202" s="125">
        <v>2</v>
      </c>
      <c r="E202" s="137">
        <v>2</v>
      </c>
      <c r="F202" s="125">
        <v>2</v>
      </c>
      <c r="G202" s="127">
        <v>2145</v>
      </c>
      <c r="H202" s="195">
        <f t="shared" ref="H202:H265" si="3">F202*G202</f>
        <v>4290</v>
      </c>
    </row>
    <row r="203" spans="1:8" s="129" customFormat="1" ht="18.75" customHeight="1" x14ac:dyDescent="0.3">
      <c r="A203" s="161" t="s">
        <v>767</v>
      </c>
      <c r="B203" s="136">
        <v>45030</v>
      </c>
      <c r="C203" s="124" t="s">
        <v>781</v>
      </c>
      <c r="D203" s="137">
        <v>0</v>
      </c>
      <c r="E203" s="137">
        <v>0</v>
      </c>
      <c r="F203" s="137">
        <v>0</v>
      </c>
      <c r="G203" s="138">
        <v>868.7</v>
      </c>
      <c r="H203" s="195">
        <f t="shared" si="3"/>
        <v>0</v>
      </c>
    </row>
    <row r="204" spans="1:8" s="129" customFormat="1" ht="18.75" customHeight="1" x14ac:dyDescent="0.3">
      <c r="A204" s="161" t="s">
        <v>767</v>
      </c>
      <c r="B204" s="136">
        <v>45030</v>
      </c>
      <c r="C204" s="124" t="s">
        <v>782</v>
      </c>
      <c r="D204" s="137">
        <v>0</v>
      </c>
      <c r="E204" s="137">
        <v>0</v>
      </c>
      <c r="F204" s="137">
        <v>0</v>
      </c>
      <c r="G204" s="138">
        <v>461</v>
      </c>
      <c r="H204" s="195">
        <f t="shared" si="3"/>
        <v>0</v>
      </c>
    </row>
    <row r="205" spans="1:8" s="129" customFormat="1" ht="18.75" customHeight="1" x14ac:dyDescent="0.3">
      <c r="A205" s="161" t="s">
        <v>745</v>
      </c>
      <c r="B205" s="136">
        <v>43099</v>
      </c>
      <c r="C205" s="124" t="s">
        <v>495</v>
      </c>
      <c r="D205" s="137">
        <v>4</v>
      </c>
      <c r="E205" s="137">
        <v>4</v>
      </c>
      <c r="F205" s="125">
        <v>4</v>
      </c>
      <c r="G205" s="138">
        <v>212.6</v>
      </c>
      <c r="H205" s="195">
        <f t="shared" si="3"/>
        <v>850.4</v>
      </c>
    </row>
    <row r="206" spans="1:8" s="129" customFormat="1" ht="18.75" customHeight="1" x14ac:dyDescent="0.3">
      <c r="A206" s="161" t="s">
        <v>699</v>
      </c>
      <c r="B206" s="136">
        <v>44839</v>
      </c>
      <c r="C206" s="124" t="s">
        <v>657</v>
      </c>
      <c r="D206" s="137">
        <v>19</v>
      </c>
      <c r="E206" s="137">
        <v>19</v>
      </c>
      <c r="F206" s="137">
        <v>19</v>
      </c>
      <c r="G206" s="138">
        <v>2450</v>
      </c>
      <c r="H206" s="195">
        <f t="shared" si="3"/>
        <v>46550</v>
      </c>
    </row>
    <row r="207" spans="1:8" s="129" customFormat="1" ht="18.75" customHeight="1" x14ac:dyDescent="0.3">
      <c r="A207" s="161" t="s">
        <v>641</v>
      </c>
      <c r="B207" s="136">
        <v>45062</v>
      </c>
      <c r="C207" s="124" t="s">
        <v>850</v>
      </c>
      <c r="D207" s="137">
        <v>0</v>
      </c>
      <c r="E207" s="137">
        <v>0</v>
      </c>
      <c r="F207" s="137">
        <v>0</v>
      </c>
      <c r="G207" s="138">
        <v>11210</v>
      </c>
      <c r="H207" s="195">
        <f t="shared" si="3"/>
        <v>0</v>
      </c>
    </row>
    <row r="208" spans="1:8" s="129" customFormat="1" ht="18.75" customHeight="1" x14ac:dyDescent="0.3">
      <c r="A208" s="161" t="s">
        <v>641</v>
      </c>
      <c r="B208" s="136">
        <v>45062</v>
      </c>
      <c r="C208" s="124" t="s">
        <v>851</v>
      </c>
      <c r="D208" s="137">
        <v>0</v>
      </c>
      <c r="E208" s="137">
        <v>0</v>
      </c>
      <c r="F208" s="137">
        <v>0</v>
      </c>
      <c r="G208" s="138">
        <v>11564</v>
      </c>
      <c r="H208" s="195">
        <f t="shared" si="3"/>
        <v>0</v>
      </c>
    </row>
    <row r="209" spans="1:8" s="129" customFormat="1" ht="18.75" customHeight="1" x14ac:dyDescent="0.3">
      <c r="A209" s="161" t="s">
        <v>641</v>
      </c>
      <c r="B209" s="136">
        <v>44825</v>
      </c>
      <c r="C209" s="124" t="s">
        <v>972</v>
      </c>
      <c r="D209" s="137">
        <v>0</v>
      </c>
      <c r="E209" s="137">
        <v>0</v>
      </c>
      <c r="F209" s="137">
        <v>0</v>
      </c>
      <c r="G209" s="138">
        <v>0</v>
      </c>
      <c r="H209" s="195">
        <f t="shared" si="3"/>
        <v>0</v>
      </c>
    </row>
    <row r="210" spans="1:8" s="129" customFormat="1" ht="18.75" customHeight="1" x14ac:dyDescent="0.3">
      <c r="A210" s="161" t="s">
        <v>641</v>
      </c>
      <c r="B210" s="136">
        <v>45062</v>
      </c>
      <c r="C210" s="124" t="s">
        <v>852</v>
      </c>
      <c r="D210" s="137">
        <v>0</v>
      </c>
      <c r="E210" s="137">
        <v>0</v>
      </c>
      <c r="F210" s="137">
        <v>0</v>
      </c>
      <c r="G210" s="138">
        <v>17700</v>
      </c>
      <c r="H210" s="195">
        <f t="shared" si="3"/>
        <v>0</v>
      </c>
    </row>
    <row r="211" spans="1:8" s="129" customFormat="1" ht="18.75" customHeight="1" x14ac:dyDescent="0.3">
      <c r="A211" s="161" t="s">
        <v>641</v>
      </c>
      <c r="B211" s="136">
        <v>44825</v>
      </c>
      <c r="C211" s="124" t="s">
        <v>663</v>
      </c>
      <c r="D211" s="137">
        <v>0</v>
      </c>
      <c r="E211" s="137">
        <v>0</v>
      </c>
      <c r="F211" s="137">
        <v>0</v>
      </c>
      <c r="G211" s="138">
        <v>5500</v>
      </c>
      <c r="H211" s="195">
        <f t="shared" si="3"/>
        <v>0</v>
      </c>
    </row>
    <row r="212" spans="1:8" s="129" customFormat="1" ht="18.75" customHeight="1" x14ac:dyDescent="0.3">
      <c r="A212" s="161" t="s">
        <v>641</v>
      </c>
      <c r="B212" s="136">
        <v>44825</v>
      </c>
      <c r="C212" s="124" t="s">
        <v>618</v>
      </c>
      <c r="D212" s="137">
        <v>0</v>
      </c>
      <c r="E212" s="137">
        <v>0</v>
      </c>
      <c r="F212" s="137">
        <v>0</v>
      </c>
      <c r="G212" s="138">
        <v>10100</v>
      </c>
      <c r="H212" s="195">
        <f t="shared" si="3"/>
        <v>0</v>
      </c>
    </row>
    <row r="213" spans="1:8" s="129" customFormat="1" ht="18.75" customHeight="1" x14ac:dyDescent="0.3">
      <c r="A213" s="161" t="s">
        <v>641</v>
      </c>
      <c r="B213" s="136">
        <v>45062</v>
      </c>
      <c r="C213" s="124" t="s">
        <v>849</v>
      </c>
      <c r="D213" s="137">
        <v>0</v>
      </c>
      <c r="E213" s="137">
        <v>0</v>
      </c>
      <c r="F213" s="137">
        <v>0</v>
      </c>
      <c r="G213" s="138">
        <v>7257</v>
      </c>
      <c r="H213" s="195">
        <f t="shared" si="3"/>
        <v>0</v>
      </c>
    </row>
    <row r="214" spans="1:8" s="129" customFormat="1" ht="18.75" customHeight="1" x14ac:dyDescent="0.3">
      <c r="A214" s="161" t="s">
        <v>641</v>
      </c>
      <c r="B214" s="136">
        <v>45062</v>
      </c>
      <c r="C214" s="124" t="s">
        <v>848</v>
      </c>
      <c r="D214" s="137">
        <v>4</v>
      </c>
      <c r="E214" s="137">
        <v>0</v>
      </c>
      <c r="F214" s="137">
        <v>0</v>
      </c>
      <c r="G214" s="138">
        <v>15340</v>
      </c>
      <c r="H214" s="195">
        <f t="shared" si="3"/>
        <v>0</v>
      </c>
    </row>
    <row r="215" spans="1:8" s="129" customFormat="1" ht="18.75" customHeight="1" x14ac:dyDescent="0.3">
      <c r="A215" s="161" t="s">
        <v>651</v>
      </c>
      <c r="B215" s="136">
        <v>44846</v>
      </c>
      <c r="C215" s="124" t="s">
        <v>654</v>
      </c>
      <c r="D215" s="137">
        <v>0</v>
      </c>
      <c r="E215" s="137">
        <v>0</v>
      </c>
      <c r="F215" s="137">
        <v>0</v>
      </c>
      <c r="G215" s="138">
        <v>0</v>
      </c>
      <c r="H215" s="195">
        <f t="shared" si="3"/>
        <v>0</v>
      </c>
    </row>
    <row r="216" spans="1:8" s="129" customFormat="1" ht="18.75" customHeight="1" x14ac:dyDescent="0.3">
      <c r="A216" s="161" t="s">
        <v>641</v>
      </c>
      <c r="B216" s="136">
        <v>44825</v>
      </c>
      <c r="C216" s="124" t="s">
        <v>619</v>
      </c>
      <c r="D216" s="137">
        <v>0</v>
      </c>
      <c r="E216" s="137">
        <v>0</v>
      </c>
      <c r="F216" s="137">
        <v>0</v>
      </c>
      <c r="G216" s="138">
        <v>22.88</v>
      </c>
      <c r="H216" s="195">
        <f t="shared" si="3"/>
        <v>0</v>
      </c>
    </row>
    <row r="217" spans="1:8" s="129" customFormat="1" ht="18.75" customHeight="1" x14ac:dyDescent="0.3">
      <c r="A217" s="161" t="s">
        <v>496</v>
      </c>
      <c r="B217" s="136">
        <v>43511</v>
      </c>
      <c r="C217" s="124" t="s">
        <v>973</v>
      </c>
      <c r="D217" s="137">
        <v>0</v>
      </c>
      <c r="E217" s="137">
        <v>0</v>
      </c>
      <c r="F217" s="137">
        <v>0</v>
      </c>
      <c r="G217" s="138">
        <v>995</v>
      </c>
      <c r="H217" s="195">
        <f t="shared" si="3"/>
        <v>0</v>
      </c>
    </row>
    <row r="218" spans="1:8" s="129" customFormat="1" ht="18.75" customHeight="1" x14ac:dyDescent="0.3">
      <c r="A218" s="161" t="s">
        <v>496</v>
      </c>
      <c r="B218" s="136">
        <v>43511</v>
      </c>
      <c r="C218" s="126" t="s">
        <v>974</v>
      </c>
      <c r="D218" s="137">
        <v>0</v>
      </c>
      <c r="E218" s="137">
        <v>0</v>
      </c>
      <c r="F218" s="137">
        <v>0</v>
      </c>
      <c r="G218" s="138">
        <v>995</v>
      </c>
      <c r="H218" s="195">
        <f t="shared" si="3"/>
        <v>0</v>
      </c>
    </row>
    <row r="219" spans="1:8" s="129" customFormat="1" ht="18.75" customHeight="1" x14ac:dyDescent="0.3">
      <c r="A219" s="161" t="s">
        <v>496</v>
      </c>
      <c r="B219" s="136">
        <v>43511</v>
      </c>
      <c r="C219" s="124" t="s">
        <v>497</v>
      </c>
      <c r="D219" s="137">
        <v>0</v>
      </c>
      <c r="E219" s="137">
        <v>0</v>
      </c>
      <c r="F219" s="137">
        <v>0</v>
      </c>
      <c r="G219" s="138">
        <v>795</v>
      </c>
      <c r="H219" s="195">
        <f t="shared" si="3"/>
        <v>0</v>
      </c>
    </row>
    <row r="220" spans="1:8" s="129" customFormat="1" ht="18.75" customHeight="1" x14ac:dyDescent="0.3">
      <c r="A220" s="161" t="s">
        <v>1075</v>
      </c>
      <c r="B220" s="136">
        <v>45156</v>
      </c>
      <c r="C220" s="124" t="s">
        <v>1076</v>
      </c>
      <c r="D220" s="125">
        <v>3</v>
      </c>
      <c r="E220" s="137">
        <v>3</v>
      </c>
      <c r="F220" s="125">
        <v>3</v>
      </c>
      <c r="G220" s="127">
        <v>299</v>
      </c>
      <c r="H220" s="195">
        <f t="shared" si="3"/>
        <v>897</v>
      </c>
    </row>
    <row r="221" spans="1:8" s="129" customFormat="1" ht="18.75" customHeight="1" x14ac:dyDescent="0.3">
      <c r="A221" s="161" t="s">
        <v>498</v>
      </c>
      <c r="B221" s="136">
        <v>43460</v>
      </c>
      <c r="C221" s="124" t="s">
        <v>499</v>
      </c>
      <c r="D221" s="137">
        <v>13</v>
      </c>
      <c r="E221" s="137">
        <v>13</v>
      </c>
      <c r="F221" s="137">
        <v>10</v>
      </c>
      <c r="G221" s="138">
        <v>255</v>
      </c>
      <c r="H221" s="195">
        <f t="shared" si="3"/>
        <v>2550</v>
      </c>
    </row>
    <row r="222" spans="1:8" s="129" customFormat="1" ht="18.75" customHeight="1" x14ac:dyDescent="0.3">
      <c r="A222" s="161" t="s">
        <v>500</v>
      </c>
      <c r="B222" s="136">
        <v>43099</v>
      </c>
      <c r="C222" s="126" t="s">
        <v>501</v>
      </c>
      <c r="D222" s="137">
        <v>0</v>
      </c>
      <c r="E222" s="137">
        <v>0</v>
      </c>
      <c r="F222" s="137">
        <v>0</v>
      </c>
      <c r="G222" s="138">
        <v>25</v>
      </c>
      <c r="H222" s="195">
        <f t="shared" si="3"/>
        <v>0</v>
      </c>
    </row>
    <row r="223" spans="1:8" s="129" customFormat="1" ht="18.75" customHeight="1" x14ac:dyDescent="0.3">
      <c r="A223" s="161" t="s">
        <v>502</v>
      </c>
      <c r="B223" s="136">
        <v>43099</v>
      </c>
      <c r="C223" s="124" t="s">
        <v>503</v>
      </c>
      <c r="D223" s="137">
        <v>53</v>
      </c>
      <c r="E223" s="137">
        <v>53</v>
      </c>
      <c r="F223" s="137">
        <v>52</v>
      </c>
      <c r="G223" s="138">
        <v>55</v>
      </c>
      <c r="H223" s="195">
        <f t="shared" si="3"/>
        <v>2860</v>
      </c>
    </row>
    <row r="224" spans="1:8" s="129" customFormat="1" ht="18.75" customHeight="1" x14ac:dyDescent="0.3">
      <c r="A224" s="161" t="s">
        <v>767</v>
      </c>
      <c r="B224" s="136">
        <v>45030</v>
      </c>
      <c r="C224" s="126" t="s">
        <v>783</v>
      </c>
      <c r="D224" s="137">
        <v>0</v>
      </c>
      <c r="E224" s="137">
        <v>0</v>
      </c>
      <c r="F224" s="137">
        <v>0</v>
      </c>
      <c r="G224" s="138">
        <v>588</v>
      </c>
      <c r="H224" s="195">
        <f t="shared" si="3"/>
        <v>0</v>
      </c>
    </row>
    <row r="225" spans="1:8" s="129" customFormat="1" ht="18.75" customHeight="1" x14ac:dyDescent="0.3">
      <c r="A225" s="161" t="s">
        <v>746</v>
      </c>
      <c r="B225" s="136">
        <v>44938</v>
      </c>
      <c r="C225" s="124" t="s">
        <v>505</v>
      </c>
      <c r="D225" s="137">
        <v>0</v>
      </c>
      <c r="E225" s="137">
        <v>61</v>
      </c>
      <c r="F225" s="137">
        <v>39</v>
      </c>
      <c r="G225" s="138">
        <v>88.33</v>
      </c>
      <c r="H225" s="195">
        <f t="shared" si="3"/>
        <v>3444.87</v>
      </c>
    </row>
    <row r="226" spans="1:8" s="129" customFormat="1" ht="18.75" customHeight="1" x14ac:dyDescent="0.3">
      <c r="A226" s="161" t="s">
        <v>746</v>
      </c>
      <c r="B226" s="136">
        <v>45128</v>
      </c>
      <c r="C226" s="126" t="s">
        <v>872</v>
      </c>
      <c r="D226" s="137">
        <v>4212</v>
      </c>
      <c r="E226" s="137">
        <v>3852</v>
      </c>
      <c r="F226" s="137">
        <v>3570</v>
      </c>
      <c r="G226" s="138">
        <v>98.9</v>
      </c>
      <c r="H226" s="195">
        <f t="shared" si="3"/>
        <v>353073</v>
      </c>
    </row>
    <row r="227" spans="1:8" s="129" customFormat="1" ht="18.75" customHeight="1" x14ac:dyDescent="0.3">
      <c r="A227" s="161" t="s">
        <v>746</v>
      </c>
      <c r="B227" s="136">
        <v>45209</v>
      </c>
      <c r="C227" s="124" t="s">
        <v>506</v>
      </c>
      <c r="D227" s="137">
        <v>12960</v>
      </c>
      <c r="E227" s="137">
        <v>12416</v>
      </c>
      <c r="F227" s="137">
        <v>11905</v>
      </c>
      <c r="G227" s="138">
        <v>91.66</v>
      </c>
      <c r="H227" s="195">
        <f t="shared" si="3"/>
        <v>1091212.3</v>
      </c>
    </row>
    <row r="228" spans="1:8" s="129" customFormat="1" ht="18.75" customHeight="1" x14ac:dyDescent="0.3">
      <c r="A228" s="161" t="s">
        <v>746</v>
      </c>
      <c r="B228" s="136">
        <v>43308</v>
      </c>
      <c r="C228" s="124" t="s">
        <v>506</v>
      </c>
      <c r="D228" s="137">
        <v>227</v>
      </c>
      <c r="E228" s="137">
        <v>0</v>
      </c>
      <c r="F228" s="137">
        <v>0</v>
      </c>
      <c r="G228" s="138">
        <v>160</v>
      </c>
      <c r="H228" s="195">
        <f t="shared" si="3"/>
        <v>0</v>
      </c>
    </row>
    <row r="229" spans="1:8" s="129" customFormat="1" ht="18.75" customHeight="1" x14ac:dyDescent="0.3">
      <c r="A229" s="161" t="s">
        <v>1077</v>
      </c>
      <c r="B229" s="136">
        <v>45156</v>
      </c>
      <c r="C229" s="124" t="s">
        <v>1078</v>
      </c>
      <c r="D229" s="125">
        <v>18</v>
      </c>
      <c r="E229" s="137">
        <v>18</v>
      </c>
      <c r="F229" s="125">
        <v>18</v>
      </c>
      <c r="G229" s="127">
        <v>54.6</v>
      </c>
      <c r="H229" s="195">
        <f t="shared" si="3"/>
        <v>982.80000000000007</v>
      </c>
    </row>
    <row r="230" spans="1:8" s="129" customFormat="1" ht="18.75" customHeight="1" x14ac:dyDescent="0.3">
      <c r="A230" s="161" t="s">
        <v>580</v>
      </c>
      <c r="B230" s="136">
        <v>44567</v>
      </c>
      <c r="C230" s="124" t="s">
        <v>579</v>
      </c>
      <c r="D230" s="137">
        <v>3520</v>
      </c>
      <c r="E230" s="137">
        <v>3520</v>
      </c>
      <c r="F230" s="125">
        <v>3520</v>
      </c>
      <c r="G230" s="138">
        <v>62.5</v>
      </c>
      <c r="H230" s="195">
        <f t="shared" si="3"/>
        <v>220000</v>
      </c>
    </row>
    <row r="231" spans="1:8" s="129" customFormat="1" ht="18.75" customHeight="1" x14ac:dyDescent="0.3">
      <c r="A231" s="161" t="s">
        <v>446</v>
      </c>
      <c r="B231" s="136">
        <v>43099</v>
      </c>
      <c r="C231" s="124" t="s">
        <v>507</v>
      </c>
      <c r="D231" s="137">
        <v>0</v>
      </c>
      <c r="E231" s="137">
        <v>0</v>
      </c>
      <c r="F231" s="137">
        <v>0</v>
      </c>
      <c r="G231" s="138">
        <v>1150.71</v>
      </c>
      <c r="H231" s="195">
        <f t="shared" si="3"/>
        <v>0</v>
      </c>
    </row>
    <row r="232" spans="1:8" s="129" customFormat="1" ht="18.75" customHeight="1" x14ac:dyDescent="0.3">
      <c r="A232" s="161" t="s">
        <v>508</v>
      </c>
      <c r="B232" s="136">
        <v>43411</v>
      </c>
      <c r="C232" s="124" t="s">
        <v>620</v>
      </c>
      <c r="D232" s="137">
        <v>13</v>
      </c>
      <c r="E232" s="137">
        <v>13</v>
      </c>
      <c r="F232" s="137">
        <v>10</v>
      </c>
      <c r="G232" s="138">
        <v>329</v>
      </c>
      <c r="H232" s="195">
        <f t="shared" si="3"/>
        <v>3290</v>
      </c>
    </row>
    <row r="233" spans="1:8" s="129" customFormat="1" ht="18.75" customHeight="1" x14ac:dyDescent="0.3">
      <c r="A233" s="161" t="s">
        <v>509</v>
      </c>
      <c r="B233" s="136">
        <v>43099</v>
      </c>
      <c r="C233" s="124" t="s">
        <v>510</v>
      </c>
      <c r="D233" s="137">
        <v>0</v>
      </c>
      <c r="E233" s="137">
        <v>0</v>
      </c>
      <c r="F233" s="137">
        <v>0</v>
      </c>
      <c r="G233" s="138">
        <v>149.91999999999999</v>
      </c>
      <c r="H233" s="195">
        <f t="shared" si="3"/>
        <v>0</v>
      </c>
    </row>
    <row r="234" spans="1:8" s="129" customFormat="1" ht="18.75" customHeight="1" x14ac:dyDescent="0.3">
      <c r="A234" s="161" t="s">
        <v>509</v>
      </c>
      <c r="B234" s="136">
        <v>45110</v>
      </c>
      <c r="C234" s="124" t="s">
        <v>857</v>
      </c>
      <c r="D234" s="137">
        <v>6</v>
      </c>
      <c r="E234" s="137">
        <v>6</v>
      </c>
      <c r="F234" s="137">
        <v>6</v>
      </c>
      <c r="G234" s="138">
        <v>178.47</v>
      </c>
      <c r="H234" s="195">
        <f t="shared" si="3"/>
        <v>1070.82</v>
      </c>
    </row>
    <row r="235" spans="1:8" s="129" customFormat="1" ht="18.75" customHeight="1" x14ac:dyDescent="0.3">
      <c r="A235" s="161" t="s">
        <v>1097</v>
      </c>
      <c r="B235" s="136">
        <v>45266</v>
      </c>
      <c r="C235" s="124" t="s">
        <v>979</v>
      </c>
      <c r="D235" s="125">
        <v>15</v>
      </c>
      <c r="E235" s="137">
        <v>0</v>
      </c>
      <c r="F235" s="125">
        <v>9</v>
      </c>
      <c r="G235" s="138">
        <v>316.24</v>
      </c>
      <c r="H235" s="195">
        <f t="shared" si="3"/>
        <v>2846.16</v>
      </c>
    </row>
    <row r="236" spans="1:8" s="129" customFormat="1" ht="18.75" customHeight="1" x14ac:dyDescent="0.3">
      <c r="A236" s="161" t="s">
        <v>1097</v>
      </c>
      <c r="B236" s="136">
        <v>45266</v>
      </c>
      <c r="C236" s="124" t="s">
        <v>980</v>
      </c>
      <c r="D236" s="125">
        <v>2</v>
      </c>
      <c r="E236" s="137">
        <v>0</v>
      </c>
      <c r="F236" s="125">
        <v>1</v>
      </c>
      <c r="G236" s="138">
        <v>5429.62</v>
      </c>
      <c r="H236" s="195">
        <f t="shared" si="3"/>
        <v>5429.62</v>
      </c>
    </row>
    <row r="237" spans="1:8" s="129" customFormat="1" ht="18.75" customHeight="1" x14ac:dyDescent="0.3">
      <c r="A237" s="161" t="s">
        <v>511</v>
      </c>
      <c r="B237" s="136">
        <v>43099</v>
      </c>
      <c r="C237" s="124" t="s">
        <v>512</v>
      </c>
      <c r="D237" s="137">
        <v>0</v>
      </c>
      <c r="E237" s="137">
        <v>0</v>
      </c>
      <c r="F237" s="137">
        <v>0</v>
      </c>
      <c r="G237" s="138">
        <v>110</v>
      </c>
      <c r="H237" s="195">
        <f t="shared" si="3"/>
        <v>0</v>
      </c>
    </row>
    <row r="238" spans="1:8" s="129" customFormat="1" ht="18.75" customHeight="1" x14ac:dyDescent="0.3">
      <c r="A238" s="161" t="s">
        <v>511</v>
      </c>
      <c r="B238" s="136">
        <v>45110</v>
      </c>
      <c r="C238" s="124" t="s">
        <v>856</v>
      </c>
      <c r="D238" s="137">
        <v>60</v>
      </c>
      <c r="E238" s="137">
        <v>60</v>
      </c>
      <c r="F238" s="137">
        <v>0</v>
      </c>
      <c r="G238" s="138">
        <v>384.41</v>
      </c>
      <c r="H238" s="195">
        <f t="shared" si="3"/>
        <v>0</v>
      </c>
    </row>
    <row r="239" spans="1:8" s="129" customFormat="1" ht="18.75" customHeight="1" x14ac:dyDescent="0.3">
      <c r="A239" s="161" t="s">
        <v>513</v>
      </c>
      <c r="B239" s="136">
        <v>43308</v>
      </c>
      <c r="C239" s="124" t="s">
        <v>514</v>
      </c>
      <c r="D239" s="137">
        <v>3800</v>
      </c>
      <c r="E239" s="137">
        <v>3800</v>
      </c>
      <c r="F239" s="137">
        <v>3800</v>
      </c>
      <c r="G239" s="138">
        <v>4.34</v>
      </c>
      <c r="H239" s="195">
        <f t="shared" si="3"/>
        <v>16492</v>
      </c>
    </row>
    <row r="240" spans="1:8" s="129" customFormat="1" ht="18.75" customHeight="1" x14ac:dyDescent="0.3">
      <c r="A240" s="161" t="s">
        <v>513</v>
      </c>
      <c r="B240" s="136">
        <v>43099</v>
      </c>
      <c r="C240" s="124" t="s">
        <v>784</v>
      </c>
      <c r="D240" s="137">
        <v>50</v>
      </c>
      <c r="E240" s="137">
        <v>0</v>
      </c>
      <c r="F240" s="137">
        <v>0</v>
      </c>
      <c r="G240" s="138">
        <v>1.43</v>
      </c>
      <c r="H240" s="195">
        <f t="shared" si="3"/>
        <v>0</v>
      </c>
    </row>
    <row r="241" spans="1:8" s="129" customFormat="1" ht="18.75" customHeight="1" x14ac:dyDescent="0.3">
      <c r="A241" s="161" t="s">
        <v>513</v>
      </c>
      <c r="B241" s="136">
        <v>44909</v>
      </c>
      <c r="C241" s="124" t="s">
        <v>662</v>
      </c>
      <c r="D241" s="137">
        <v>3325</v>
      </c>
      <c r="E241" s="137">
        <v>3325</v>
      </c>
      <c r="F241" s="137">
        <v>3300</v>
      </c>
      <c r="G241" s="138">
        <v>2.4300000000000002</v>
      </c>
      <c r="H241" s="195">
        <f t="shared" si="3"/>
        <v>8019.0000000000009</v>
      </c>
    </row>
    <row r="242" spans="1:8" s="129" customFormat="1" ht="18.75" customHeight="1" x14ac:dyDescent="0.3">
      <c r="A242" s="161" t="s">
        <v>511</v>
      </c>
      <c r="B242" s="136">
        <v>43721</v>
      </c>
      <c r="C242" s="124" t="s">
        <v>976</v>
      </c>
      <c r="D242" s="137">
        <v>0</v>
      </c>
      <c r="E242" s="137">
        <v>0</v>
      </c>
      <c r="F242" s="137">
        <v>0</v>
      </c>
      <c r="G242" s="138">
        <v>125</v>
      </c>
      <c r="H242" s="195">
        <f t="shared" si="3"/>
        <v>0</v>
      </c>
    </row>
    <row r="243" spans="1:8" s="129" customFormat="1" ht="18.75" customHeight="1" x14ac:dyDescent="0.3">
      <c r="A243" s="161" t="s">
        <v>511</v>
      </c>
      <c r="B243" s="136">
        <v>43099</v>
      </c>
      <c r="C243" s="124" t="s">
        <v>515</v>
      </c>
      <c r="D243" s="137">
        <v>1</v>
      </c>
      <c r="E243" s="137">
        <v>1</v>
      </c>
      <c r="F243" s="137">
        <v>0</v>
      </c>
      <c r="G243" s="138">
        <v>110</v>
      </c>
      <c r="H243" s="195">
        <f t="shared" si="3"/>
        <v>0</v>
      </c>
    </row>
    <row r="244" spans="1:8" s="129" customFormat="1" ht="18.75" customHeight="1" x14ac:dyDescent="0.3">
      <c r="A244" s="161" t="s">
        <v>511</v>
      </c>
      <c r="B244" s="136">
        <v>45110</v>
      </c>
      <c r="C244" s="124" t="s">
        <v>977</v>
      </c>
      <c r="D244" s="137">
        <v>0</v>
      </c>
      <c r="E244" s="137">
        <v>0</v>
      </c>
      <c r="F244" s="137">
        <v>0</v>
      </c>
      <c r="G244" s="138">
        <v>116.69</v>
      </c>
      <c r="H244" s="195">
        <f t="shared" si="3"/>
        <v>0</v>
      </c>
    </row>
    <row r="245" spans="1:8" s="129" customFormat="1" ht="18.75" customHeight="1" x14ac:dyDescent="0.3">
      <c r="A245" s="161" t="s">
        <v>511</v>
      </c>
      <c r="B245" s="136">
        <v>43511</v>
      </c>
      <c r="C245" s="124" t="s">
        <v>975</v>
      </c>
      <c r="D245" s="137">
        <v>0</v>
      </c>
      <c r="E245" s="137">
        <v>0</v>
      </c>
      <c r="F245" s="137">
        <v>0</v>
      </c>
      <c r="G245" s="138">
        <v>110</v>
      </c>
      <c r="H245" s="195">
        <f t="shared" si="3"/>
        <v>0</v>
      </c>
    </row>
    <row r="246" spans="1:8" s="129" customFormat="1" ht="18.75" customHeight="1" x14ac:dyDescent="0.3">
      <c r="A246" s="161" t="s">
        <v>511</v>
      </c>
      <c r="B246" s="136">
        <v>43511</v>
      </c>
      <c r="C246" s="124" t="s">
        <v>978</v>
      </c>
      <c r="D246" s="137">
        <v>0</v>
      </c>
      <c r="E246" s="137">
        <v>0</v>
      </c>
      <c r="F246" s="137">
        <v>25</v>
      </c>
      <c r="G246" s="138">
        <v>175</v>
      </c>
      <c r="H246" s="195">
        <f t="shared" si="3"/>
        <v>4375</v>
      </c>
    </row>
    <row r="247" spans="1:8" s="129" customFormat="1" ht="18.75" customHeight="1" x14ac:dyDescent="0.3">
      <c r="A247" s="161" t="s">
        <v>511</v>
      </c>
      <c r="B247" s="136">
        <v>43721</v>
      </c>
      <c r="C247" s="126" t="s">
        <v>516</v>
      </c>
      <c r="D247" s="137">
        <v>0</v>
      </c>
      <c r="E247" s="137">
        <v>0</v>
      </c>
      <c r="F247" s="137">
        <v>56</v>
      </c>
      <c r="G247" s="138">
        <v>0</v>
      </c>
      <c r="H247" s="195">
        <f t="shared" si="3"/>
        <v>0</v>
      </c>
    </row>
    <row r="248" spans="1:8" s="129" customFormat="1" ht="18.75" customHeight="1" x14ac:dyDescent="0.3">
      <c r="A248" s="161" t="s">
        <v>1079</v>
      </c>
      <c r="B248" s="136">
        <v>45156</v>
      </c>
      <c r="C248" s="124" t="s">
        <v>1080</v>
      </c>
      <c r="D248" s="125">
        <v>9</v>
      </c>
      <c r="E248" s="137">
        <v>9</v>
      </c>
      <c r="F248" s="125">
        <v>0</v>
      </c>
      <c r="G248" s="127">
        <v>260</v>
      </c>
      <c r="H248" s="195">
        <f t="shared" si="3"/>
        <v>0</v>
      </c>
    </row>
    <row r="249" spans="1:8" s="129" customFormat="1" ht="18.75" customHeight="1" x14ac:dyDescent="0.3">
      <c r="A249" s="161" t="s">
        <v>1081</v>
      </c>
      <c r="B249" s="136">
        <v>45258</v>
      </c>
      <c r="C249" s="124" t="s">
        <v>1082</v>
      </c>
      <c r="D249" s="125">
        <v>0</v>
      </c>
      <c r="E249" s="137">
        <v>0</v>
      </c>
      <c r="F249" s="125">
        <v>0</v>
      </c>
      <c r="G249" s="127">
        <v>330.75</v>
      </c>
      <c r="H249" s="195">
        <f t="shared" si="3"/>
        <v>0</v>
      </c>
    </row>
    <row r="250" spans="1:8" s="129" customFormat="1" ht="18.75" customHeight="1" x14ac:dyDescent="0.3">
      <c r="A250" s="161" t="s">
        <v>517</v>
      </c>
      <c r="B250" s="136">
        <v>43411</v>
      </c>
      <c r="C250" s="124" t="s">
        <v>648</v>
      </c>
      <c r="D250" s="137">
        <v>10</v>
      </c>
      <c r="E250" s="137">
        <v>10</v>
      </c>
      <c r="F250" s="137">
        <v>10</v>
      </c>
      <c r="G250" s="138">
        <v>14</v>
      </c>
      <c r="H250" s="195">
        <f t="shared" si="3"/>
        <v>140</v>
      </c>
    </row>
    <row r="251" spans="1:8" s="129" customFormat="1" ht="18.75" customHeight="1" x14ac:dyDescent="0.3">
      <c r="A251" s="161" t="s">
        <v>518</v>
      </c>
      <c r="B251" s="136">
        <v>43099</v>
      </c>
      <c r="C251" s="126" t="s">
        <v>519</v>
      </c>
      <c r="D251" s="137">
        <v>0</v>
      </c>
      <c r="E251" s="137">
        <v>0</v>
      </c>
      <c r="F251" s="137">
        <v>0</v>
      </c>
      <c r="G251" s="138">
        <v>0</v>
      </c>
      <c r="H251" s="195">
        <f t="shared" si="3"/>
        <v>0</v>
      </c>
    </row>
    <row r="252" spans="1:8" s="129" customFormat="1" ht="18.75" customHeight="1" x14ac:dyDescent="0.3">
      <c r="A252" s="161" t="s">
        <v>1083</v>
      </c>
      <c r="B252" s="136">
        <v>45156</v>
      </c>
      <c r="C252" s="126" t="s">
        <v>1084</v>
      </c>
      <c r="D252" s="125">
        <v>19</v>
      </c>
      <c r="E252" s="137">
        <v>19</v>
      </c>
      <c r="F252" s="125">
        <v>19</v>
      </c>
      <c r="G252" s="127">
        <v>24.7</v>
      </c>
      <c r="H252" s="195">
        <f t="shared" si="3"/>
        <v>469.3</v>
      </c>
    </row>
    <row r="253" spans="1:8" s="129" customFormat="1" ht="18.75" customHeight="1" x14ac:dyDescent="0.3">
      <c r="A253" s="161" t="s">
        <v>1087</v>
      </c>
      <c r="B253" s="136">
        <v>45266</v>
      </c>
      <c r="C253" s="126" t="s">
        <v>1088</v>
      </c>
      <c r="D253" s="125">
        <v>120</v>
      </c>
      <c r="E253" s="137">
        <v>116</v>
      </c>
      <c r="F253" s="125">
        <v>112</v>
      </c>
      <c r="G253" s="127">
        <v>516</v>
      </c>
      <c r="H253" s="195">
        <f t="shared" si="3"/>
        <v>57792</v>
      </c>
    </row>
    <row r="254" spans="1:8" s="129" customFormat="1" ht="18.75" customHeight="1" x14ac:dyDescent="0.3">
      <c r="A254" s="161" t="s">
        <v>1085</v>
      </c>
      <c r="B254" s="136">
        <v>45156</v>
      </c>
      <c r="C254" s="126" t="s">
        <v>1086</v>
      </c>
      <c r="D254" s="125">
        <v>30</v>
      </c>
      <c r="E254" s="137">
        <v>30</v>
      </c>
      <c r="F254" s="125">
        <v>30</v>
      </c>
      <c r="G254" s="127">
        <v>84.5</v>
      </c>
      <c r="H254" s="195">
        <f t="shared" si="3"/>
        <v>2535</v>
      </c>
    </row>
    <row r="255" spans="1:8" s="129" customFormat="1" ht="18.75" customHeight="1" x14ac:dyDescent="0.3">
      <c r="A255" s="161" t="s">
        <v>504</v>
      </c>
      <c r="B255" s="136">
        <v>43308</v>
      </c>
      <c r="C255" s="124" t="s">
        <v>520</v>
      </c>
      <c r="D255" s="137">
        <v>490</v>
      </c>
      <c r="E255" s="137">
        <v>430</v>
      </c>
      <c r="F255" s="137">
        <v>402</v>
      </c>
      <c r="G255" s="138">
        <v>80</v>
      </c>
      <c r="H255" s="195">
        <f t="shared" si="3"/>
        <v>32160</v>
      </c>
    </row>
    <row r="256" spans="1:8" s="129" customFormat="1" ht="18.75" customHeight="1" x14ac:dyDescent="0.3">
      <c r="A256" s="161" t="s">
        <v>521</v>
      </c>
      <c r="B256" s="136">
        <v>43721</v>
      </c>
      <c r="C256" s="126" t="s">
        <v>522</v>
      </c>
      <c r="D256" s="137">
        <v>0</v>
      </c>
      <c r="E256" s="137">
        <v>0</v>
      </c>
      <c r="F256" s="137">
        <v>0</v>
      </c>
      <c r="G256" s="138">
        <v>0</v>
      </c>
      <c r="H256" s="195">
        <f t="shared" si="3"/>
        <v>0</v>
      </c>
    </row>
    <row r="257" spans="1:8" s="129" customFormat="1" ht="18.75" customHeight="1" x14ac:dyDescent="0.3">
      <c r="A257" s="161" t="s">
        <v>642</v>
      </c>
      <c r="B257" s="136">
        <v>44825</v>
      </c>
      <c r="C257" s="126" t="s">
        <v>621</v>
      </c>
      <c r="D257" s="137">
        <v>60</v>
      </c>
      <c r="E257" s="137">
        <v>60</v>
      </c>
      <c r="F257" s="137">
        <v>60</v>
      </c>
      <c r="G257" s="138">
        <v>135.59</v>
      </c>
      <c r="H257" s="195">
        <f t="shared" si="3"/>
        <v>8135.4000000000005</v>
      </c>
    </row>
    <row r="258" spans="1:8" s="129" customFormat="1" ht="18.75" customHeight="1" x14ac:dyDescent="0.3">
      <c r="A258" s="161" t="s">
        <v>467</v>
      </c>
      <c r="B258" s="136">
        <v>45110</v>
      </c>
      <c r="C258" s="124" t="s">
        <v>523</v>
      </c>
      <c r="D258" s="137">
        <v>8</v>
      </c>
      <c r="E258" s="137">
        <v>0</v>
      </c>
      <c r="F258" s="137">
        <v>0</v>
      </c>
      <c r="G258" s="138">
        <v>439.32</v>
      </c>
      <c r="H258" s="195">
        <f t="shared" si="3"/>
        <v>0</v>
      </c>
    </row>
    <row r="259" spans="1:8" s="129" customFormat="1" ht="18.75" customHeight="1" x14ac:dyDescent="0.3">
      <c r="A259" s="161" t="s">
        <v>421</v>
      </c>
      <c r="B259" s="136">
        <v>43411</v>
      </c>
      <c r="C259" s="124" t="s">
        <v>524</v>
      </c>
      <c r="D259" s="137">
        <v>18</v>
      </c>
      <c r="E259" s="137">
        <v>18</v>
      </c>
      <c r="F259" s="137">
        <v>18</v>
      </c>
      <c r="G259" s="138">
        <v>7</v>
      </c>
      <c r="H259" s="195">
        <f t="shared" si="3"/>
        <v>126</v>
      </c>
    </row>
    <row r="260" spans="1:8" s="129" customFormat="1" ht="18.75" customHeight="1" x14ac:dyDescent="0.3">
      <c r="A260" s="161" t="s">
        <v>1098</v>
      </c>
      <c r="B260" s="136">
        <v>45266</v>
      </c>
      <c r="C260" s="124" t="s">
        <v>981</v>
      </c>
      <c r="D260" s="125">
        <v>15</v>
      </c>
      <c r="E260" s="137">
        <v>0</v>
      </c>
      <c r="F260" s="125">
        <v>15</v>
      </c>
      <c r="G260" s="138">
        <v>590</v>
      </c>
      <c r="H260" s="195">
        <f t="shared" si="3"/>
        <v>8850</v>
      </c>
    </row>
    <row r="261" spans="1:8" s="129" customFormat="1" ht="18.75" customHeight="1" x14ac:dyDescent="0.3">
      <c r="A261" s="161" t="s">
        <v>643</v>
      </c>
      <c r="B261" s="136">
        <v>44825</v>
      </c>
      <c r="C261" s="124" t="s">
        <v>622</v>
      </c>
      <c r="D261" s="137">
        <v>200</v>
      </c>
      <c r="E261" s="137">
        <v>200</v>
      </c>
      <c r="F261" s="137">
        <v>200</v>
      </c>
      <c r="G261" s="138">
        <v>2.12</v>
      </c>
      <c r="H261" s="195">
        <f t="shared" si="3"/>
        <v>424</v>
      </c>
    </row>
    <row r="262" spans="1:8" s="129" customFormat="1" ht="18.75" customHeight="1" x14ac:dyDescent="0.3">
      <c r="A262" s="161" t="s">
        <v>643</v>
      </c>
      <c r="B262" s="136">
        <v>44833</v>
      </c>
      <c r="C262" s="124" t="s">
        <v>623</v>
      </c>
      <c r="D262" s="137">
        <v>200</v>
      </c>
      <c r="E262" s="137">
        <v>200</v>
      </c>
      <c r="F262" s="137">
        <v>200</v>
      </c>
      <c r="G262" s="138">
        <v>1.65</v>
      </c>
      <c r="H262" s="195">
        <f t="shared" si="3"/>
        <v>330</v>
      </c>
    </row>
    <row r="263" spans="1:8" s="129" customFormat="1" ht="18.75" customHeight="1" x14ac:dyDescent="0.3">
      <c r="A263" s="161" t="s">
        <v>525</v>
      </c>
      <c r="B263" s="136">
        <v>45110</v>
      </c>
      <c r="C263" s="126" t="s">
        <v>526</v>
      </c>
      <c r="D263" s="137">
        <v>147</v>
      </c>
      <c r="E263" s="137">
        <v>142</v>
      </c>
      <c r="F263" s="137">
        <v>77</v>
      </c>
      <c r="G263" s="138">
        <v>199.07</v>
      </c>
      <c r="H263" s="195">
        <f t="shared" si="3"/>
        <v>15328.39</v>
      </c>
    </row>
    <row r="264" spans="1:8" s="129" customFormat="1" ht="18.75" customHeight="1" x14ac:dyDescent="0.3">
      <c r="A264" s="161" t="s">
        <v>525</v>
      </c>
      <c r="B264" s="136">
        <v>44949</v>
      </c>
      <c r="C264" s="124" t="s">
        <v>692</v>
      </c>
      <c r="D264" s="137">
        <v>0</v>
      </c>
      <c r="E264" s="137">
        <v>0</v>
      </c>
      <c r="F264" s="137">
        <v>0</v>
      </c>
      <c r="G264" s="138">
        <v>184.32</v>
      </c>
      <c r="H264" s="195">
        <f t="shared" si="3"/>
        <v>0</v>
      </c>
    </row>
    <row r="265" spans="1:8" s="129" customFormat="1" ht="18.75" customHeight="1" x14ac:dyDescent="0.3">
      <c r="A265" s="161" t="s">
        <v>525</v>
      </c>
      <c r="B265" s="136">
        <v>43099</v>
      </c>
      <c r="C265" s="124" t="s">
        <v>785</v>
      </c>
      <c r="D265" s="137">
        <v>48</v>
      </c>
      <c r="E265" s="137">
        <v>48</v>
      </c>
      <c r="F265" s="137">
        <v>48</v>
      </c>
      <c r="G265" s="138">
        <v>25.42</v>
      </c>
      <c r="H265" s="195">
        <f t="shared" si="3"/>
        <v>1220.1600000000001</v>
      </c>
    </row>
    <row r="266" spans="1:8" s="129" customFormat="1" ht="18.75" customHeight="1" x14ac:dyDescent="0.3">
      <c r="A266" s="161" t="s">
        <v>525</v>
      </c>
      <c r="B266" s="136">
        <v>43099</v>
      </c>
      <c r="C266" s="124" t="s">
        <v>786</v>
      </c>
      <c r="D266" s="137">
        <v>7</v>
      </c>
      <c r="E266" s="137">
        <v>7</v>
      </c>
      <c r="F266" s="137">
        <v>7</v>
      </c>
      <c r="G266" s="138">
        <v>138</v>
      </c>
      <c r="H266" s="195">
        <f t="shared" ref="H266:H299" si="4">F266*G266</f>
        <v>966</v>
      </c>
    </row>
    <row r="267" spans="1:8" s="129" customFormat="1" ht="18.75" customHeight="1" x14ac:dyDescent="0.3">
      <c r="A267" s="161" t="s">
        <v>1089</v>
      </c>
      <c r="B267" s="136">
        <v>45266</v>
      </c>
      <c r="C267" s="124" t="s">
        <v>1090</v>
      </c>
      <c r="D267" s="125">
        <v>70</v>
      </c>
      <c r="E267" s="137">
        <v>70</v>
      </c>
      <c r="F267" s="125">
        <v>66</v>
      </c>
      <c r="G267" s="127">
        <v>611.99</v>
      </c>
      <c r="H267" s="195">
        <f t="shared" si="4"/>
        <v>40391.340000000004</v>
      </c>
    </row>
    <row r="268" spans="1:8" s="129" customFormat="1" ht="18.75" customHeight="1" x14ac:dyDescent="0.3">
      <c r="A268" s="161" t="s">
        <v>644</v>
      </c>
      <c r="B268" s="136">
        <v>44825</v>
      </c>
      <c r="C268" s="124" t="s">
        <v>625</v>
      </c>
      <c r="D268" s="137">
        <v>87</v>
      </c>
      <c r="E268" s="137">
        <v>87</v>
      </c>
      <c r="F268" s="137">
        <v>87</v>
      </c>
      <c r="G268" s="138">
        <v>135.59</v>
      </c>
      <c r="H268" s="195">
        <f t="shared" si="4"/>
        <v>11796.33</v>
      </c>
    </row>
    <row r="269" spans="1:8" s="129" customFormat="1" ht="18.75" customHeight="1" x14ac:dyDescent="0.3">
      <c r="A269" s="163" t="s">
        <v>649</v>
      </c>
      <c r="B269" s="142">
        <v>44825</v>
      </c>
      <c r="C269" s="124" t="s">
        <v>624</v>
      </c>
      <c r="D269" s="137">
        <v>53</v>
      </c>
      <c r="E269" s="137">
        <v>53</v>
      </c>
      <c r="F269" s="137">
        <v>53</v>
      </c>
      <c r="G269" s="138">
        <v>15</v>
      </c>
      <c r="H269" s="195">
        <f t="shared" si="4"/>
        <v>795</v>
      </c>
    </row>
    <row r="270" spans="1:8" s="129" customFormat="1" ht="18.75" customHeight="1" x14ac:dyDescent="0.3">
      <c r="A270" s="161" t="s">
        <v>527</v>
      </c>
      <c r="B270" s="136">
        <v>43411</v>
      </c>
      <c r="C270" s="124" t="s">
        <v>528</v>
      </c>
      <c r="D270" s="137">
        <v>3</v>
      </c>
      <c r="E270" s="137">
        <v>3</v>
      </c>
      <c r="F270" s="137">
        <v>3</v>
      </c>
      <c r="G270" s="138">
        <v>1745</v>
      </c>
      <c r="H270" s="195">
        <f t="shared" si="4"/>
        <v>5235</v>
      </c>
    </row>
    <row r="271" spans="1:8" s="129" customFormat="1" ht="18.75" customHeight="1" x14ac:dyDescent="0.3">
      <c r="A271" s="161" t="s">
        <v>521</v>
      </c>
      <c r="B271" s="136">
        <v>43099</v>
      </c>
      <c r="C271" s="124" t="s">
        <v>529</v>
      </c>
      <c r="D271" s="137">
        <v>0</v>
      </c>
      <c r="E271" s="137">
        <v>0</v>
      </c>
      <c r="F271" s="137">
        <v>0</v>
      </c>
      <c r="G271" s="138">
        <v>36.78</v>
      </c>
      <c r="H271" s="195">
        <f t="shared" si="4"/>
        <v>0</v>
      </c>
    </row>
    <row r="272" spans="1:8" s="129" customFormat="1" ht="18.75" customHeight="1" x14ac:dyDescent="0.3">
      <c r="A272" s="161" t="s">
        <v>521</v>
      </c>
      <c r="B272" s="136">
        <v>43099</v>
      </c>
      <c r="C272" s="126" t="s">
        <v>530</v>
      </c>
      <c r="D272" s="137">
        <v>40</v>
      </c>
      <c r="E272" s="137">
        <v>40</v>
      </c>
      <c r="F272" s="137">
        <v>40</v>
      </c>
      <c r="G272" s="138">
        <v>36.78</v>
      </c>
      <c r="H272" s="195">
        <f t="shared" si="4"/>
        <v>1471.2</v>
      </c>
    </row>
    <row r="273" spans="1:8" s="129" customFormat="1" ht="18.75" customHeight="1" x14ac:dyDescent="0.3">
      <c r="A273" s="161" t="s">
        <v>531</v>
      </c>
      <c r="B273" s="136">
        <v>43311</v>
      </c>
      <c r="C273" s="126" t="s">
        <v>532</v>
      </c>
      <c r="D273" s="137">
        <v>0</v>
      </c>
      <c r="E273" s="137">
        <v>0</v>
      </c>
      <c r="F273" s="137">
        <v>0</v>
      </c>
      <c r="G273" s="138">
        <v>564.99</v>
      </c>
      <c r="H273" s="195">
        <f t="shared" si="4"/>
        <v>0</v>
      </c>
    </row>
    <row r="274" spans="1:8" s="129" customFormat="1" ht="18.75" customHeight="1" x14ac:dyDescent="0.3">
      <c r="A274" s="161" t="s">
        <v>531</v>
      </c>
      <c r="B274" s="136">
        <v>43311</v>
      </c>
      <c r="C274" s="126" t="s">
        <v>533</v>
      </c>
      <c r="D274" s="137">
        <v>0</v>
      </c>
      <c r="E274" s="137">
        <v>0</v>
      </c>
      <c r="F274" s="137">
        <v>0</v>
      </c>
      <c r="G274" s="138">
        <v>1394.99</v>
      </c>
      <c r="H274" s="195">
        <f t="shared" si="4"/>
        <v>0</v>
      </c>
    </row>
    <row r="275" spans="1:8" s="129" customFormat="1" ht="18.75" customHeight="1" x14ac:dyDescent="0.3">
      <c r="A275" s="161" t="s">
        <v>531</v>
      </c>
      <c r="B275" s="136">
        <v>43521</v>
      </c>
      <c r="C275" s="126" t="s">
        <v>534</v>
      </c>
      <c r="D275" s="137">
        <v>0</v>
      </c>
      <c r="E275" s="137">
        <v>0</v>
      </c>
      <c r="F275" s="137">
        <v>0</v>
      </c>
      <c r="G275" s="138">
        <v>2177.9899999999998</v>
      </c>
      <c r="H275" s="195">
        <f t="shared" si="4"/>
        <v>0</v>
      </c>
    </row>
    <row r="276" spans="1:8" s="129" customFormat="1" ht="18.75" customHeight="1" x14ac:dyDescent="0.3">
      <c r="A276" s="161" t="s">
        <v>531</v>
      </c>
      <c r="B276" s="136">
        <v>44949</v>
      </c>
      <c r="C276" s="126" t="s">
        <v>694</v>
      </c>
      <c r="D276" s="137">
        <v>0</v>
      </c>
      <c r="E276" s="137">
        <v>0</v>
      </c>
      <c r="F276" s="137">
        <v>0</v>
      </c>
      <c r="G276" s="138">
        <v>2161.02</v>
      </c>
      <c r="H276" s="195">
        <f t="shared" si="4"/>
        <v>0</v>
      </c>
    </row>
    <row r="277" spans="1:8" s="129" customFormat="1" ht="18.75" customHeight="1" x14ac:dyDescent="0.3">
      <c r="A277" s="161" t="s">
        <v>858</v>
      </c>
      <c r="B277" s="136">
        <v>45110</v>
      </c>
      <c r="C277" s="126" t="s">
        <v>859</v>
      </c>
      <c r="D277" s="137">
        <v>0</v>
      </c>
      <c r="E277" s="137">
        <v>0</v>
      </c>
      <c r="F277" s="137">
        <v>0</v>
      </c>
      <c r="G277" s="138">
        <v>532.41999999999996</v>
      </c>
      <c r="H277" s="195">
        <f t="shared" si="4"/>
        <v>0</v>
      </c>
    </row>
    <row r="278" spans="1:8" s="129" customFormat="1" ht="18.75" customHeight="1" x14ac:dyDescent="0.3">
      <c r="A278" s="161" t="s">
        <v>535</v>
      </c>
      <c r="B278" s="136">
        <v>43411</v>
      </c>
      <c r="C278" s="124" t="s">
        <v>536</v>
      </c>
      <c r="D278" s="137">
        <v>9</v>
      </c>
      <c r="E278" s="137">
        <v>9</v>
      </c>
      <c r="F278" s="137">
        <v>9</v>
      </c>
      <c r="G278" s="138">
        <v>250</v>
      </c>
      <c r="H278" s="195">
        <f t="shared" si="4"/>
        <v>2250</v>
      </c>
    </row>
    <row r="279" spans="1:8" s="129" customFormat="1" ht="18.75" customHeight="1" x14ac:dyDescent="0.3">
      <c r="A279" s="161" t="s">
        <v>537</v>
      </c>
      <c r="B279" s="136">
        <v>43411</v>
      </c>
      <c r="C279" s="126" t="s">
        <v>538</v>
      </c>
      <c r="D279" s="137">
        <v>0</v>
      </c>
      <c r="E279" s="137">
        <v>0</v>
      </c>
      <c r="F279" s="137">
        <v>0</v>
      </c>
      <c r="G279" s="138">
        <v>4224.58</v>
      </c>
      <c r="H279" s="195">
        <f t="shared" si="4"/>
        <v>0</v>
      </c>
    </row>
    <row r="280" spans="1:8" s="129" customFormat="1" ht="18.75" customHeight="1" x14ac:dyDescent="0.3">
      <c r="A280" s="161" t="s">
        <v>539</v>
      </c>
      <c r="B280" s="136">
        <v>43099</v>
      </c>
      <c r="C280" s="126" t="s">
        <v>540</v>
      </c>
      <c r="D280" s="137">
        <v>324</v>
      </c>
      <c r="E280" s="137">
        <v>319</v>
      </c>
      <c r="F280" s="137">
        <v>284</v>
      </c>
      <c r="G280" s="138">
        <v>76</v>
      </c>
      <c r="H280" s="195">
        <f t="shared" si="4"/>
        <v>21584</v>
      </c>
    </row>
    <row r="281" spans="1:8" s="129" customFormat="1" ht="18.75" customHeight="1" x14ac:dyDescent="0.3">
      <c r="A281" s="161" t="s">
        <v>539</v>
      </c>
      <c r="B281" s="136">
        <v>44231</v>
      </c>
      <c r="C281" s="124" t="s">
        <v>541</v>
      </c>
      <c r="D281" s="137">
        <v>1</v>
      </c>
      <c r="E281" s="137">
        <v>0</v>
      </c>
      <c r="F281" s="137">
        <v>0</v>
      </c>
      <c r="G281" s="138">
        <v>185.55</v>
      </c>
      <c r="H281" s="195">
        <f t="shared" si="4"/>
        <v>0</v>
      </c>
    </row>
    <row r="282" spans="1:8" s="129" customFormat="1" ht="18.75" customHeight="1" x14ac:dyDescent="0.3">
      <c r="A282" s="161" t="s">
        <v>646</v>
      </c>
      <c r="B282" s="136">
        <v>44825</v>
      </c>
      <c r="C282" s="126" t="s">
        <v>626</v>
      </c>
      <c r="D282" s="137">
        <v>0</v>
      </c>
      <c r="E282" s="137">
        <v>0</v>
      </c>
      <c r="F282" s="137">
        <v>0</v>
      </c>
      <c r="G282" s="138">
        <v>2.54</v>
      </c>
      <c r="H282" s="195">
        <f t="shared" si="4"/>
        <v>0</v>
      </c>
    </row>
    <row r="283" spans="1:8" s="129" customFormat="1" ht="18.75" customHeight="1" x14ac:dyDescent="0.3">
      <c r="A283" s="161" t="s">
        <v>864</v>
      </c>
      <c r="B283" s="136">
        <v>45112</v>
      </c>
      <c r="C283" s="124" t="s">
        <v>866</v>
      </c>
      <c r="D283" s="137">
        <v>0</v>
      </c>
      <c r="E283" s="137">
        <v>0</v>
      </c>
      <c r="F283" s="137">
        <v>0</v>
      </c>
      <c r="G283" s="138">
        <v>4500</v>
      </c>
      <c r="H283" s="195">
        <f t="shared" si="4"/>
        <v>0</v>
      </c>
    </row>
    <row r="284" spans="1:8" s="129" customFormat="1" ht="18.75" customHeight="1" x14ac:dyDescent="0.3">
      <c r="A284" s="161" t="s">
        <v>1091</v>
      </c>
      <c r="B284" s="136">
        <v>45156</v>
      </c>
      <c r="C284" s="126" t="s">
        <v>1092</v>
      </c>
      <c r="D284" s="125">
        <v>12</v>
      </c>
      <c r="E284" s="137">
        <v>12</v>
      </c>
      <c r="F284" s="125">
        <v>0</v>
      </c>
      <c r="G284" s="127">
        <v>52</v>
      </c>
      <c r="H284" s="195">
        <f t="shared" si="4"/>
        <v>0</v>
      </c>
    </row>
    <row r="285" spans="1:8" s="129" customFormat="1" ht="18.75" customHeight="1" x14ac:dyDescent="0.3">
      <c r="A285" s="161" t="s">
        <v>645</v>
      </c>
      <c r="B285" s="136">
        <v>44825</v>
      </c>
      <c r="C285" s="126" t="s">
        <v>982</v>
      </c>
      <c r="D285" s="137">
        <v>188</v>
      </c>
      <c r="E285" s="137">
        <v>188</v>
      </c>
      <c r="F285" s="137">
        <v>188</v>
      </c>
      <c r="G285" s="138">
        <v>295</v>
      </c>
      <c r="H285" s="195">
        <f t="shared" si="4"/>
        <v>55460</v>
      </c>
    </row>
    <row r="286" spans="1:8" s="129" customFormat="1" ht="18.75" customHeight="1" x14ac:dyDescent="0.3">
      <c r="A286" s="161" t="s">
        <v>542</v>
      </c>
      <c r="B286" s="136">
        <v>43422</v>
      </c>
      <c r="C286" s="126" t="s">
        <v>543</v>
      </c>
      <c r="D286" s="137">
        <v>0</v>
      </c>
      <c r="E286" s="137">
        <v>0</v>
      </c>
      <c r="F286" s="137">
        <v>0</v>
      </c>
      <c r="G286" s="138">
        <v>211.02</v>
      </c>
      <c r="H286" s="195">
        <f t="shared" si="4"/>
        <v>0</v>
      </c>
    </row>
    <row r="287" spans="1:8" s="129" customFormat="1" ht="18.75" customHeight="1" x14ac:dyDescent="0.3">
      <c r="A287" s="161" t="s">
        <v>1099</v>
      </c>
      <c r="B287" s="136">
        <v>45266</v>
      </c>
      <c r="C287" s="126" t="s">
        <v>983</v>
      </c>
      <c r="D287" s="125">
        <v>20</v>
      </c>
      <c r="E287" s="137">
        <v>0</v>
      </c>
      <c r="F287" s="125">
        <v>14</v>
      </c>
      <c r="G287" s="138">
        <v>875.56000000000006</v>
      </c>
      <c r="H287" s="195">
        <f t="shared" si="4"/>
        <v>12257.84</v>
      </c>
    </row>
    <row r="288" spans="1:8" s="129" customFormat="1" ht="18.75" customHeight="1" x14ac:dyDescent="0.3">
      <c r="A288" s="161" t="s">
        <v>1099</v>
      </c>
      <c r="B288" s="136">
        <v>45266</v>
      </c>
      <c r="C288" s="126" t="s">
        <v>984</v>
      </c>
      <c r="D288" s="125">
        <v>20</v>
      </c>
      <c r="E288" s="137">
        <v>0</v>
      </c>
      <c r="F288" s="125">
        <v>1</v>
      </c>
      <c r="G288" s="138">
        <v>663.16000000000008</v>
      </c>
      <c r="H288" s="195">
        <f t="shared" si="4"/>
        <v>663.16000000000008</v>
      </c>
    </row>
    <row r="289" spans="1:8" s="129" customFormat="1" ht="18.75" customHeight="1" x14ac:dyDescent="0.3">
      <c r="A289" s="161" t="s">
        <v>1093</v>
      </c>
      <c r="B289" s="136">
        <v>45156</v>
      </c>
      <c r="C289" s="126" t="s">
        <v>1094</v>
      </c>
      <c r="D289" s="125">
        <v>5</v>
      </c>
      <c r="E289" s="137">
        <v>5</v>
      </c>
      <c r="F289" s="125">
        <v>5</v>
      </c>
      <c r="G289" s="127">
        <v>58.5</v>
      </c>
      <c r="H289" s="195">
        <f t="shared" si="4"/>
        <v>292.5</v>
      </c>
    </row>
    <row r="290" spans="1:8" s="129" customFormat="1" ht="18.75" customHeight="1" x14ac:dyDescent="0.3">
      <c r="A290" s="161" t="s">
        <v>544</v>
      </c>
      <c r="B290" s="136">
        <v>43554</v>
      </c>
      <c r="C290" s="126" t="s">
        <v>545</v>
      </c>
      <c r="D290" s="137">
        <v>0</v>
      </c>
      <c r="E290" s="137">
        <v>0</v>
      </c>
      <c r="F290" s="137">
        <v>0</v>
      </c>
      <c r="G290" s="138">
        <v>1174.0999999999999</v>
      </c>
      <c r="H290" s="195">
        <f t="shared" si="4"/>
        <v>0</v>
      </c>
    </row>
    <row r="291" spans="1:8" s="129" customFormat="1" ht="18.75" customHeight="1" x14ac:dyDescent="0.3">
      <c r="A291" s="161" t="s">
        <v>700</v>
      </c>
      <c r="B291" s="136">
        <v>44839</v>
      </c>
      <c r="C291" s="126" t="s">
        <v>653</v>
      </c>
      <c r="D291" s="137">
        <v>1.5</v>
      </c>
      <c r="E291" s="137">
        <v>1.5</v>
      </c>
      <c r="F291" s="137">
        <v>1.5</v>
      </c>
      <c r="G291" s="138">
        <v>3450</v>
      </c>
      <c r="H291" s="195">
        <f t="shared" si="4"/>
        <v>5175</v>
      </c>
    </row>
    <row r="292" spans="1:8" s="129" customFormat="1" ht="18.75" customHeight="1" x14ac:dyDescent="0.3">
      <c r="A292" s="161" t="s">
        <v>546</v>
      </c>
      <c r="B292" s="136">
        <v>43099</v>
      </c>
      <c r="C292" s="124" t="s">
        <v>547</v>
      </c>
      <c r="D292" s="137">
        <v>0</v>
      </c>
      <c r="E292" s="137">
        <v>0</v>
      </c>
      <c r="F292" s="137">
        <v>0</v>
      </c>
      <c r="G292" s="138">
        <v>39</v>
      </c>
      <c r="H292" s="195">
        <f t="shared" si="4"/>
        <v>0</v>
      </c>
    </row>
    <row r="293" spans="1:8" s="129" customFormat="1" ht="18.75" customHeight="1" x14ac:dyDescent="0.3">
      <c r="A293" s="161" t="s">
        <v>546</v>
      </c>
      <c r="B293" s="136">
        <v>43099</v>
      </c>
      <c r="C293" s="126" t="s">
        <v>548</v>
      </c>
      <c r="D293" s="137">
        <v>3</v>
      </c>
      <c r="E293" s="137">
        <v>3</v>
      </c>
      <c r="F293" s="137">
        <v>3</v>
      </c>
      <c r="G293" s="138">
        <v>52.97</v>
      </c>
      <c r="H293" s="195">
        <f t="shared" si="4"/>
        <v>158.91</v>
      </c>
    </row>
    <row r="294" spans="1:8" s="129" customFormat="1" ht="18.75" customHeight="1" x14ac:dyDescent="0.3">
      <c r="A294" s="161" t="s">
        <v>549</v>
      </c>
      <c r="B294" s="136">
        <v>44909</v>
      </c>
      <c r="C294" s="126" t="s">
        <v>550</v>
      </c>
      <c r="D294" s="137">
        <v>1141</v>
      </c>
      <c r="E294" s="137">
        <v>1033</v>
      </c>
      <c r="F294" s="137">
        <v>860</v>
      </c>
      <c r="G294" s="138">
        <v>183.27</v>
      </c>
      <c r="H294" s="195">
        <f t="shared" si="4"/>
        <v>157612.20000000001</v>
      </c>
    </row>
    <row r="295" spans="1:8" s="129" customFormat="1" ht="18.75" customHeight="1" x14ac:dyDescent="0.3">
      <c r="A295" s="161" t="s">
        <v>549</v>
      </c>
      <c r="B295" s="136">
        <v>44909</v>
      </c>
      <c r="C295" s="124" t="s">
        <v>551</v>
      </c>
      <c r="D295" s="137">
        <v>2002</v>
      </c>
      <c r="E295" s="137">
        <v>1709</v>
      </c>
      <c r="F295" s="137">
        <v>1489</v>
      </c>
      <c r="G295" s="138">
        <v>51.8</v>
      </c>
      <c r="H295" s="195">
        <f t="shared" si="4"/>
        <v>77130.2</v>
      </c>
    </row>
    <row r="296" spans="1:8" s="129" customFormat="1" ht="18.75" customHeight="1" x14ac:dyDescent="0.3">
      <c r="A296" s="161" t="s">
        <v>360</v>
      </c>
      <c r="B296" s="136">
        <v>45120</v>
      </c>
      <c r="C296" s="126" t="s">
        <v>552</v>
      </c>
      <c r="D296" s="137">
        <v>26</v>
      </c>
      <c r="E296" s="137">
        <v>24</v>
      </c>
      <c r="F296" s="137">
        <v>24</v>
      </c>
      <c r="G296" s="138">
        <v>1475</v>
      </c>
      <c r="H296" s="195">
        <f t="shared" si="4"/>
        <v>35400</v>
      </c>
    </row>
    <row r="297" spans="1:8" s="129" customFormat="1" ht="18.75" customHeight="1" x14ac:dyDescent="0.3">
      <c r="A297" s="161" t="s">
        <v>553</v>
      </c>
      <c r="B297" s="136">
        <v>43099</v>
      </c>
      <c r="C297" s="124" t="s">
        <v>554</v>
      </c>
      <c r="D297" s="137">
        <v>0</v>
      </c>
      <c r="E297" s="137">
        <v>0</v>
      </c>
      <c r="F297" s="125">
        <v>0</v>
      </c>
      <c r="G297" s="138">
        <v>595</v>
      </c>
      <c r="H297" s="195">
        <f t="shared" si="4"/>
        <v>0</v>
      </c>
    </row>
    <row r="298" spans="1:8" s="129" customFormat="1" ht="18.75" customHeight="1" x14ac:dyDescent="0.3">
      <c r="A298" s="161" t="s">
        <v>362</v>
      </c>
      <c r="B298" s="136">
        <v>44568</v>
      </c>
      <c r="C298" s="124" t="s">
        <v>576</v>
      </c>
      <c r="D298" s="137">
        <v>0</v>
      </c>
      <c r="E298" s="137">
        <v>0</v>
      </c>
      <c r="F298" s="137">
        <v>0</v>
      </c>
      <c r="G298" s="138">
        <v>1500</v>
      </c>
      <c r="H298" s="195">
        <f t="shared" si="4"/>
        <v>0</v>
      </c>
    </row>
    <row r="299" spans="1:8" s="129" customFormat="1" ht="18.75" customHeight="1" thickBot="1" x14ac:dyDescent="0.35">
      <c r="A299" s="164" t="s">
        <v>362</v>
      </c>
      <c r="B299" s="165">
        <v>44568</v>
      </c>
      <c r="C299" s="166" t="s">
        <v>576</v>
      </c>
      <c r="D299" s="167">
        <v>0</v>
      </c>
      <c r="E299" s="168">
        <v>0</v>
      </c>
      <c r="F299" s="167">
        <v>0</v>
      </c>
      <c r="G299" s="169">
        <v>0</v>
      </c>
      <c r="H299" s="196">
        <f t="shared" si="4"/>
        <v>0</v>
      </c>
    </row>
    <row r="300" spans="1:8" s="129" customFormat="1" ht="18.75" customHeight="1" thickBot="1" x14ac:dyDescent="0.4">
      <c r="A300" s="231"/>
      <c r="B300" s="232"/>
      <c r="C300" s="232"/>
      <c r="D300" s="232"/>
      <c r="E300" s="233"/>
      <c r="F300" s="233"/>
      <c r="G300" s="234"/>
      <c r="H300" s="156">
        <f>SUM(H9:H299)</f>
        <v>10813059.689999999</v>
      </c>
    </row>
    <row r="301" spans="1:8" s="129" customFormat="1" ht="18.75" customHeight="1" x14ac:dyDescent="0.35">
      <c r="A301" s="144"/>
      <c r="B301" s="144"/>
      <c r="C301" s="144"/>
      <c r="D301" s="144"/>
      <c r="E301" s="144"/>
      <c r="F301" s="144"/>
      <c r="G301" s="144"/>
      <c r="H301" s="145"/>
    </row>
    <row r="302" spans="1:8" s="129" customFormat="1" ht="18.75" customHeight="1" thickBot="1" x14ac:dyDescent="0.4">
      <c r="A302" s="144"/>
      <c r="B302" s="144"/>
      <c r="C302" s="201"/>
      <c r="D302" s="144"/>
      <c r="E302" s="144"/>
      <c r="F302" s="144"/>
      <c r="G302" s="144"/>
      <c r="H302" s="145"/>
    </row>
    <row r="303" spans="1:8" s="129" customFormat="1" ht="18.75" customHeight="1" x14ac:dyDescent="0.35">
      <c r="A303" s="144"/>
      <c r="B303" s="144"/>
      <c r="C303" s="123" t="s">
        <v>847</v>
      </c>
      <c r="D303" s="144"/>
      <c r="E303" s="224" t="s">
        <v>1127</v>
      </c>
      <c r="F303" s="224"/>
      <c r="G303" s="224"/>
      <c r="H303" s="95"/>
    </row>
    <row r="304" spans="1:8" ht="15.75" x14ac:dyDescent="0.25">
      <c r="A304" s="111"/>
      <c r="B304" s="111"/>
      <c r="C304" s="122" t="s">
        <v>787</v>
      </c>
      <c r="D304" s="111"/>
      <c r="E304" s="226" t="s">
        <v>1128</v>
      </c>
      <c r="F304" s="226"/>
      <c r="G304" s="226"/>
    </row>
    <row r="305" spans="1:8" x14ac:dyDescent="0.25">
      <c r="A305" s="112"/>
      <c r="B305" s="2"/>
      <c r="C305" s="113"/>
      <c r="D305" s="114"/>
      <c r="E305" s="114"/>
      <c r="F305" s="114"/>
      <c r="G305" s="115"/>
      <c r="H305" s="116"/>
    </row>
    <row r="306" spans="1:8" x14ac:dyDescent="0.25">
      <c r="A306" s="143"/>
      <c r="B306" s="143"/>
      <c r="C306" s="200"/>
      <c r="D306" s="143"/>
      <c r="E306" s="143"/>
      <c r="F306" s="143"/>
      <c r="G306" s="2"/>
      <c r="H306" s="116"/>
    </row>
    <row r="307" spans="1:8" x14ac:dyDescent="0.25">
      <c r="A307" s="230"/>
      <c r="B307" s="230"/>
      <c r="C307" s="123"/>
      <c r="D307" s="230"/>
      <c r="E307" s="230"/>
      <c r="F307" s="230"/>
      <c r="G307" s="230"/>
      <c r="H307" s="117"/>
    </row>
    <row r="308" spans="1:8" x14ac:dyDescent="0.25">
      <c r="A308" s="203"/>
      <c r="B308" s="203"/>
      <c r="C308" s="122"/>
      <c r="D308" s="203"/>
      <c r="E308" s="203"/>
      <c r="F308" s="203"/>
      <c r="G308" s="203"/>
      <c r="H308" s="118"/>
    </row>
    <row r="318" spans="1:8" x14ac:dyDescent="0.25">
      <c r="H318" s="119"/>
    </row>
  </sheetData>
  <autoFilter ref="A8:H300" xr:uid="{00000000-0009-0000-0000-000001000000}"/>
  <sortState xmlns:xlrd2="http://schemas.microsoft.com/office/spreadsheetml/2017/richdata2" ref="A9:H299">
    <sortCondition ref="C9:C299"/>
  </sortState>
  <mergeCells count="9">
    <mergeCell ref="A308:B308"/>
    <mergeCell ref="A307:B307"/>
    <mergeCell ref="A1:H5"/>
    <mergeCell ref="A300:G300"/>
    <mergeCell ref="A6:H7"/>
    <mergeCell ref="D307:G307"/>
    <mergeCell ref="D308:G308"/>
    <mergeCell ref="E303:G303"/>
    <mergeCell ref="E304:G304"/>
  </mergeCells>
  <pageMargins left="0.55000000000000004" right="0.15748031496062992" top="0.19685039370078741" bottom="0.57999999999999996" header="0.15748031496062992" footer="0.22"/>
  <pageSetup scale="62" fitToHeight="3" orientation="portrait" r:id="rId1"/>
  <headerFooter>
    <oddFooter xml:space="preserve">&amp;C&amp;P of &amp;N Pages
</oddFooter>
  </headerFooter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A60B-0BAD-4EFE-9078-7104C15AB658}">
  <dimension ref="A1:L423"/>
  <sheetViews>
    <sheetView topLeftCell="C1" zoomScale="67" zoomScaleNormal="67" workbookViewId="0">
      <selection activeCell="K9" sqref="K9"/>
    </sheetView>
  </sheetViews>
  <sheetFormatPr baseColWidth="10" defaultColWidth="9.140625" defaultRowHeight="15" x14ac:dyDescent="0.25"/>
  <cols>
    <col min="1" max="1" width="14.42578125" style="3" customWidth="1"/>
    <col min="2" max="2" width="14.28515625" style="3" customWidth="1"/>
    <col min="3" max="3" width="13.7109375" customWidth="1"/>
    <col min="4" max="4" width="16.140625" customWidth="1"/>
    <col min="5" max="5" width="46.85546875" customWidth="1"/>
    <col min="6" max="6" width="16.85546875" customWidth="1"/>
    <col min="7" max="7" width="16.42578125" customWidth="1"/>
    <col min="8" max="8" width="17.28515625" customWidth="1"/>
    <col min="9" max="9" width="17.140625" style="1" customWidth="1"/>
    <col min="10" max="10" width="17.28515625" style="7" customWidth="1"/>
    <col min="11" max="11" width="18.28515625" customWidth="1"/>
    <col min="12" max="12" width="13" customWidth="1"/>
  </cols>
  <sheetData>
    <row r="1" spans="1:12" ht="18" customHeight="1" x14ac:dyDescent="0.25">
      <c r="C1" s="242"/>
      <c r="D1" s="243"/>
      <c r="E1" s="243"/>
      <c r="F1" s="243"/>
      <c r="G1" s="243"/>
      <c r="H1" s="243"/>
      <c r="I1" s="243"/>
      <c r="J1" s="244"/>
    </row>
    <row r="2" spans="1:12" ht="25.5" customHeight="1" x14ac:dyDescent="0.25">
      <c r="C2" s="245"/>
      <c r="D2" s="246"/>
      <c r="E2" s="246"/>
      <c r="F2" s="246"/>
      <c r="G2" s="246"/>
      <c r="H2" s="246"/>
      <c r="I2" s="246"/>
      <c r="J2" s="247"/>
    </row>
    <row r="3" spans="1:12" ht="27" customHeight="1" x14ac:dyDescent="0.25">
      <c r="C3" s="245"/>
      <c r="D3" s="246"/>
      <c r="E3" s="246"/>
      <c r="F3" s="246"/>
      <c r="G3" s="246"/>
      <c r="H3" s="246"/>
      <c r="I3" s="246"/>
      <c r="J3" s="247"/>
    </row>
    <row r="4" spans="1:12" ht="16.5" customHeight="1" x14ac:dyDescent="0.25">
      <c r="C4" s="245"/>
      <c r="D4" s="246"/>
      <c r="E4" s="246"/>
      <c r="F4" s="246"/>
      <c r="G4" s="246"/>
      <c r="H4" s="246"/>
      <c r="I4" s="246"/>
      <c r="J4" s="247"/>
    </row>
    <row r="5" spans="1:12" ht="30" customHeight="1" thickBot="1" x14ac:dyDescent="0.3">
      <c r="C5" s="248"/>
      <c r="D5" s="249"/>
      <c r="E5" s="249"/>
      <c r="F5" s="249"/>
      <c r="G5" s="249"/>
      <c r="H5" s="249"/>
      <c r="I5" s="249"/>
      <c r="J5" s="250"/>
    </row>
    <row r="6" spans="1:12" ht="18" customHeight="1" thickBot="1" x14ac:dyDescent="0.3">
      <c r="C6" s="270" t="s">
        <v>1132</v>
      </c>
      <c r="D6" s="271"/>
      <c r="E6" s="271"/>
      <c r="F6" s="271"/>
      <c r="G6" s="271"/>
      <c r="H6" s="271"/>
      <c r="I6" s="271"/>
      <c r="J6" s="272"/>
    </row>
    <row r="7" spans="1:12" ht="63.75" customHeight="1" thickBot="1" x14ac:dyDescent="0.3">
      <c r="A7" s="130" t="s">
        <v>739</v>
      </c>
      <c r="B7" s="130" t="s">
        <v>740</v>
      </c>
      <c r="C7" s="273" t="s">
        <v>0</v>
      </c>
      <c r="D7" s="274" t="s">
        <v>1</v>
      </c>
      <c r="E7" s="275" t="s">
        <v>2</v>
      </c>
      <c r="F7" s="251" t="s">
        <v>1117</v>
      </c>
      <c r="G7" s="251" t="s">
        <v>1118</v>
      </c>
      <c r="H7" s="251" t="s">
        <v>1119</v>
      </c>
      <c r="I7" s="252" t="s">
        <v>3</v>
      </c>
      <c r="J7" s="276" t="s">
        <v>4</v>
      </c>
    </row>
    <row r="8" spans="1:12" ht="18.75" customHeight="1" x14ac:dyDescent="0.35">
      <c r="A8" s="147" t="s">
        <v>725</v>
      </c>
      <c r="B8" s="148">
        <v>239201</v>
      </c>
      <c r="C8" s="253" t="s">
        <v>5</v>
      </c>
      <c r="D8" s="277">
        <v>45209</v>
      </c>
      <c r="E8" s="278" t="s">
        <v>6</v>
      </c>
      <c r="F8" s="254">
        <v>40</v>
      </c>
      <c r="G8" s="254">
        <v>40</v>
      </c>
      <c r="H8" s="254">
        <v>40</v>
      </c>
      <c r="I8" s="255">
        <v>247.8</v>
      </c>
      <c r="J8" s="279">
        <f>H8*I8</f>
        <v>9912</v>
      </c>
      <c r="L8" s="1"/>
    </row>
    <row r="9" spans="1:12" ht="18.75" customHeight="1" x14ac:dyDescent="0.35">
      <c r="A9" s="147" t="s">
        <v>725</v>
      </c>
      <c r="B9" s="148">
        <v>239201</v>
      </c>
      <c r="C9" s="256" t="s">
        <v>5</v>
      </c>
      <c r="D9" s="280">
        <v>43099</v>
      </c>
      <c r="E9" s="281" t="s">
        <v>6</v>
      </c>
      <c r="F9" s="257">
        <v>18</v>
      </c>
      <c r="G9" s="257">
        <v>14</v>
      </c>
      <c r="H9" s="257">
        <v>8</v>
      </c>
      <c r="I9" s="258">
        <v>350</v>
      </c>
      <c r="J9" s="282">
        <f t="shared" ref="J9:J72" si="0">H9*I9</f>
        <v>2800</v>
      </c>
      <c r="L9" s="1"/>
    </row>
    <row r="10" spans="1:12" ht="18.75" customHeight="1" x14ac:dyDescent="0.35">
      <c r="A10" s="147" t="s">
        <v>725</v>
      </c>
      <c r="B10" s="148">
        <v>239201</v>
      </c>
      <c r="C10" s="256" t="s">
        <v>7</v>
      </c>
      <c r="D10" s="280">
        <v>43829</v>
      </c>
      <c r="E10" s="281" t="s">
        <v>8</v>
      </c>
      <c r="F10" s="257">
        <v>0</v>
      </c>
      <c r="G10" s="257">
        <v>0</v>
      </c>
      <c r="H10" s="257">
        <v>0</v>
      </c>
      <c r="I10" s="259">
        <v>475</v>
      </c>
      <c r="J10" s="282">
        <f t="shared" si="0"/>
        <v>0</v>
      </c>
      <c r="L10" s="1"/>
    </row>
    <row r="11" spans="1:12" ht="18.75" customHeight="1" x14ac:dyDescent="0.35">
      <c r="A11" s="147" t="s">
        <v>727</v>
      </c>
      <c r="B11" s="148" t="s">
        <v>726</v>
      </c>
      <c r="C11" s="256" t="s">
        <v>9</v>
      </c>
      <c r="D11" s="280">
        <v>43099</v>
      </c>
      <c r="E11" s="281" t="s">
        <v>10</v>
      </c>
      <c r="F11" s="257">
        <v>0</v>
      </c>
      <c r="G11" s="257">
        <v>0</v>
      </c>
      <c r="H11" s="257">
        <v>0</v>
      </c>
      <c r="I11" s="259">
        <v>13.39</v>
      </c>
      <c r="J11" s="282">
        <f t="shared" si="0"/>
        <v>0</v>
      </c>
      <c r="L11" s="1"/>
    </row>
    <row r="12" spans="1:12" ht="18.75" customHeight="1" x14ac:dyDescent="0.35">
      <c r="A12" s="147" t="s">
        <v>727</v>
      </c>
      <c r="B12" s="148" t="s">
        <v>726</v>
      </c>
      <c r="C12" s="256" t="s">
        <v>9</v>
      </c>
      <c r="D12" s="280">
        <v>44942</v>
      </c>
      <c r="E12" s="281" t="s">
        <v>683</v>
      </c>
      <c r="F12" s="257">
        <v>0</v>
      </c>
      <c r="G12" s="257">
        <v>0</v>
      </c>
      <c r="H12" s="257">
        <v>0</v>
      </c>
      <c r="I12" s="259">
        <v>40.01</v>
      </c>
      <c r="J12" s="282">
        <f t="shared" si="0"/>
        <v>0</v>
      </c>
      <c r="L12" s="1"/>
    </row>
    <row r="13" spans="1:12" ht="18.75" customHeight="1" x14ac:dyDescent="0.35">
      <c r="A13" s="147" t="s">
        <v>727</v>
      </c>
      <c r="B13" s="148" t="s">
        <v>726</v>
      </c>
      <c r="C13" s="256" t="s">
        <v>9</v>
      </c>
      <c r="D13" s="280">
        <v>44942</v>
      </c>
      <c r="E13" s="281" t="s">
        <v>684</v>
      </c>
      <c r="F13" s="257">
        <v>0</v>
      </c>
      <c r="G13" s="257">
        <v>0</v>
      </c>
      <c r="H13" s="257">
        <v>0</v>
      </c>
      <c r="I13" s="259">
        <v>46.79</v>
      </c>
      <c r="J13" s="282">
        <f t="shared" si="0"/>
        <v>0</v>
      </c>
      <c r="L13" s="1"/>
    </row>
    <row r="14" spans="1:12" ht="18.75" customHeight="1" x14ac:dyDescent="0.35">
      <c r="A14" s="147" t="s">
        <v>727</v>
      </c>
      <c r="B14" s="148" t="s">
        <v>726</v>
      </c>
      <c r="C14" s="256" t="s">
        <v>9</v>
      </c>
      <c r="D14" s="280">
        <v>44942</v>
      </c>
      <c r="E14" s="281" t="s">
        <v>682</v>
      </c>
      <c r="F14" s="257">
        <v>0</v>
      </c>
      <c r="G14" s="257">
        <v>0</v>
      </c>
      <c r="H14" s="257">
        <v>0</v>
      </c>
      <c r="I14" s="259">
        <v>31.54</v>
      </c>
      <c r="J14" s="282">
        <f t="shared" si="0"/>
        <v>0</v>
      </c>
      <c r="L14" s="1"/>
    </row>
    <row r="15" spans="1:12" ht="18.75" customHeight="1" x14ac:dyDescent="0.35">
      <c r="A15" s="147" t="s">
        <v>727</v>
      </c>
      <c r="B15" s="148" t="s">
        <v>726</v>
      </c>
      <c r="C15" s="256" t="s">
        <v>9</v>
      </c>
      <c r="D15" s="280">
        <v>44942</v>
      </c>
      <c r="E15" s="281" t="s">
        <v>681</v>
      </c>
      <c r="F15" s="257">
        <v>0</v>
      </c>
      <c r="G15" s="257">
        <v>0</v>
      </c>
      <c r="H15" s="257">
        <v>0</v>
      </c>
      <c r="I15" s="259">
        <v>7.71</v>
      </c>
      <c r="J15" s="282">
        <f t="shared" si="0"/>
        <v>0</v>
      </c>
      <c r="L15" s="1"/>
    </row>
    <row r="16" spans="1:12" ht="18.75" customHeight="1" x14ac:dyDescent="0.35">
      <c r="A16" s="147" t="s">
        <v>727</v>
      </c>
      <c r="B16" s="148" t="s">
        <v>726</v>
      </c>
      <c r="C16" s="256" t="s">
        <v>9</v>
      </c>
      <c r="D16" s="280">
        <v>44942</v>
      </c>
      <c r="E16" s="281" t="s">
        <v>985</v>
      </c>
      <c r="F16" s="257">
        <v>0</v>
      </c>
      <c r="G16" s="257">
        <v>0</v>
      </c>
      <c r="H16" s="257">
        <v>0</v>
      </c>
      <c r="I16" s="259">
        <v>17.98</v>
      </c>
      <c r="J16" s="282">
        <f t="shared" si="0"/>
        <v>0</v>
      </c>
      <c r="L16" s="1"/>
    </row>
    <row r="17" spans="1:12" ht="18.75" customHeight="1" x14ac:dyDescent="0.35">
      <c r="A17" s="147" t="s">
        <v>727</v>
      </c>
      <c r="B17" s="148" t="s">
        <v>726</v>
      </c>
      <c r="C17" s="256" t="s">
        <v>9</v>
      </c>
      <c r="D17" s="280">
        <v>44942</v>
      </c>
      <c r="E17" s="281" t="s">
        <v>986</v>
      </c>
      <c r="F17" s="257">
        <v>0</v>
      </c>
      <c r="G17" s="257">
        <v>0</v>
      </c>
      <c r="H17" s="257">
        <v>0</v>
      </c>
      <c r="I17" s="259">
        <v>7.71</v>
      </c>
      <c r="J17" s="282">
        <f t="shared" si="0"/>
        <v>0</v>
      </c>
      <c r="L17" s="1"/>
    </row>
    <row r="18" spans="1:12" ht="18.75" customHeight="1" x14ac:dyDescent="0.35">
      <c r="A18" s="147" t="s">
        <v>727</v>
      </c>
      <c r="B18" s="148" t="s">
        <v>726</v>
      </c>
      <c r="C18" s="256" t="s">
        <v>9</v>
      </c>
      <c r="D18" s="280">
        <v>44942</v>
      </c>
      <c r="E18" s="281" t="s">
        <v>987</v>
      </c>
      <c r="F18" s="257">
        <v>0</v>
      </c>
      <c r="G18" s="257">
        <v>0</v>
      </c>
      <c r="H18" s="257">
        <v>0</v>
      </c>
      <c r="I18" s="259">
        <v>7.71</v>
      </c>
      <c r="J18" s="282">
        <f t="shared" si="0"/>
        <v>0</v>
      </c>
      <c r="L18" s="1"/>
    </row>
    <row r="19" spans="1:12" ht="18.75" customHeight="1" x14ac:dyDescent="0.35">
      <c r="A19" s="147" t="s">
        <v>727</v>
      </c>
      <c r="B19" s="148" t="s">
        <v>726</v>
      </c>
      <c r="C19" s="256" t="s">
        <v>9</v>
      </c>
      <c r="D19" s="280">
        <v>44942</v>
      </c>
      <c r="E19" s="281" t="s">
        <v>988</v>
      </c>
      <c r="F19" s="257">
        <v>0</v>
      </c>
      <c r="G19" s="257">
        <v>0</v>
      </c>
      <c r="H19" s="257">
        <v>0</v>
      </c>
      <c r="I19" s="259">
        <v>7.71</v>
      </c>
      <c r="J19" s="282">
        <f t="shared" si="0"/>
        <v>0</v>
      </c>
      <c r="L19" s="1"/>
    </row>
    <row r="20" spans="1:12" ht="18.75" customHeight="1" x14ac:dyDescent="0.35">
      <c r="A20" s="147" t="s">
        <v>727</v>
      </c>
      <c r="B20" s="148" t="s">
        <v>726</v>
      </c>
      <c r="C20" s="256" t="s">
        <v>9</v>
      </c>
      <c r="D20" s="280">
        <v>44942</v>
      </c>
      <c r="E20" s="281" t="s">
        <v>989</v>
      </c>
      <c r="F20" s="257">
        <v>0</v>
      </c>
      <c r="G20" s="257">
        <v>0</v>
      </c>
      <c r="H20" s="257">
        <v>0</v>
      </c>
      <c r="I20" s="259">
        <v>17.98</v>
      </c>
      <c r="J20" s="282">
        <f t="shared" si="0"/>
        <v>0</v>
      </c>
      <c r="L20" s="1"/>
    </row>
    <row r="21" spans="1:12" ht="18.75" customHeight="1" x14ac:dyDescent="0.35">
      <c r="A21" s="147" t="s">
        <v>737</v>
      </c>
      <c r="B21" s="148" t="s">
        <v>736</v>
      </c>
      <c r="C21" s="256" t="s">
        <v>11</v>
      </c>
      <c r="D21" s="280">
        <v>43721</v>
      </c>
      <c r="E21" s="281" t="s">
        <v>12</v>
      </c>
      <c r="F21" s="257">
        <v>0</v>
      </c>
      <c r="G21" s="257">
        <v>0</v>
      </c>
      <c r="H21" s="257">
        <v>0</v>
      </c>
      <c r="I21" s="259">
        <v>7489</v>
      </c>
      <c r="J21" s="282">
        <f t="shared" si="0"/>
        <v>0</v>
      </c>
      <c r="L21" s="1"/>
    </row>
    <row r="22" spans="1:12" ht="18.75" customHeight="1" x14ac:dyDescent="0.35">
      <c r="A22" s="147" t="s">
        <v>724</v>
      </c>
      <c r="B22" s="148" t="s">
        <v>714</v>
      </c>
      <c r="C22" s="256" t="s">
        <v>13</v>
      </c>
      <c r="D22" s="280">
        <v>43373</v>
      </c>
      <c r="E22" s="281" t="s">
        <v>14</v>
      </c>
      <c r="F22" s="257">
        <v>2</v>
      </c>
      <c r="G22" s="257">
        <v>1</v>
      </c>
      <c r="H22" s="257">
        <v>1</v>
      </c>
      <c r="I22" s="259">
        <v>1740</v>
      </c>
      <c r="J22" s="282">
        <f t="shared" si="0"/>
        <v>1740</v>
      </c>
      <c r="L22" s="1"/>
    </row>
    <row r="23" spans="1:12" ht="18.75" customHeight="1" x14ac:dyDescent="0.35">
      <c r="A23" s="147" t="s">
        <v>716</v>
      </c>
      <c r="B23" s="148" t="s">
        <v>715</v>
      </c>
      <c r="C23" s="256" t="s">
        <v>15</v>
      </c>
      <c r="D23" s="280">
        <v>42572</v>
      </c>
      <c r="E23" s="281" t="s">
        <v>16</v>
      </c>
      <c r="F23" s="257">
        <v>0</v>
      </c>
      <c r="G23" s="257">
        <v>0</v>
      </c>
      <c r="H23" s="257">
        <v>0</v>
      </c>
      <c r="I23" s="259">
        <v>101</v>
      </c>
      <c r="J23" s="282">
        <f t="shared" si="0"/>
        <v>0</v>
      </c>
      <c r="L23" s="1"/>
    </row>
    <row r="24" spans="1:12" ht="18.75" customHeight="1" x14ac:dyDescent="0.35">
      <c r="A24" s="147" t="s">
        <v>716</v>
      </c>
      <c r="B24" s="148" t="s">
        <v>715</v>
      </c>
      <c r="C24" s="256" t="s">
        <v>15</v>
      </c>
      <c r="D24" s="280">
        <v>42572</v>
      </c>
      <c r="E24" s="281" t="s">
        <v>17</v>
      </c>
      <c r="F24" s="257">
        <v>0</v>
      </c>
      <c r="G24" s="257">
        <v>0</v>
      </c>
      <c r="H24" s="257">
        <v>0</v>
      </c>
      <c r="I24" s="259">
        <v>101</v>
      </c>
      <c r="J24" s="282">
        <f t="shared" si="0"/>
        <v>0</v>
      </c>
      <c r="L24" s="1"/>
    </row>
    <row r="25" spans="1:12" ht="18.75" customHeight="1" x14ac:dyDescent="0.35">
      <c r="A25" s="147" t="s">
        <v>725</v>
      </c>
      <c r="B25" s="148">
        <v>239201</v>
      </c>
      <c r="C25" s="256" t="s">
        <v>18</v>
      </c>
      <c r="D25" s="280">
        <v>43099</v>
      </c>
      <c r="E25" s="281" t="s">
        <v>19</v>
      </c>
      <c r="F25" s="257">
        <v>7074</v>
      </c>
      <c r="G25" s="257">
        <v>7017</v>
      </c>
      <c r="H25" s="257">
        <v>6928</v>
      </c>
      <c r="I25" s="259">
        <v>33</v>
      </c>
      <c r="J25" s="282">
        <f t="shared" si="0"/>
        <v>228624</v>
      </c>
      <c r="L25" s="1"/>
    </row>
    <row r="26" spans="1:12" ht="18.75" customHeight="1" x14ac:dyDescent="0.35">
      <c r="A26" s="147" t="s">
        <v>725</v>
      </c>
      <c r="B26" s="148">
        <v>239201</v>
      </c>
      <c r="C26" s="256" t="s">
        <v>20</v>
      </c>
      <c r="D26" s="280">
        <v>45209</v>
      </c>
      <c r="E26" s="281" t="s">
        <v>21</v>
      </c>
      <c r="F26" s="257">
        <v>55</v>
      </c>
      <c r="G26" s="257">
        <v>49</v>
      </c>
      <c r="H26" s="260">
        <v>53</v>
      </c>
      <c r="I26" s="259">
        <v>354</v>
      </c>
      <c r="J26" s="282">
        <f t="shared" si="0"/>
        <v>18762</v>
      </c>
      <c r="L26" s="1"/>
    </row>
    <row r="27" spans="1:12" ht="18.75" customHeight="1" x14ac:dyDescent="0.35">
      <c r="A27" s="147" t="s">
        <v>725</v>
      </c>
      <c r="B27" s="148">
        <v>239201</v>
      </c>
      <c r="C27" s="256" t="s">
        <v>22</v>
      </c>
      <c r="D27" s="280">
        <v>43099</v>
      </c>
      <c r="E27" s="281" t="s">
        <v>23</v>
      </c>
      <c r="F27" s="257">
        <v>0</v>
      </c>
      <c r="G27" s="257">
        <v>0</v>
      </c>
      <c r="H27" s="257">
        <v>0</v>
      </c>
      <c r="I27" s="259">
        <v>10</v>
      </c>
      <c r="J27" s="282">
        <f t="shared" si="0"/>
        <v>0</v>
      </c>
      <c r="L27" s="1"/>
    </row>
    <row r="28" spans="1:12" ht="18.75" customHeight="1" x14ac:dyDescent="0.35">
      <c r="A28" s="147" t="s">
        <v>725</v>
      </c>
      <c r="B28" s="148">
        <v>239201</v>
      </c>
      <c r="C28" s="256" t="s">
        <v>24</v>
      </c>
      <c r="D28" s="280">
        <v>43099</v>
      </c>
      <c r="E28" s="281" t="s">
        <v>25</v>
      </c>
      <c r="F28" s="257">
        <v>25</v>
      </c>
      <c r="G28" s="257">
        <v>25</v>
      </c>
      <c r="H28" s="257">
        <v>25</v>
      </c>
      <c r="I28" s="259">
        <v>275</v>
      </c>
      <c r="J28" s="282">
        <f t="shared" si="0"/>
        <v>6875</v>
      </c>
      <c r="L28" s="1"/>
    </row>
    <row r="29" spans="1:12" ht="18.75" customHeight="1" x14ac:dyDescent="0.35">
      <c r="A29" s="147" t="s">
        <v>735</v>
      </c>
      <c r="B29" s="148" t="s">
        <v>734</v>
      </c>
      <c r="C29" s="256" t="s">
        <v>26</v>
      </c>
      <c r="D29" s="280">
        <v>44061</v>
      </c>
      <c r="E29" s="281" t="s">
        <v>27</v>
      </c>
      <c r="F29" s="257">
        <v>0</v>
      </c>
      <c r="G29" s="257">
        <v>0</v>
      </c>
      <c r="H29" s="257">
        <v>0</v>
      </c>
      <c r="I29" s="259">
        <v>1100</v>
      </c>
      <c r="J29" s="282">
        <f t="shared" si="0"/>
        <v>0</v>
      </c>
      <c r="L29" s="1"/>
    </row>
    <row r="30" spans="1:12" ht="18.75" customHeight="1" x14ac:dyDescent="0.35">
      <c r="A30" s="147"/>
      <c r="B30" s="148"/>
      <c r="C30" s="256" t="s">
        <v>647</v>
      </c>
      <c r="D30" s="280">
        <v>45133</v>
      </c>
      <c r="E30" s="281" t="s">
        <v>873</v>
      </c>
      <c r="F30" s="257">
        <v>0</v>
      </c>
      <c r="G30" s="257">
        <v>0</v>
      </c>
      <c r="H30" s="257">
        <v>0</v>
      </c>
      <c r="I30" s="259">
        <v>12399.99</v>
      </c>
      <c r="J30" s="282">
        <f t="shared" si="0"/>
        <v>0</v>
      </c>
      <c r="L30" s="1"/>
    </row>
    <row r="31" spans="1:12" ht="18.75" customHeight="1" x14ac:dyDescent="0.35">
      <c r="A31" s="147"/>
      <c r="B31" s="148"/>
      <c r="C31" s="256" t="s">
        <v>647</v>
      </c>
      <c r="D31" s="280">
        <v>45133</v>
      </c>
      <c r="E31" s="281" t="s">
        <v>991</v>
      </c>
      <c r="F31" s="257">
        <v>0</v>
      </c>
      <c r="G31" s="257">
        <v>0</v>
      </c>
      <c r="H31" s="257">
        <v>0</v>
      </c>
      <c r="I31" s="259">
        <v>11249.48</v>
      </c>
      <c r="J31" s="282">
        <f t="shared" si="0"/>
        <v>0</v>
      </c>
      <c r="L31" s="1"/>
    </row>
    <row r="32" spans="1:12" ht="18.75" customHeight="1" x14ac:dyDescent="0.35">
      <c r="A32" s="147" t="s">
        <v>727</v>
      </c>
      <c r="B32" s="148" t="s">
        <v>726</v>
      </c>
      <c r="C32" s="256" t="s">
        <v>647</v>
      </c>
      <c r="D32" s="280">
        <v>45133</v>
      </c>
      <c r="E32" s="281" t="s">
        <v>990</v>
      </c>
      <c r="F32" s="257">
        <v>0</v>
      </c>
      <c r="G32" s="257">
        <v>0</v>
      </c>
      <c r="H32" s="257">
        <v>0</v>
      </c>
      <c r="I32" s="259">
        <v>9684.26</v>
      </c>
      <c r="J32" s="282">
        <f t="shared" si="0"/>
        <v>0</v>
      </c>
      <c r="L32" s="1"/>
    </row>
    <row r="33" spans="1:12" ht="18.75" customHeight="1" x14ac:dyDescent="0.35">
      <c r="A33" s="147" t="s">
        <v>727</v>
      </c>
      <c r="B33" s="148" t="s">
        <v>726</v>
      </c>
      <c r="C33" s="256" t="s">
        <v>28</v>
      </c>
      <c r="D33" s="280">
        <v>43099</v>
      </c>
      <c r="E33" s="281" t="s">
        <v>29</v>
      </c>
      <c r="F33" s="257">
        <v>247</v>
      </c>
      <c r="G33" s="257">
        <v>235</v>
      </c>
      <c r="H33" s="257">
        <v>218</v>
      </c>
      <c r="I33" s="259">
        <v>29.18</v>
      </c>
      <c r="J33" s="282">
        <f t="shared" si="0"/>
        <v>6361.24</v>
      </c>
      <c r="L33" s="1"/>
    </row>
    <row r="34" spans="1:12" ht="18.75" customHeight="1" x14ac:dyDescent="0.35">
      <c r="A34" s="147" t="s">
        <v>727</v>
      </c>
      <c r="B34" s="148" t="s">
        <v>726</v>
      </c>
      <c r="C34" s="256" t="s">
        <v>30</v>
      </c>
      <c r="D34" s="280">
        <v>43099</v>
      </c>
      <c r="E34" s="281" t="s">
        <v>31</v>
      </c>
      <c r="F34" s="257">
        <v>208</v>
      </c>
      <c r="G34" s="257">
        <v>190</v>
      </c>
      <c r="H34" s="257">
        <v>172</v>
      </c>
      <c r="I34" s="259">
        <v>29.18</v>
      </c>
      <c r="J34" s="282">
        <f t="shared" si="0"/>
        <v>5018.96</v>
      </c>
      <c r="L34" s="1"/>
    </row>
    <row r="35" spans="1:12" ht="18.75" customHeight="1" x14ac:dyDescent="0.35">
      <c r="A35" s="149"/>
      <c r="B35" s="150"/>
      <c r="C35" s="256" t="s">
        <v>842</v>
      </c>
      <c r="D35" s="280">
        <v>44845</v>
      </c>
      <c r="E35" s="281" t="s">
        <v>843</v>
      </c>
      <c r="F35" s="257">
        <v>90</v>
      </c>
      <c r="G35" s="257">
        <v>90</v>
      </c>
      <c r="H35" s="257">
        <v>90</v>
      </c>
      <c r="I35" s="259">
        <v>306.8</v>
      </c>
      <c r="J35" s="282">
        <f t="shared" si="0"/>
        <v>27612</v>
      </c>
      <c r="L35" s="1"/>
    </row>
    <row r="36" spans="1:12" ht="18.75" customHeight="1" x14ac:dyDescent="0.35">
      <c r="A36" s="147" t="s">
        <v>733</v>
      </c>
      <c r="B36" s="148" t="s">
        <v>732</v>
      </c>
      <c r="C36" s="256" t="s">
        <v>32</v>
      </c>
      <c r="D36" s="280">
        <v>45209</v>
      </c>
      <c r="E36" s="281" t="s">
        <v>33</v>
      </c>
      <c r="F36" s="257">
        <v>18</v>
      </c>
      <c r="G36" s="257">
        <v>15</v>
      </c>
      <c r="H36" s="257">
        <v>15</v>
      </c>
      <c r="I36" s="259">
        <v>35.4</v>
      </c>
      <c r="J36" s="282">
        <f t="shared" si="0"/>
        <v>531</v>
      </c>
      <c r="L36" s="1"/>
    </row>
    <row r="37" spans="1:12" ht="18.75" customHeight="1" x14ac:dyDescent="0.35">
      <c r="A37" s="147" t="s">
        <v>733</v>
      </c>
      <c r="B37" s="148" t="s">
        <v>732</v>
      </c>
      <c r="C37" s="256" t="s">
        <v>32</v>
      </c>
      <c r="D37" s="280">
        <v>43746</v>
      </c>
      <c r="E37" s="281" t="s">
        <v>34</v>
      </c>
      <c r="F37" s="257">
        <v>0</v>
      </c>
      <c r="G37" s="257">
        <v>0</v>
      </c>
      <c r="H37" s="257">
        <v>0</v>
      </c>
      <c r="I37" s="259">
        <v>20</v>
      </c>
      <c r="J37" s="282">
        <f t="shared" si="0"/>
        <v>0</v>
      </c>
      <c r="L37" s="1"/>
    </row>
    <row r="38" spans="1:12" ht="18.75" customHeight="1" x14ac:dyDescent="0.35">
      <c r="A38" s="147" t="s">
        <v>716</v>
      </c>
      <c r="B38" s="148" t="s">
        <v>715</v>
      </c>
      <c r="C38" s="256" t="s">
        <v>35</v>
      </c>
      <c r="D38" s="280">
        <v>45209</v>
      </c>
      <c r="E38" s="281" t="s">
        <v>36</v>
      </c>
      <c r="F38" s="257">
        <v>0</v>
      </c>
      <c r="G38" s="257">
        <v>0</v>
      </c>
      <c r="H38" s="257">
        <v>0</v>
      </c>
      <c r="I38" s="259">
        <v>2.48</v>
      </c>
      <c r="J38" s="282">
        <f t="shared" si="0"/>
        <v>0</v>
      </c>
      <c r="L38" s="1"/>
    </row>
    <row r="39" spans="1:12" ht="18.75" customHeight="1" x14ac:dyDescent="0.35">
      <c r="A39" s="147" t="s">
        <v>716</v>
      </c>
      <c r="B39" s="148" t="s">
        <v>715</v>
      </c>
      <c r="C39" s="256" t="s">
        <v>35</v>
      </c>
      <c r="D39" s="280">
        <v>43099</v>
      </c>
      <c r="E39" s="281" t="s">
        <v>36</v>
      </c>
      <c r="F39" s="257">
        <v>141</v>
      </c>
      <c r="G39" s="257">
        <v>31</v>
      </c>
      <c r="H39" s="257">
        <v>13</v>
      </c>
      <c r="I39" s="258">
        <v>2.85</v>
      </c>
      <c r="J39" s="282">
        <f t="shared" si="0"/>
        <v>37.050000000000004</v>
      </c>
      <c r="L39" s="1"/>
    </row>
    <row r="40" spans="1:12" ht="18.75" customHeight="1" x14ac:dyDescent="0.35">
      <c r="A40" s="147"/>
      <c r="B40" s="148"/>
      <c r="C40" s="256" t="s">
        <v>1101</v>
      </c>
      <c r="D40" s="280">
        <v>45202</v>
      </c>
      <c r="E40" s="281" t="s">
        <v>1102</v>
      </c>
      <c r="F40" s="257">
        <v>8</v>
      </c>
      <c r="G40" s="257">
        <v>7</v>
      </c>
      <c r="H40" s="257">
        <v>7</v>
      </c>
      <c r="I40" s="258">
        <v>499.9</v>
      </c>
      <c r="J40" s="282">
        <f t="shared" si="0"/>
        <v>3499.2999999999997</v>
      </c>
      <c r="L40" s="1"/>
    </row>
    <row r="41" spans="1:12" ht="18.75" customHeight="1" x14ac:dyDescent="0.35">
      <c r="A41" s="147"/>
      <c r="B41" s="148"/>
      <c r="C41" s="256" t="s">
        <v>1101</v>
      </c>
      <c r="D41" s="280">
        <v>45202</v>
      </c>
      <c r="E41" s="281" t="s">
        <v>1103</v>
      </c>
      <c r="F41" s="257">
        <v>8</v>
      </c>
      <c r="G41" s="257">
        <v>7</v>
      </c>
      <c r="H41" s="257">
        <v>0</v>
      </c>
      <c r="I41" s="258">
        <v>499.9</v>
      </c>
      <c r="J41" s="282">
        <f t="shared" si="0"/>
        <v>0</v>
      </c>
      <c r="L41" s="1"/>
    </row>
    <row r="42" spans="1:12" ht="18.75" customHeight="1" x14ac:dyDescent="0.35">
      <c r="A42" s="147"/>
      <c r="B42" s="148"/>
      <c r="C42" s="256" t="s">
        <v>1101</v>
      </c>
      <c r="D42" s="280">
        <v>45202</v>
      </c>
      <c r="E42" s="281" t="s">
        <v>1104</v>
      </c>
      <c r="F42" s="257">
        <v>9</v>
      </c>
      <c r="G42" s="257">
        <v>8</v>
      </c>
      <c r="H42" s="257">
        <v>0</v>
      </c>
      <c r="I42" s="258">
        <v>499.9</v>
      </c>
      <c r="J42" s="282">
        <f t="shared" si="0"/>
        <v>0</v>
      </c>
      <c r="L42" s="1"/>
    </row>
    <row r="43" spans="1:12" ht="18.75" customHeight="1" x14ac:dyDescent="0.35">
      <c r="A43" s="147"/>
      <c r="B43" s="148"/>
      <c r="C43" s="256" t="s">
        <v>1101</v>
      </c>
      <c r="D43" s="280">
        <v>45202</v>
      </c>
      <c r="E43" s="281" t="s">
        <v>1105</v>
      </c>
      <c r="F43" s="257">
        <v>9</v>
      </c>
      <c r="G43" s="257">
        <v>8</v>
      </c>
      <c r="H43" s="257">
        <v>0</v>
      </c>
      <c r="I43" s="258">
        <v>499.9</v>
      </c>
      <c r="J43" s="282">
        <f t="shared" si="0"/>
        <v>0</v>
      </c>
      <c r="L43" s="1"/>
    </row>
    <row r="44" spans="1:12" ht="18.75" customHeight="1" x14ac:dyDescent="0.35">
      <c r="A44" s="147" t="s">
        <v>735</v>
      </c>
      <c r="B44" s="148" t="s">
        <v>734</v>
      </c>
      <c r="C44" s="256" t="s">
        <v>840</v>
      </c>
      <c r="D44" s="280">
        <v>45007</v>
      </c>
      <c r="E44" s="281" t="s">
        <v>841</v>
      </c>
      <c r="F44" s="257">
        <v>6</v>
      </c>
      <c r="G44" s="257">
        <v>6</v>
      </c>
      <c r="H44" s="257">
        <v>0</v>
      </c>
      <c r="I44" s="259">
        <v>477.39</v>
      </c>
      <c r="J44" s="282">
        <f t="shared" si="0"/>
        <v>0</v>
      </c>
      <c r="L44" s="1"/>
    </row>
    <row r="45" spans="1:12" ht="18.75" customHeight="1" x14ac:dyDescent="0.35">
      <c r="A45" s="147" t="s">
        <v>727</v>
      </c>
      <c r="B45" s="148" t="s">
        <v>726</v>
      </c>
      <c r="C45" s="256" t="s">
        <v>37</v>
      </c>
      <c r="D45" s="280">
        <v>44942</v>
      </c>
      <c r="E45" s="281" t="s">
        <v>678</v>
      </c>
      <c r="F45" s="257">
        <v>3</v>
      </c>
      <c r="G45" s="257">
        <v>3</v>
      </c>
      <c r="H45" s="257">
        <v>3</v>
      </c>
      <c r="I45" s="259">
        <v>368.82</v>
      </c>
      <c r="J45" s="282">
        <f t="shared" si="0"/>
        <v>1106.46</v>
      </c>
      <c r="L45" s="1"/>
    </row>
    <row r="46" spans="1:12" ht="18.75" customHeight="1" x14ac:dyDescent="0.35">
      <c r="A46" s="147" t="s">
        <v>727</v>
      </c>
      <c r="B46" s="148" t="s">
        <v>726</v>
      </c>
      <c r="C46" s="256" t="s">
        <v>37</v>
      </c>
      <c r="D46" s="280">
        <v>44942</v>
      </c>
      <c r="E46" s="281" t="s">
        <v>672</v>
      </c>
      <c r="F46" s="257">
        <v>3</v>
      </c>
      <c r="G46" s="257">
        <v>3</v>
      </c>
      <c r="H46" s="257">
        <v>3</v>
      </c>
      <c r="I46" s="259">
        <v>1059.5</v>
      </c>
      <c r="J46" s="282">
        <f t="shared" si="0"/>
        <v>3178.5</v>
      </c>
      <c r="L46" s="1"/>
    </row>
    <row r="47" spans="1:12" ht="18.75" customHeight="1" x14ac:dyDescent="0.35">
      <c r="A47" s="147" t="s">
        <v>727</v>
      </c>
      <c r="B47" s="148" t="s">
        <v>726</v>
      </c>
      <c r="C47" s="256" t="s">
        <v>37</v>
      </c>
      <c r="D47" s="280">
        <v>44942</v>
      </c>
      <c r="E47" s="281" t="s">
        <v>679</v>
      </c>
      <c r="F47" s="257">
        <v>3</v>
      </c>
      <c r="G47" s="257">
        <v>3</v>
      </c>
      <c r="H47" s="257">
        <v>3</v>
      </c>
      <c r="I47" s="259">
        <v>352</v>
      </c>
      <c r="J47" s="282">
        <f t="shared" si="0"/>
        <v>1056</v>
      </c>
      <c r="L47" s="1"/>
    </row>
    <row r="48" spans="1:12" ht="18.75" customHeight="1" x14ac:dyDescent="0.35">
      <c r="A48" s="147" t="s">
        <v>727</v>
      </c>
      <c r="B48" s="148" t="s">
        <v>726</v>
      </c>
      <c r="C48" s="256" t="s">
        <v>37</v>
      </c>
      <c r="D48" s="280">
        <v>44942</v>
      </c>
      <c r="E48" s="281" t="s">
        <v>677</v>
      </c>
      <c r="F48" s="257">
        <v>3</v>
      </c>
      <c r="G48" s="257">
        <v>3</v>
      </c>
      <c r="H48" s="257">
        <v>3</v>
      </c>
      <c r="I48" s="259">
        <v>402.72</v>
      </c>
      <c r="J48" s="282">
        <f t="shared" si="0"/>
        <v>1208.1600000000001</v>
      </c>
      <c r="L48" s="1"/>
    </row>
    <row r="49" spans="1:12" ht="18.75" customHeight="1" x14ac:dyDescent="0.35">
      <c r="A49" s="147" t="s">
        <v>727</v>
      </c>
      <c r="B49" s="148" t="s">
        <v>726</v>
      </c>
      <c r="C49" s="256" t="s">
        <v>37</v>
      </c>
      <c r="D49" s="280">
        <v>44942</v>
      </c>
      <c r="E49" s="281" t="s">
        <v>680</v>
      </c>
      <c r="F49" s="257">
        <v>3</v>
      </c>
      <c r="G49" s="257">
        <v>3</v>
      </c>
      <c r="H49" s="257">
        <v>3</v>
      </c>
      <c r="I49" s="259">
        <v>378.99</v>
      </c>
      <c r="J49" s="282">
        <f t="shared" si="0"/>
        <v>1136.97</v>
      </c>
      <c r="L49" s="1"/>
    </row>
    <row r="50" spans="1:12" ht="18.75" customHeight="1" x14ac:dyDescent="0.35">
      <c r="A50" s="147" t="s">
        <v>727</v>
      </c>
      <c r="B50" s="148" t="s">
        <v>726</v>
      </c>
      <c r="C50" s="256" t="s">
        <v>37</v>
      </c>
      <c r="D50" s="280">
        <v>43099</v>
      </c>
      <c r="E50" s="281" t="s">
        <v>38</v>
      </c>
      <c r="F50" s="257">
        <v>0</v>
      </c>
      <c r="G50" s="257">
        <v>0</v>
      </c>
      <c r="H50" s="257">
        <v>0</v>
      </c>
      <c r="I50" s="259">
        <v>475</v>
      </c>
      <c r="J50" s="282">
        <f t="shared" si="0"/>
        <v>0</v>
      </c>
      <c r="L50" s="1"/>
    </row>
    <row r="51" spans="1:12" ht="18.75" customHeight="1" x14ac:dyDescent="0.35">
      <c r="A51" s="147" t="s">
        <v>727</v>
      </c>
      <c r="B51" s="148" t="s">
        <v>726</v>
      </c>
      <c r="C51" s="256" t="s">
        <v>37</v>
      </c>
      <c r="D51" s="280">
        <v>44942</v>
      </c>
      <c r="E51" s="281" t="s">
        <v>674</v>
      </c>
      <c r="F51" s="257">
        <v>0</v>
      </c>
      <c r="G51" s="257">
        <v>0</v>
      </c>
      <c r="H51" s="257">
        <v>0</v>
      </c>
      <c r="I51" s="259">
        <v>2076.4499999999998</v>
      </c>
      <c r="J51" s="282">
        <f t="shared" si="0"/>
        <v>0</v>
      </c>
      <c r="L51" s="1"/>
    </row>
    <row r="52" spans="1:12" ht="18.75" customHeight="1" x14ac:dyDescent="0.35">
      <c r="A52" s="147" t="s">
        <v>727</v>
      </c>
      <c r="B52" s="148" t="s">
        <v>726</v>
      </c>
      <c r="C52" s="256" t="s">
        <v>37</v>
      </c>
      <c r="D52" s="280">
        <v>44942</v>
      </c>
      <c r="E52" s="281" t="s">
        <v>673</v>
      </c>
      <c r="F52" s="257">
        <v>3</v>
      </c>
      <c r="G52" s="257">
        <v>3</v>
      </c>
      <c r="H52" s="257">
        <v>3</v>
      </c>
      <c r="I52" s="259">
        <v>974.76</v>
      </c>
      <c r="J52" s="282">
        <f t="shared" si="0"/>
        <v>2924.2799999999997</v>
      </c>
      <c r="L52" s="1"/>
    </row>
    <row r="53" spans="1:12" ht="18.75" customHeight="1" x14ac:dyDescent="0.35">
      <c r="A53" s="147" t="s">
        <v>727</v>
      </c>
      <c r="B53" s="148" t="s">
        <v>726</v>
      </c>
      <c r="C53" s="256" t="s">
        <v>37</v>
      </c>
      <c r="D53" s="280">
        <v>43099</v>
      </c>
      <c r="E53" s="281" t="s">
        <v>671</v>
      </c>
      <c r="F53" s="257">
        <v>0</v>
      </c>
      <c r="G53" s="257">
        <v>0</v>
      </c>
      <c r="H53" s="257">
        <v>0</v>
      </c>
      <c r="I53" s="259">
        <v>1532.82</v>
      </c>
      <c r="J53" s="282">
        <f t="shared" si="0"/>
        <v>0</v>
      </c>
      <c r="L53" s="1"/>
    </row>
    <row r="54" spans="1:12" ht="18.75" customHeight="1" x14ac:dyDescent="0.35">
      <c r="A54" s="147" t="s">
        <v>727</v>
      </c>
      <c r="B54" s="148" t="s">
        <v>726</v>
      </c>
      <c r="C54" s="256" t="s">
        <v>37</v>
      </c>
      <c r="D54" s="280">
        <v>44942</v>
      </c>
      <c r="E54" s="281" t="s">
        <v>670</v>
      </c>
      <c r="F54" s="257">
        <v>3</v>
      </c>
      <c r="G54" s="257">
        <v>3</v>
      </c>
      <c r="H54" s="257">
        <v>3</v>
      </c>
      <c r="I54" s="259">
        <v>2669.67</v>
      </c>
      <c r="J54" s="282">
        <f t="shared" si="0"/>
        <v>8009.01</v>
      </c>
      <c r="L54" s="1"/>
    </row>
    <row r="55" spans="1:12" ht="18.75" customHeight="1" x14ac:dyDescent="0.35">
      <c r="A55" s="147" t="s">
        <v>727</v>
      </c>
      <c r="B55" s="148" t="s">
        <v>726</v>
      </c>
      <c r="C55" s="256" t="s">
        <v>37</v>
      </c>
      <c r="D55" s="280">
        <v>44942</v>
      </c>
      <c r="E55" s="281" t="s">
        <v>675</v>
      </c>
      <c r="F55" s="257">
        <v>3</v>
      </c>
      <c r="G55" s="257">
        <v>3</v>
      </c>
      <c r="H55" s="257">
        <v>3</v>
      </c>
      <c r="I55" s="259">
        <v>3305.26</v>
      </c>
      <c r="J55" s="282">
        <f t="shared" si="0"/>
        <v>9915.7800000000007</v>
      </c>
      <c r="L55" s="1"/>
    </row>
    <row r="56" spans="1:12" ht="18.75" customHeight="1" x14ac:dyDescent="0.35">
      <c r="A56" s="147" t="s">
        <v>727</v>
      </c>
      <c r="B56" s="148" t="s">
        <v>726</v>
      </c>
      <c r="C56" s="256" t="s">
        <v>37</v>
      </c>
      <c r="D56" s="280">
        <v>44942</v>
      </c>
      <c r="E56" s="281" t="s">
        <v>676</v>
      </c>
      <c r="F56" s="257">
        <v>3</v>
      </c>
      <c r="G56" s="257">
        <v>3</v>
      </c>
      <c r="H56" s="257">
        <v>3</v>
      </c>
      <c r="I56" s="259">
        <v>3559.5</v>
      </c>
      <c r="J56" s="282">
        <f t="shared" si="0"/>
        <v>10678.5</v>
      </c>
      <c r="L56" s="1"/>
    </row>
    <row r="57" spans="1:12" ht="18.75" customHeight="1" x14ac:dyDescent="0.35">
      <c r="A57" s="147" t="s">
        <v>727</v>
      </c>
      <c r="B57" s="148" t="s">
        <v>726</v>
      </c>
      <c r="C57" s="256" t="s">
        <v>37</v>
      </c>
      <c r="D57" s="280">
        <v>44942</v>
      </c>
      <c r="E57" s="281" t="s">
        <v>687</v>
      </c>
      <c r="F57" s="257">
        <v>3</v>
      </c>
      <c r="G57" s="257">
        <v>3</v>
      </c>
      <c r="H57" s="257">
        <v>3</v>
      </c>
      <c r="I57" s="259">
        <v>5119.32</v>
      </c>
      <c r="J57" s="282">
        <f t="shared" si="0"/>
        <v>15357.96</v>
      </c>
      <c r="L57" s="1"/>
    </row>
    <row r="58" spans="1:12" ht="18.75" customHeight="1" x14ac:dyDescent="0.35">
      <c r="A58" s="147" t="s">
        <v>731</v>
      </c>
      <c r="B58" s="148" t="s">
        <v>730</v>
      </c>
      <c r="C58" s="256" t="s">
        <v>588</v>
      </c>
      <c r="D58" s="280">
        <v>44679</v>
      </c>
      <c r="E58" s="281" t="s">
        <v>589</v>
      </c>
      <c r="F58" s="257">
        <v>9</v>
      </c>
      <c r="G58" s="257">
        <v>6</v>
      </c>
      <c r="H58" s="257">
        <v>5</v>
      </c>
      <c r="I58" s="259">
        <v>145.79</v>
      </c>
      <c r="J58" s="282">
        <f t="shared" si="0"/>
        <v>728.94999999999993</v>
      </c>
      <c r="L58" s="1"/>
    </row>
    <row r="59" spans="1:12" ht="18.75" customHeight="1" x14ac:dyDescent="0.35">
      <c r="A59" s="147" t="s">
        <v>737</v>
      </c>
      <c r="B59" s="148" t="s">
        <v>736</v>
      </c>
      <c r="C59" s="256" t="s">
        <v>39</v>
      </c>
      <c r="D59" s="280">
        <v>44229</v>
      </c>
      <c r="E59" s="281" t="s">
        <v>40</v>
      </c>
      <c r="F59" s="257">
        <v>20</v>
      </c>
      <c r="G59" s="257">
        <v>20</v>
      </c>
      <c r="H59" s="257">
        <v>20</v>
      </c>
      <c r="I59" s="259">
        <v>1850</v>
      </c>
      <c r="J59" s="282">
        <f t="shared" si="0"/>
        <v>37000</v>
      </c>
      <c r="L59" s="1"/>
    </row>
    <row r="60" spans="1:12" ht="18.75" customHeight="1" x14ac:dyDescent="0.35">
      <c r="A60" s="147" t="s">
        <v>737</v>
      </c>
      <c r="B60" s="148" t="s">
        <v>736</v>
      </c>
      <c r="C60" s="256" t="s">
        <v>41</v>
      </c>
      <c r="D60" s="280">
        <v>43646</v>
      </c>
      <c r="E60" s="281" t="s">
        <v>42</v>
      </c>
      <c r="F60" s="257">
        <v>20</v>
      </c>
      <c r="G60" s="257">
        <v>20</v>
      </c>
      <c r="H60" s="257">
        <v>20</v>
      </c>
      <c r="I60" s="259">
        <v>1419.6</v>
      </c>
      <c r="J60" s="282">
        <f t="shared" si="0"/>
        <v>28392</v>
      </c>
      <c r="L60" s="1"/>
    </row>
    <row r="61" spans="1:12" ht="18.75" customHeight="1" x14ac:dyDescent="0.35">
      <c r="A61" s="147" t="s">
        <v>727</v>
      </c>
      <c r="B61" s="148" t="s">
        <v>726</v>
      </c>
      <c r="C61" s="256" t="s">
        <v>43</v>
      </c>
      <c r="D61" s="280">
        <v>43391</v>
      </c>
      <c r="E61" s="281" t="s">
        <v>44</v>
      </c>
      <c r="F61" s="257">
        <v>0</v>
      </c>
      <c r="G61" s="257">
        <v>0</v>
      </c>
      <c r="H61" s="257">
        <v>0</v>
      </c>
      <c r="I61" s="259">
        <v>840</v>
      </c>
      <c r="J61" s="282">
        <f t="shared" si="0"/>
        <v>0</v>
      </c>
      <c r="L61" s="1"/>
    </row>
    <row r="62" spans="1:12" ht="18.75" customHeight="1" x14ac:dyDescent="0.35">
      <c r="A62" s="147" t="s">
        <v>725</v>
      </c>
      <c r="B62" s="148">
        <v>239201</v>
      </c>
      <c r="C62" s="256" t="s">
        <v>45</v>
      </c>
      <c r="D62" s="280">
        <v>44229</v>
      </c>
      <c r="E62" s="281" t="s">
        <v>46</v>
      </c>
      <c r="F62" s="257">
        <v>10</v>
      </c>
      <c r="G62" s="257">
        <v>10</v>
      </c>
      <c r="H62" s="257">
        <v>10</v>
      </c>
      <c r="I62" s="259">
        <v>150</v>
      </c>
      <c r="J62" s="282">
        <f t="shared" si="0"/>
        <v>1500</v>
      </c>
      <c r="L62" s="1"/>
    </row>
    <row r="63" spans="1:12" ht="18.75" customHeight="1" x14ac:dyDescent="0.35">
      <c r="A63" s="147" t="s">
        <v>724</v>
      </c>
      <c r="B63" s="148" t="s">
        <v>714</v>
      </c>
      <c r="C63" s="256" t="s">
        <v>741</v>
      </c>
      <c r="D63" s="280">
        <v>45201</v>
      </c>
      <c r="E63" s="281" t="s">
        <v>47</v>
      </c>
      <c r="F63" s="257">
        <v>920</v>
      </c>
      <c r="G63" s="257">
        <v>904</v>
      </c>
      <c r="H63" s="257">
        <v>817</v>
      </c>
      <c r="I63" s="259">
        <v>198</v>
      </c>
      <c r="J63" s="282">
        <f t="shared" si="0"/>
        <v>161766</v>
      </c>
      <c r="L63" s="1"/>
    </row>
    <row r="64" spans="1:12" ht="18.75" customHeight="1" x14ac:dyDescent="0.35">
      <c r="A64" s="147" t="s">
        <v>724</v>
      </c>
      <c r="B64" s="148" t="s">
        <v>714</v>
      </c>
      <c r="C64" s="256" t="s">
        <v>48</v>
      </c>
      <c r="D64" s="280">
        <v>43646</v>
      </c>
      <c r="E64" s="281" t="s">
        <v>49</v>
      </c>
      <c r="F64" s="257">
        <v>50</v>
      </c>
      <c r="G64" s="257">
        <v>50</v>
      </c>
      <c r="H64" s="257">
        <v>50</v>
      </c>
      <c r="I64" s="259">
        <v>5.9</v>
      </c>
      <c r="J64" s="282">
        <f t="shared" si="0"/>
        <v>295</v>
      </c>
      <c r="L64" s="1"/>
    </row>
    <row r="65" spans="1:12" ht="18.75" customHeight="1" x14ac:dyDescent="0.35">
      <c r="A65" s="147" t="s">
        <v>716</v>
      </c>
      <c r="B65" s="148" t="s">
        <v>715</v>
      </c>
      <c r="C65" s="256" t="s">
        <v>48</v>
      </c>
      <c r="D65" s="280">
        <v>43099</v>
      </c>
      <c r="E65" s="281" t="s">
        <v>50</v>
      </c>
      <c r="F65" s="257">
        <v>0</v>
      </c>
      <c r="G65" s="257">
        <v>0</v>
      </c>
      <c r="H65" s="257">
        <v>0</v>
      </c>
      <c r="I65" s="259">
        <v>0</v>
      </c>
      <c r="J65" s="282">
        <f t="shared" si="0"/>
        <v>0</v>
      </c>
      <c r="L65" s="1"/>
    </row>
    <row r="66" spans="1:12" ht="18.75" customHeight="1" x14ac:dyDescent="0.35">
      <c r="A66" s="147" t="s">
        <v>716</v>
      </c>
      <c r="B66" s="148" t="s">
        <v>715</v>
      </c>
      <c r="C66" s="256" t="s">
        <v>48</v>
      </c>
      <c r="D66" s="280">
        <v>43099</v>
      </c>
      <c r="E66" s="281" t="s">
        <v>51</v>
      </c>
      <c r="F66" s="257">
        <v>0</v>
      </c>
      <c r="G66" s="257">
        <v>0</v>
      </c>
      <c r="H66" s="257">
        <v>0</v>
      </c>
      <c r="I66" s="259">
        <v>320</v>
      </c>
      <c r="J66" s="282">
        <f t="shared" si="0"/>
        <v>0</v>
      </c>
      <c r="L66" s="1"/>
    </row>
    <row r="67" spans="1:12" ht="18.75" customHeight="1" x14ac:dyDescent="0.35">
      <c r="A67" s="147" t="s">
        <v>727</v>
      </c>
      <c r="B67" s="148" t="s">
        <v>726</v>
      </c>
      <c r="C67" s="256" t="s">
        <v>52</v>
      </c>
      <c r="D67" s="280">
        <v>43099</v>
      </c>
      <c r="E67" s="281" t="s">
        <v>53</v>
      </c>
      <c r="F67" s="257">
        <v>0</v>
      </c>
      <c r="G67" s="257">
        <v>0</v>
      </c>
      <c r="H67" s="257">
        <v>0</v>
      </c>
      <c r="I67" s="259">
        <v>289.10000000000002</v>
      </c>
      <c r="J67" s="282">
        <f t="shared" si="0"/>
        <v>0</v>
      </c>
      <c r="L67" s="1"/>
    </row>
    <row r="68" spans="1:12" ht="18.75" customHeight="1" x14ac:dyDescent="0.35">
      <c r="A68" s="147" t="s">
        <v>737</v>
      </c>
      <c r="B68" s="148" t="s">
        <v>736</v>
      </c>
      <c r="C68" s="256" t="s">
        <v>54</v>
      </c>
      <c r="D68" s="280">
        <v>43707</v>
      </c>
      <c r="E68" s="281" t="s">
        <v>55</v>
      </c>
      <c r="F68" s="257">
        <v>0</v>
      </c>
      <c r="G68" s="257">
        <v>0</v>
      </c>
      <c r="H68" s="257">
        <v>0</v>
      </c>
      <c r="I68" s="259">
        <v>996.4</v>
      </c>
      <c r="J68" s="282">
        <f t="shared" si="0"/>
        <v>0</v>
      </c>
      <c r="L68" s="1"/>
    </row>
    <row r="69" spans="1:12" ht="18.75" customHeight="1" x14ac:dyDescent="0.35">
      <c r="A69" s="147" t="s">
        <v>727</v>
      </c>
      <c r="B69" s="148" t="s">
        <v>726</v>
      </c>
      <c r="C69" s="256" t="s">
        <v>705</v>
      </c>
      <c r="D69" s="280">
        <v>44942</v>
      </c>
      <c r="E69" s="281" t="s">
        <v>669</v>
      </c>
      <c r="F69" s="257">
        <v>4</v>
      </c>
      <c r="G69" s="257">
        <v>4</v>
      </c>
      <c r="H69" s="257">
        <v>4</v>
      </c>
      <c r="I69" s="259">
        <v>317.98</v>
      </c>
      <c r="J69" s="282">
        <f t="shared" si="0"/>
        <v>1271.92</v>
      </c>
      <c r="L69" s="1"/>
    </row>
    <row r="70" spans="1:12" ht="18.75" customHeight="1" x14ac:dyDescent="0.35">
      <c r="A70" s="147" t="s">
        <v>727</v>
      </c>
      <c r="B70" s="148" t="s">
        <v>726</v>
      </c>
      <c r="C70" s="256" t="s">
        <v>705</v>
      </c>
      <c r="D70" s="280">
        <v>45063</v>
      </c>
      <c r="E70" s="281" t="s">
        <v>762</v>
      </c>
      <c r="F70" s="257">
        <v>0</v>
      </c>
      <c r="G70" s="257">
        <v>0</v>
      </c>
      <c r="H70" s="257">
        <v>0</v>
      </c>
      <c r="I70" s="259">
        <v>372</v>
      </c>
      <c r="J70" s="282">
        <f t="shared" si="0"/>
        <v>0</v>
      </c>
      <c r="L70" s="1"/>
    </row>
    <row r="71" spans="1:12" ht="18.75" customHeight="1" x14ac:dyDescent="0.35">
      <c r="A71" s="147" t="s">
        <v>725</v>
      </c>
      <c r="B71" s="148">
        <v>239201</v>
      </c>
      <c r="C71" s="256" t="s">
        <v>705</v>
      </c>
      <c r="D71" s="280">
        <v>43846</v>
      </c>
      <c r="E71" s="281" t="s">
        <v>57</v>
      </c>
      <c r="F71" s="257">
        <v>357</v>
      </c>
      <c r="G71" s="257">
        <v>357</v>
      </c>
      <c r="H71" s="257">
        <v>407</v>
      </c>
      <c r="I71" s="259">
        <v>12</v>
      </c>
      <c r="J71" s="282">
        <f t="shared" si="0"/>
        <v>4884</v>
      </c>
      <c r="L71" s="1"/>
    </row>
    <row r="72" spans="1:12" ht="18.75" customHeight="1" x14ac:dyDescent="0.35">
      <c r="A72" s="147"/>
      <c r="B72" s="148"/>
      <c r="C72" s="256" t="s">
        <v>58</v>
      </c>
      <c r="D72" s="280">
        <v>45280</v>
      </c>
      <c r="E72" s="281" t="s">
        <v>992</v>
      </c>
      <c r="F72" s="257">
        <v>200</v>
      </c>
      <c r="G72" s="257">
        <v>200</v>
      </c>
      <c r="H72" s="257">
        <v>200</v>
      </c>
      <c r="I72" s="259">
        <v>99.12</v>
      </c>
      <c r="J72" s="282">
        <f t="shared" si="0"/>
        <v>19824</v>
      </c>
      <c r="L72" s="1"/>
    </row>
    <row r="73" spans="1:12" ht="18.75" customHeight="1" x14ac:dyDescent="0.35">
      <c r="A73" s="147" t="s">
        <v>725</v>
      </c>
      <c r="B73" s="148">
        <v>239201</v>
      </c>
      <c r="C73" s="256" t="s">
        <v>56</v>
      </c>
      <c r="D73" s="280">
        <v>44502</v>
      </c>
      <c r="E73" s="281" t="s">
        <v>574</v>
      </c>
      <c r="F73" s="257">
        <v>200</v>
      </c>
      <c r="G73" s="257">
        <v>200</v>
      </c>
      <c r="H73" s="257">
        <v>200</v>
      </c>
      <c r="I73" s="259">
        <v>600</v>
      </c>
      <c r="J73" s="282">
        <f t="shared" ref="J73:J136" si="1">H73*I73</f>
        <v>120000</v>
      </c>
      <c r="L73" s="1"/>
    </row>
    <row r="74" spans="1:12" ht="18.75" customHeight="1" x14ac:dyDescent="0.35">
      <c r="A74" s="147" t="s">
        <v>725</v>
      </c>
      <c r="B74" s="148">
        <v>239201</v>
      </c>
      <c r="C74" s="256" t="s">
        <v>58</v>
      </c>
      <c r="D74" s="280">
        <v>44965</v>
      </c>
      <c r="E74" s="281" t="s">
        <v>59</v>
      </c>
      <c r="F74" s="257">
        <v>238</v>
      </c>
      <c r="G74" s="257">
        <v>234</v>
      </c>
      <c r="H74" s="257">
        <v>224</v>
      </c>
      <c r="I74" s="259">
        <v>221</v>
      </c>
      <c r="J74" s="282">
        <f t="shared" si="1"/>
        <v>49504</v>
      </c>
      <c r="L74" s="1"/>
    </row>
    <row r="75" spans="1:12" ht="18.75" customHeight="1" x14ac:dyDescent="0.35">
      <c r="A75" s="147" t="s">
        <v>725</v>
      </c>
      <c r="B75" s="148">
        <v>239201</v>
      </c>
      <c r="C75" s="256" t="s">
        <v>58</v>
      </c>
      <c r="D75" s="280">
        <v>44965</v>
      </c>
      <c r="E75" s="281" t="s">
        <v>60</v>
      </c>
      <c r="F75" s="257">
        <v>192</v>
      </c>
      <c r="G75" s="257">
        <v>189</v>
      </c>
      <c r="H75" s="257">
        <v>184</v>
      </c>
      <c r="I75" s="259">
        <v>247.51</v>
      </c>
      <c r="J75" s="282">
        <f t="shared" si="1"/>
        <v>45541.84</v>
      </c>
      <c r="L75" s="1"/>
    </row>
    <row r="76" spans="1:12" ht="18.75" customHeight="1" x14ac:dyDescent="0.35">
      <c r="A76" s="147" t="s">
        <v>725</v>
      </c>
      <c r="B76" s="148">
        <v>239201</v>
      </c>
      <c r="C76" s="256" t="s">
        <v>58</v>
      </c>
      <c r="D76" s="280">
        <v>44965</v>
      </c>
      <c r="E76" s="281" t="s">
        <v>61</v>
      </c>
      <c r="F76" s="257">
        <v>91</v>
      </c>
      <c r="G76" s="257">
        <v>89</v>
      </c>
      <c r="H76" s="257">
        <v>84</v>
      </c>
      <c r="I76" s="259">
        <v>294.01</v>
      </c>
      <c r="J76" s="282">
        <f t="shared" si="1"/>
        <v>24696.84</v>
      </c>
      <c r="L76" s="1"/>
    </row>
    <row r="77" spans="1:12" ht="18.75" customHeight="1" x14ac:dyDescent="0.35">
      <c r="A77" s="147" t="s">
        <v>725</v>
      </c>
      <c r="B77" s="148">
        <v>239201</v>
      </c>
      <c r="C77" s="256" t="s">
        <v>58</v>
      </c>
      <c r="D77" s="280">
        <v>44965</v>
      </c>
      <c r="E77" s="281" t="s">
        <v>62</v>
      </c>
      <c r="F77" s="257">
        <v>153</v>
      </c>
      <c r="G77" s="257">
        <v>151</v>
      </c>
      <c r="H77" s="257">
        <v>141</v>
      </c>
      <c r="I77" s="259">
        <v>512.4</v>
      </c>
      <c r="J77" s="282">
        <f t="shared" si="1"/>
        <v>72248.399999999994</v>
      </c>
      <c r="L77" s="1"/>
    </row>
    <row r="78" spans="1:12" ht="18.75" customHeight="1" x14ac:dyDescent="0.35">
      <c r="A78" s="147" t="s">
        <v>725</v>
      </c>
      <c r="B78" s="148">
        <v>239201</v>
      </c>
      <c r="C78" s="256" t="s">
        <v>58</v>
      </c>
      <c r="D78" s="280">
        <v>44965</v>
      </c>
      <c r="E78" s="281" t="s">
        <v>63</v>
      </c>
      <c r="F78" s="257">
        <f>24+36</f>
        <v>60</v>
      </c>
      <c r="G78" s="257">
        <v>44</v>
      </c>
      <c r="H78" s="257">
        <v>28</v>
      </c>
      <c r="I78" s="259">
        <v>910</v>
      </c>
      <c r="J78" s="282">
        <f t="shared" si="1"/>
        <v>25480</v>
      </c>
      <c r="L78" s="1"/>
    </row>
    <row r="79" spans="1:12" ht="18.75" customHeight="1" x14ac:dyDescent="0.35">
      <c r="A79" s="147"/>
      <c r="B79" s="148"/>
      <c r="C79" s="256" t="s">
        <v>58</v>
      </c>
      <c r="D79" s="280">
        <v>45203</v>
      </c>
      <c r="E79" s="281" t="s">
        <v>891</v>
      </c>
      <c r="F79" s="257">
        <v>264</v>
      </c>
      <c r="G79" s="257">
        <v>264</v>
      </c>
      <c r="H79" s="257">
        <v>264</v>
      </c>
      <c r="I79" s="259">
        <v>251</v>
      </c>
      <c r="J79" s="282">
        <f t="shared" si="1"/>
        <v>66264</v>
      </c>
      <c r="L79" s="1"/>
    </row>
    <row r="80" spans="1:12" ht="18.75" customHeight="1" x14ac:dyDescent="0.35">
      <c r="A80" s="147"/>
      <c r="B80" s="148"/>
      <c r="C80" s="256" t="s">
        <v>58</v>
      </c>
      <c r="D80" s="280">
        <v>45203</v>
      </c>
      <c r="E80" s="281" t="s">
        <v>890</v>
      </c>
      <c r="F80" s="257">
        <v>400</v>
      </c>
      <c r="G80" s="257">
        <v>400</v>
      </c>
      <c r="H80" s="257">
        <v>400</v>
      </c>
      <c r="I80" s="259">
        <v>131.99</v>
      </c>
      <c r="J80" s="282">
        <f t="shared" si="1"/>
        <v>52796</v>
      </c>
      <c r="L80" s="1"/>
    </row>
    <row r="81" spans="1:12" ht="18.75" customHeight="1" x14ac:dyDescent="0.35">
      <c r="A81" s="147"/>
      <c r="B81" s="148"/>
      <c r="C81" s="256" t="s">
        <v>58</v>
      </c>
      <c r="D81" s="280">
        <v>45203</v>
      </c>
      <c r="E81" s="281" t="s">
        <v>62</v>
      </c>
      <c r="F81" s="257">
        <v>400</v>
      </c>
      <c r="G81" s="257">
        <v>400</v>
      </c>
      <c r="H81" s="257">
        <v>400</v>
      </c>
      <c r="I81" s="259">
        <v>190</v>
      </c>
      <c r="J81" s="282">
        <f t="shared" si="1"/>
        <v>76000</v>
      </c>
      <c r="L81" s="1"/>
    </row>
    <row r="82" spans="1:12" ht="18.75" customHeight="1" x14ac:dyDescent="0.35">
      <c r="A82" s="147"/>
      <c r="B82" s="148"/>
      <c r="C82" s="256" t="s">
        <v>58</v>
      </c>
      <c r="D82" s="280">
        <v>45209</v>
      </c>
      <c r="E82" s="281" t="s">
        <v>889</v>
      </c>
      <c r="F82" s="257">
        <v>400</v>
      </c>
      <c r="G82" s="257">
        <v>400</v>
      </c>
      <c r="H82" s="257">
        <v>400</v>
      </c>
      <c r="I82" s="259">
        <v>141.6</v>
      </c>
      <c r="J82" s="282">
        <f t="shared" si="1"/>
        <v>56640</v>
      </c>
      <c r="L82" s="1"/>
    </row>
    <row r="83" spans="1:12" ht="18.75" customHeight="1" x14ac:dyDescent="0.35">
      <c r="A83" s="147"/>
      <c r="B83" s="148"/>
      <c r="C83" s="256" t="s">
        <v>93</v>
      </c>
      <c r="D83" s="280">
        <v>45167</v>
      </c>
      <c r="E83" s="281" t="s">
        <v>880</v>
      </c>
      <c r="F83" s="257">
        <v>9</v>
      </c>
      <c r="G83" s="257">
        <v>9</v>
      </c>
      <c r="H83" s="257">
        <v>9</v>
      </c>
      <c r="I83" s="261">
        <v>12043.08</v>
      </c>
      <c r="J83" s="282">
        <f t="shared" si="1"/>
        <v>108387.72</v>
      </c>
      <c r="L83" s="1"/>
    </row>
    <row r="84" spans="1:12" ht="18.75" customHeight="1" x14ac:dyDescent="0.35">
      <c r="A84" s="147" t="s">
        <v>725</v>
      </c>
      <c r="B84" s="148">
        <v>239201</v>
      </c>
      <c r="C84" s="256" t="s">
        <v>58</v>
      </c>
      <c r="D84" s="280">
        <v>43099</v>
      </c>
      <c r="E84" s="281" t="s">
        <v>65</v>
      </c>
      <c r="F84" s="257">
        <v>15</v>
      </c>
      <c r="G84" s="257">
        <v>13</v>
      </c>
      <c r="H84" s="260">
        <v>13</v>
      </c>
      <c r="I84" s="259">
        <v>1700</v>
      </c>
      <c r="J84" s="282">
        <f t="shared" si="1"/>
        <v>22100</v>
      </c>
      <c r="L84" s="1"/>
    </row>
    <row r="85" spans="1:12" ht="18.75" customHeight="1" x14ac:dyDescent="0.35">
      <c r="A85" s="147" t="s">
        <v>725</v>
      </c>
      <c r="B85" s="148">
        <v>239201</v>
      </c>
      <c r="C85" s="256" t="s">
        <v>64</v>
      </c>
      <c r="D85" s="280">
        <v>43099</v>
      </c>
      <c r="E85" s="281" t="s">
        <v>66</v>
      </c>
      <c r="F85" s="257">
        <v>0</v>
      </c>
      <c r="G85" s="257">
        <v>0</v>
      </c>
      <c r="H85" s="257">
        <v>0</v>
      </c>
      <c r="I85" s="259">
        <v>2592.6</v>
      </c>
      <c r="J85" s="282">
        <f t="shared" si="1"/>
        <v>0</v>
      </c>
      <c r="L85" s="1"/>
    </row>
    <row r="86" spans="1:12" ht="18.75" customHeight="1" x14ac:dyDescent="0.35">
      <c r="A86" s="147" t="s">
        <v>725</v>
      </c>
      <c r="B86" s="148">
        <v>239201</v>
      </c>
      <c r="C86" s="256" t="s">
        <v>64</v>
      </c>
      <c r="D86" s="280">
        <v>43099</v>
      </c>
      <c r="E86" s="281" t="s">
        <v>67</v>
      </c>
      <c r="F86" s="257">
        <v>12</v>
      </c>
      <c r="G86" s="257">
        <v>12</v>
      </c>
      <c r="H86" s="257">
        <v>12</v>
      </c>
      <c r="I86" s="259">
        <v>5406.8</v>
      </c>
      <c r="J86" s="282">
        <f t="shared" si="1"/>
        <v>64881.600000000006</v>
      </c>
      <c r="L86" s="1"/>
    </row>
    <row r="87" spans="1:12" ht="18.75" customHeight="1" x14ac:dyDescent="0.35">
      <c r="A87" s="147" t="s">
        <v>725</v>
      </c>
      <c r="B87" s="148">
        <v>239201</v>
      </c>
      <c r="C87" s="256" t="s">
        <v>64</v>
      </c>
      <c r="D87" s="280">
        <v>43099</v>
      </c>
      <c r="E87" s="281" t="s">
        <v>68</v>
      </c>
      <c r="F87" s="257">
        <v>9</v>
      </c>
      <c r="G87" s="257">
        <v>9</v>
      </c>
      <c r="H87" s="257">
        <v>9</v>
      </c>
      <c r="I87" s="259">
        <v>4860</v>
      </c>
      <c r="J87" s="282">
        <f t="shared" si="1"/>
        <v>43740</v>
      </c>
      <c r="L87" s="1"/>
    </row>
    <row r="88" spans="1:12" ht="18.75" customHeight="1" x14ac:dyDescent="0.35">
      <c r="A88" s="147" t="s">
        <v>725</v>
      </c>
      <c r="B88" s="148">
        <v>239201</v>
      </c>
      <c r="C88" s="256" t="s">
        <v>64</v>
      </c>
      <c r="D88" s="280">
        <v>43099</v>
      </c>
      <c r="E88" s="281" t="s">
        <v>69</v>
      </c>
      <c r="F88" s="257">
        <v>8</v>
      </c>
      <c r="G88" s="257">
        <v>8</v>
      </c>
      <c r="H88" s="257">
        <v>8</v>
      </c>
      <c r="I88" s="259">
        <v>4860</v>
      </c>
      <c r="J88" s="282">
        <f t="shared" si="1"/>
        <v>38880</v>
      </c>
      <c r="L88" s="1"/>
    </row>
    <row r="89" spans="1:12" ht="18.75" customHeight="1" x14ac:dyDescent="0.35">
      <c r="A89" s="147" t="s">
        <v>725</v>
      </c>
      <c r="B89" s="148">
        <v>239201</v>
      </c>
      <c r="C89" s="256" t="s">
        <v>64</v>
      </c>
      <c r="D89" s="280">
        <v>43099</v>
      </c>
      <c r="E89" s="281" t="s">
        <v>70</v>
      </c>
      <c r="F89" s="257">
        <v>7</v>
      </c>
      <c r="G89" s="257">
        <v>7</v>
      </c>
      <c r="H89" s="257">
        <v>7</v>
      </c>
      <c r="I89" s="259">
        <v>4860</v>
      </c>
      <c r="J89" s="282">
        <f t="shared" si="1"/>
        <v>34020</v>
      </c>
      <c r="L89" s="1"/>
    </row>
    <row r="90" spans="1:12" ht="18.75" customHeight="1" x14ac:dyDescent="0.35">
      <c r="A90" s="147" t="s">
        <v>725</v>
      </c>
      <c r="B90" s="148">
        <v>239201</v>
      </c>
      <c r="C90" s="256" t="s">
        <v>64</v>
      </c>
      <c r="D90" s="280">
        <v>43099</v>
      </c>
      <c r="E90" s="281" t="s">
        <v>73</v>
      </c>
      <c r="F90" s="257">
        <v>23</v>
      </c>
      <c r="G90" s="257">
        <v>23</v>
      </c>
      <c r="H90" s="257">
        <v>23</v>
      </c>
      <c r="I90" s="259">
        <v>4288.13</v>
      </c>
      <c r="J90" s="282">
        <f t="shared" si="1"/>
        <v>98626.99</v>
      </c>
      <c r="L90" s="1"/>
    </row>
    <row r="91" spans="1:12" ht="18.75" customHeight="1" x14ac:dyDescent="0.35">
      <c r="A91" s="147" t="s">
        <v>725</v>
      </c>
      <c r="B91" s="148">
        <v>239201</v>
      </c>
      <c r="C91" s="256" t="s">
        <v>64</v>
      </c>
      <c r="D91" s="280">
        <v>43099</v>
      </c>
      <c r="E91" s="281" t="s">
        <v>74</v>
      </c>
      <c r="F91" s="257">
        <v>101</v>
      </c>
      <c r="G91" s="257">
        <v>101</v>
      </c>
      <c r="H91" s="257">
        <v>99</v>
      </c>
      <c r="I91" s="259">
        <v>3743.84</v>
      </c>
      <c r="J91" s="282">
        <f t="shared" si="1"/>
        <v>370640.16000000003</v>
      </c>
      <c r="L91" s="1"/>
    </row>
    <row r="92" spans="1:12" ht="18.75" customHeight="1" x14ac:dyDescent="0.35">
      <c r="A92" s="147" t="s">
        <v>725</v>
      </c>
      <c r="B92" s="148">
        <v>239201</v>
      </c>
      <c r="C92" s="256" t="s">
        <v>64</v>
      </c>
      <c r="D92" s="280">
        <v>43099</v>
      </c>
      <c r="E92" s="281" t="s">
        <v>75</v>
      </c>
      <c r="F92" s="257">
        <v>26</v>
      </c>
      <c r="G92" s="257">
        <v>26</v>
      </c>
      <c r="H92" s="257">
        <v>26</v>
      </c>
      <c r="I92" s="259">
        <v>2479</v>
      </c>
      <c r="J92" s="282">
        <f t="shared" si="1"/>
        <v>64454</v>
      </c>
      <c r="L92" s="1"/>
    </row>
    <row r="93" spans="1:12" ht="18.75" customHeight="1" x14ac:dyDescent="0.35">
      <c r="A93" s="147" t="s">
        <v>725</v>
      </c>
      <c r="B93" s="148">
        <v>239201</v>
      </c>
      <c r="C93" s="256" t="s">
        <v>64</v>
      </c>
      <c r="D93" s="280">
        <v>43099</v>
      </c>
      <c r="E93" s="281" t="s">
        <v>76</v>
      </c>
      <c r="F93" s="257">
        <v>29</v>
      </c>
      <c r="G93" s="257">
        <v>29</v>
      </c>
      <c r="H93" s="257">
        <v>29</v>
      </c>
      <c r="I93" s="259">
        <v>4794.8999999999996</v>
      </c>
      <c r="J93" s="282">
        <f t="shared" si="1"/>
        <v>139052.09999999998</v>
      </c>
      <c r="L93" s="1"/>
    </row>
    <row r="94" spans="1:12" ht="18.75" customHeight="1" x14ac:dyDescent="0.35">
      <c r="A94" s="147" t="s">
        <v>725</v>
      </c>
      <c r="B94" s="148">
        <v>239201</v>
      </c>
      <c r="C94" s="256" t="s">
        <v>64</v>
      </c>
      <c r="D94" s="280">
        <v>43099</v>
      </c>
      <c r="E94" s="281" t="s">
        <v>77</v>
      </c>
      <c r="F94" s="257">
        <v>30</v>
      </c>
      <c r="G94" s="257">
        <v>30</v>
      </c>
      <c r="H94" s="257">
        <v>30</v>
      </c>
      <c r="I94" s="259">
        <v>4794.8999999999996</v>
      </c>
      <c r="J94" s="282">
        <f t="shared" si="1"/>
        <v>143847</v>
      </c>
      <c r="L94" s="1"/>
    </row>
    <row r="95" spans="1:12" ht="18.75" customHeight="1" x14ac:dyDescent="0.35">
      <c r="A95" s="147" t="s">
        <v>725</v>
      </c>
      <c r="B95" s="148">
        <v>239201</v>
      </c>
      <c r="C95" s="256" t="s">
        <v>64</v>
      </c>
      <c r="D95" s="280">
        <v>43099</v>
      </c>
      <c r="E95" s="281" t="s">
        <v>78</v>
      </c>
      <c r="F95" s="257">
        <v>35</v>
      </c>
      <c r="G95" s="257">
        <v>35</v>
      </c>
      <c r="H95" s="257">
        <v>35</v>
      </c>
      <c r="I95" s="259">
        <v>4794.8999999999996</v>
      </c>
      <c r="J95" s="282">
        <f t="shared" si="1"/>
        <v>167821.5</v>
      </c>
      <c r="L95" s="1"/>
    </row>
    <row r="96" spans="1:12" ht="18.75" customHeight="1" x14ac:dyDescent="0.35">
      <c r="A96" s="147" t="s">
        <v>725</v>
      </c>
      <c r="B96" s="148">
        <v>239201</v>
      </c>
      <c r="C96" s="256" t="s">
        <v>64</v>
      </c>
      <c r="D96" s="280">
        <v>43099</v>
      </c>
      <c r="E96" s="281" t="s">
        <v>81</v>
      </c>
      <c r="F96" s="257">
        <v>1</v>
      </c>
      <c r="G96" s="257">
        <v>1</v>
      </c>
      <c r="H96" s="257">
        <v>1</v>
      </c>
      <c r="I96" s="259">
        <v>2592.6</v>
      </c>
      <c r="J96" s="282">
        <f t="shared" si="1"/>
        <v>2592.6</v>
      </c>
      <c r="L96" s="1"/>
    </row>
    <row r="97" spans="1:12" ht="18.75" customHeight="1" x14ac:dyDescent="0.35">
      <c r="A97" s="147" t="s">
        <v>725</v>
      </c>
      <c r="B97" s="148">
        <v>239201</v>
      </c>
      <c r="C97" s="256" t="s">
        <v>64</v>
      </c>
      <c r="D97" s="280">
        <v>43099</v>
      </c>
      <c r="E97" s="281" t="s">
        <v>82</v>
      </c>
      <c r="F97" s="257">
        <v>5</v>
      </c>
      <c r="G97" s="257">
        <v>5</v>
      </c>
      <c r="H97" s="257">
        <v>5</v>
      </c>
      <c r="I97" s="259">
        <v>4664.54</v>
      </c>
      <c r="J97" s="282">
        <f t="shared" si="1"/>
        <v>23322.7</v>
      </c>
      <c r="L97" s="1"/>
    </row>
    <row r="98" spans="1:12" ht="18.75" customHeight="1" x14ac:dyDescent="0.35">
      <c r="A98" s="147" t="s">
        <v>725</v>
      </c>
      <c r="B98" s="148">
        <v>239201</v>
      </c>
      <c r="C98" s="256" t="s">
        <v>64</v>
      </c>
      <c r="D98" s="280">
        <v>43099</v>
      </c>
      <c r="E98" s="281" t="s">
        <v>83</v>
      </c>
      <c r="F98" s="257">
        <v>14</v>
      </c>
      <c r="G98" s="257">
        <v>14</v>
      </c>
      <c r="H98" s="257">
        <v>14</v>
      </c>
      <c r="I98" s="259">
        <v>4664.54</v>
      </c>
      <c r="J98" s="282">
        <f t="shared" si="1"/>
        <v>65303.56</v>
      </c>
      <c r="L98" s="1"/>
    </row>
    <row r="99" spans="1:12" ht="18.75" customHeight="1" x14ac:dyDescent="0.35">
      <c r="A99" s="147" t="s">
        <v>725</v>
      </c>
      <c r="B99" s="148">
        <v>239201</v>
      </c>
      <c r="C99" s="256" t="s">
        <v>64</v>
      </c>
      <c r="D99" s="280">
        <v>43099</v>
      </c>
      <c r="E99" s="281" t="s">
        <v>84</v>
      </c>
      <c r="F99" s="257">
        <v>15</v>
      </c>
      <c r="G99" s="257">
        <v>15</v>
      </c>
      <c r="H99" s="257">
        <v>15</v>
      </c>
      <c r="I99" s="259">
        <v>4664.54</v>
      </c>
      <c r="J99" s="282">
        <f t="shared" si="1"/>
        <v>69968.100000000006</v>
      </c>
      <c r="L99" s="1"/>
    </row>
    <row r="100" spans="1:12" ht="18.75" customHeight="1" x14ac:dyDescent="0.35">
      <c r="A100" s="147" t="s">
        <v>725</v>
      </c>
      <c r="B100" s="148">
        <v>239201</v>
      </c>
      <c r="C100" s="256" t="s">
        <v>64</v>
      </c>
      <c r="D100" s="280">
        <v>43099</v>
      </c>
      <c r="E100" s="281" t="s">
        <v>85</v>
      </c>
      <c r="F100" s="257">
        <v>12</v>
      </c>
      <c r="G100" s="257">
        <v>12</v>
      </c>
      <c r="H100" s="260">
        <v>12</v>
      </c>
      <c r="I100" s="259">
        <v>4664.54</v>
      </c>
      <c r="J100" s="282">
        <f t="shared" si="1"/>
        <v>55974.479999999996</v>
      </c>
      <c r="L100" s="1"/>
    </row>
    <row r="101" spans="1:12" ht="18.75" customHeight="1" x14ac:dyDescent="0.35">
      <c r="A101" s="147" t="s">
        <v>725</v>
      </c>
      <c r="B101" s="148">
        <v>239201</v>
      </c>
      <c r="C101" s="256" t="s">
        <v>64</v>
      </c>
      <c r="D101" s="280">
        <v>43099</v>
      </c>
      <c r="E101" s="281" t="s">
        <v>86</v>
      </c>
      <c r="F101" s="257">
        <v>74</v>
      </c>
      <c r="G101" s="257">
        <v>74</v>
      </c>
      <c r="H101" s="257">
        <v>74</v>
      </c>
      <c r="I101" s="259">
        <v>2592.6</v>
      </c>
      <c r="J101" s="282">
        <f t="shared" si="1"/>
        <v>191852.4</v>
      </c>
      <c r="L101" s="1"/>
    </row>
    <row r="102" spans="1:12" ht="18.75" customHeight="1" x14ac:dyDescent="0.35">
      <c r="A102" s="147" t="s">
        <v>725</v>
      </c>
      <c r="B102" s="148">
        <v>239201</v>
      </c>
      <c r="C102" s="256" t="s">
        <v>64</v>
      </c>
      <c r="D102" s="280">
        <v>43099</v>
      </c>
      <c r="E102" s="281" t="s">
        <v>87</v>
      </c>
      <c r="F102" s="257">
        <v>0</v>
      </c>
      <c r="G102" s="257">
        <v>0</v>
      </c>
      <c r="H102" s="257">
        <v>0</v>
      </c>
      <c r="I102" s="259">
        <v>7560.4</v>
      </c>
      <c r="J102" s="282">
        <f t="shared" si="1"/>
        <v>0</v>
      </c>
      <c r="L102" s="1"/>
    </row>
    <row r="103" spans="1:12" ht="18.75" customHeight="1" x14ac:dyDescent="0.35">
      <c r="A103" s="147" t="s">
        <v>725</v>
      </c>
      <c r="B103" s="148">
        <v>239201</v>
      </c>
      <c r="C103" s="256" t="s">
        <v>64</v>
      </c>
      <c r="D103" s="280">
        <v>44945</v>
      </c>
      <c r="E103" s="281" t="s">
        <v>79</v>
      </c>
      <c r="F103" s="257">
        <v>18</v>
      </c>
      <c r="G103" s="257">
        <v>13</v>
      </c>
      <c r="H103" s="257">
        <v>7</v>
      </c>
      <c r="I103" s="259">
        <v>5606.44</v>
      </c>
      <c r="J103" s="282">
        <f t="shared" si="1"/>
        <v>39245.079999999994</v>
      </c>
      <c r="L103" s="1"/>
    </row>
    <row r="104" spans="1:12" ht="18.75" customHeight="1" x14ac:dyDescent="0.35">
      <c r="A104" s="147" t="s">
        <v>725</v>
      </c>
      <c r="B104" s="148">
        <v>239201</v>
      </c>
      <c r="C104" s="256" t="s">
        <v>64</v>
      </c>
      <c r="D104" s="280">
        <v>44945</v>
      </c>
      <c r="E104" s="281" t="s">
        <v>80</v>
      </c>
      <c r="F104" s="257">
        <v>27</v>
      </c>
      <c r="G104" s="257">
        <v>23</v>
      </c>
      <c r="H104" s="257">
        <v>14</v>
      </c>
      <c r="I104" s="259">
        <v>9328.2000000000007</v>
      </c>
      <c r="J104" s="282">
        <f t="shared" si="1"/>
        <v>130594.80000000002</v>
      </c>
      <c r="L104" s="1"/>
    </row>
    <row r="105" spans="1:12" ht="18.75" customHeight="1" x14ac:dyDescent="0.35">
      <c r="A105" s="147" t="s">
        <v>725</v>
      </c>
      <c r="B105" s="148">
        <v>239201</v>
      </c>
      <c r="C105" s="256" t="s">
        <v>896</v>
      </c>
      <c r="D105" s="280">
        <v>45033</v>
      </c>
      <c r="E105" s="281" t="s">
        <v>71</v>
      </c>
      <c r="F105" s="257">
        <v>57</v>
      </c>
      <c r="G105" s="257">
        <v>24</v>
      </c>
      <c r="H105" s="260">
        <v>24</v>
      </c>
      <c r="I105" s="259">
        <v>11086.1</v>
      </c>
      <c r="J105" s="282">
        <f t="shared" si="1"/>
        <v>266066.40000000002</v>
      </c>
      <c r="L105" s="1"/>
    </row>
    <row r="106" spans="1:12" ht="18.75" customHeight="1" x14ac:dyDescent="0.35">
      <c r="A106" s="147" t="s">
        <v>725</v>
      </c>
      <c r="B106" s="148">
        <v>239201</v>
      </c>
      <c r="C106" s="256" t="s">
        <v>64</v>
      </c>
      <c r="D106" s="280">
        <v>45033</v>
      </c>
      <c r="E106" s="281" t="s">
        <v>72</v>
      </c>
      <c r="F106" s="257">
        <v>54</v>
      </c>
      <c r="G106" s="257">
        <v>44</v>
      </c>
      <c r="H106" s="257">
        <v>33</v>
      </c>
      <c r="I106" s="259">
        <v>9038.76</v>
      </c>
      <c r="J106" s="282">
        <f t="shared" si="1"/>
        <v>298279.08</v>
      </c>
      <c r="L106" s="1"/>
    </row>
    <row r="107" spans="1:12" ht="18.75" customHeight="1" x14ac:dyDescent="0.35">
      <c r="A107" s="147"/>
      <c r="B107" s="148"/>
      <c r="C107" s="256" t="s">
        <v>64</v>
      </c>
      <c r="D107" s="280">
        <v>45233</v>
      </c>
      <c r="E107" s="281" t="s">
        <v>898</v>
      </c>
      <c r="F107" s="257">
        <v>30</v>
      </c>
      <c r="G107" s="257">
        <v>30</v>
      </c>
      <c r="H107" s="257">
        <v>30</v>
      </c>
      <c r="I107" s="259">
        <v>4794.8999999999996</v>
      </c>
      <c r="J107" s="282">
        <f t="shared" si="1"/>
        <v>143847</v>
      </c>
      <c r="L107" s="1"/>
    </row>
    <row r="108" spans="1:12" ht="18.75" customHeight="1" x14ac:dyDescent="0.35">
      <c r="A108" s="147"/>
      <c r="B108" s="148"/>
      <c r="C108" s="256" t="s">
        <v>64</v>
      </c>
      <c r="D108" s="280">
        <v>45233</v>
      </c>
      <c r="E108" s="281" t="s">
        <v>897</v>
      </c>
      <c r="F108" s="257">
        <v>25</v>
      </c>
      <c r="G108" s="257">
        <v>25</v>
      </c>
      <c r="H108" s="257">
        <v>25</v>
      </c>
      <c r="I108" s="259">
        <v>9581.83</v>
      </c>
      <c r="J108" s="282">
        <f t="shared" si="1"/>
        <v>239545.75</v>
      </c>
      <c r="L108" s="1"/>
    </row>
    <row r="109" spans="1:12" ht="18.75" customHeight="1" x14ac:dyDescent="0.35">
      <c r="A109" s="147" t="s">
        <v>725</v>
      </c>
      <c r="B109" s="148">
        <v>239201</v>
      </c>
      <c r="C109" s="256" t="s">
        <v>64</v>
      </c>
      <c r="D109" s="280">
        <v>43099</v>
      </c>
      <c r="E109" s="281" t="s">
        <v>88</v>
      </c>
      <c r="F109" s="257">
        <v>15</v>
      </c>
      <c r="G109" s="257">
        <v>15</v>
      </c>
      <c r="H109" s="257">
        <v>15</v>
      </c>
      <c r="I109" s="259">
        <v>7560.4</v>
      </c>
      <c r="J109" s="282">
        <f t="shared" si="1"/>
        <v>113406</v>
      </c>
      <c r="L109" s="1"/>
    </row>
    <row r="110" spans="1:12" ht="18.75" customHeight="1" x14ac:dyDescent="0.35">
      <c r="A110" s="147" t="s">
        <v>725</v>
      </c>
      <c r="B110" s="148">
        <v>239201</v>
      </c>
      <c r="C110" s="256" t="s">
        <v>64</v>
      </c>
      <c r="D110" s="280">
        <v>43495</v>
      </c>
      <c r="E110" s="281" t="s">
        <v>89</v>
      </c>
      <c r="F110" s="257">
        <v>0</v>
      </c>
      <c r="G110" s="257">
        <v>0</v>
      </c>
      <c r="H110" s="257">
        <v>0</v>
      </c>
      <c r="I110" s="259">
        <v>6157.91</v>
      </c>
      <c r="J110" s="282">
        <f t="shared" si="1"/>
        <v>0</v>
      </c>
      <c r="L110" s="1"/>
    </row>
    <row r="111" spans="1:12" ht="18.75" customHeight="1" x14ac:dyDescent="0.35">
      <c r="A111" s="147" t="s">
        <v>725</v>
      </c>
      <c r="B111" s="148">
        <v>239201</v>
      </c>
      <c r="C111" s="256" t="s">
        <v>64</v>
      </c>
      <c r="D111" s="280">
        <v>43495</v>
      </c>
      <c r="E111" s="281" t="s">
        <v>90</v>
      </c>
      <c r="F111" s="257">
        <v>0</v>
      </c>
      <c r="G111" s="257">
        <v>0</v>
      </c>
      <c r="H111" s="257">
        <v>0</v>
      </c>
      <c r="I111" s="259">
        <v>6157.91</v>
      </c>
      <c r="J111" s="282">
        <f t="shared" si="1"/>
        <v>0</v>
      </c>
      <c r="L111" s="1"/>
    </row>
    <row r="112" spans="1:12" ht="18.75" customHeight="1" x14ac:dyDescent="0.35">
      <c r="A112" s="147" t="s">
        <v>725</v>
      </c>
      <c r="B112" s="148">
        <v>239201</v>
      </c>
      <c r="C112" s="256" t="s">
        <v>64</v>
      </c>
      <c r="D112" s="280">
        <v>43495</v>
      </c>
      <c r="E112" s="281" t="s">
        <v>91</v>
      </c>
      <c r="F112" s="257">
        <v>0</v>
      </c>
      <c r="G112" s="257">
        <v>0</v>
      </c>
      <c r="H112" s="257">
        <v>0</v>
      </c>
      <c r="I112" s="259">
        <v>6157.91</v>
      </c>
      <c r="J112" s="282">
        <f t="shared" si="1"/>
        <v>0</v>
      </c>
      <c r="L112" s="1"/>
    </row>
    <row r="113" spans="1:12" ht="18.75" customHeight="1" x14ac:dyDescent="0.35">
      <c r="A113" s="147" t="s">
        <v>725</v>
      </c>
      <c r="B113" s="148">
        <v>239201</v>
      </c>
      <c r="C113" s="256" t="s">
        <v>64</v>
      </c>
      <c r="D113" s="280">
        <v>43495</v>
      </c>
      <c r="E113" s="281" t="s">
        <v>92</v>
      </c>
      <c r="F113" s="257">
        <v>0</v>
      </c>
      <c r="G113" s="257">
        <v>0</v>
      </c>
      <c r="H113" s="257">
        <v>0</v>
      </c>
      <c r="I113" s="259">
        <v>6402.29</v>
      </c>
      <c r="J113" s="282">
        <f t="shared" si="1"/>
        <v>0</v>
      </c>
      <c r="L113" s="1"/>
    </row>
    <row r="114" spans="1:12" ht="18.75" customHeight="1" x14ac:dyDescent="0.35">
      <c r="A114" s="147"/>
      <c r="B114" s="148"/>
      <c r="C114" s="256" t="s">
        <v>64</v>
      </c>
      <c r="D114" s="280">
        <v>45233</v>
      </c>
      <c r="E114" s="281" t="s">
        <v>1113</v>
      </c>
      <c r="F114" s="257">
        <v>210</v>
      </c>
      <c r="G114" s="257">
        <v>210</v>
      </c>
      <c r="H114" s="257">
        <v>210</v>
      </c>
      <c r="I114" s="259">
        <v>11086.1</v>
      </c>
      <c r="J114" s="282">
        <f t="shared" si="1"/>
        <v>2328081</v>
      </c>
      <c r="L114" s="1"/>
    </row>
    <row r="115" spans="1:12" ht="18.75" customHeight="1" x14ac:dyDescent="0.35">
      <c r="A115" s="147" t="s">
        <v>725</v>
      </c>
      <c r="B115" s="148">
        <v>239201</v>
      </c>
      <c r="C115" s="256" t="s">
        <v>93</v>
      </c>
      <c r="D115" s="280">
        <v>45198</v>
      </c>
      <c r="E115" s="281" t="s">
        <v>94</v>
      </c>
      <c r="F115" s="257">
        <v>49</v>
      </c>
      <c r="G115" s="257">
        <v>49</v>
      </c>
      <c r="H115" s="257">
        <v>49</v>
      </c>
      <c r="I115" s="258">
        <v>9.2040000000000006</v>
      </c>
      <c r="J115" s="282">
        <f t="shared" si="1"/>
        <v>450.99600000000004</v>
      </c>
      <c r="L115" s="1"/>
    </row>
    <row r="116" spans="1:12" ht="18.75" customHeight="1" x14ac:dyDescent="0.35">
      <c r="A116" s="147" t="s">
        <v>725</v>
      </c>
      <c r="B116" s="148">
        <v>239201</v>
      </c>
      <c r="C116" s="256" t="s">
        <v>93</v>
      </c>
      <c r="D116" s="280">
        <v>43099</v>
      </c>
      <c r="E116" s="281" t="s">
        <v>95</v>
      </c>
      <c r="F116" s="257">
        <v>28</v>
      </c>
      <c r="G116" s="257">
        <v>28</v>
      </c>
      <c r="H116" s="257">
        <v>28</v>
      </c>
      <c r="I116" s="258">
        <v>5.2</v>
      </c>
      <c r="J116" s="282">
        <f t="shared" si="1"/>
        <v>145.6</v>
      </c>
      <c r="L116" s="1"/>
    </row>
    <row r="117" spans="1:12" ht="18.75" customHeight="1" x14ac:dyDescent="0.35">
      <c r="A117" s="147" t="s">
        <v>725</v>
      </c>
      <c r="B117" s="148">
        <v>239201</v>
      </c>
      <c r="C117" s="256" t="s">
        <v>93</v>
      </c>
      <c r="D117" s="280">
        <v>43099</v>
      </c>
      <c r="E117" s="281" t="s">
        <v>97</v>
      </c>
      <c r="F117" s="257">
        <v>251</v>
      </c>
      <c r="G117" s="257">
        <v>251</v>
      </c>
      <c r="H117" s="257">
        <v>251</v>
      </c>
      <c r="I117" s="258">
        <v>5.2</v>
      </c>
      <c r="J117" s="282">
        <f t="shared" si="1"/>
        <v>1305.2</v>
      </c>
      <c r="L117" s="1"/>
    </row>
    <row r="118" spans="1:12" ht="18.75" customHeight="1" x14ac:dyDescent="0.35">
      <c r="A118" s="147" t="s">
        <v>725</v>
      </c>
      <c r="B118" s="148">
        <v>239201</v>
      </c>
      <c r="C118" s="256" t="s">
        <v>93</v>
      </c>
      <c r="D118" s="280">
        <v>45198</v>
      </c>
      <c r="E118" s="281" t="s">
        <v>98</v>
      </c>
      <c r="F118" s="257">
        <v>77</v>
      </c>
      <c r="G118" s="257">
        <v>77</v>
      </c>
      <c r="H118" s="257">
        <v>76</v>
      </c>
      <c r="I118" s="258">
        <v>5.2</v>
      </c>
      <c r="J118" s="282">
        <f t="shared" si="1"/>
        <v>395.2</v>
      </c>
      <c r="L118" s="1"/>
    </row>
    <row r="119" spans="1:12" ht="18.75" customHeight="1" x14ac:dyDescent="0.35">
      <c r="A119" s="147" t="s">
        <v>725</v>
      </c>
      <c r="B119" s="148">
        <v>239201</v>
      </c>
      <c r="C119" s="256" t="s">
        <v>93</v>
      </c>
      <c r="D119" s="280">
        <v>43099</v>
      </c>
      <c r="E119" s="281" t="s">
        <v>99</v>
      </c>
      <c r="F119" s="257">
        <v>183</v>
      </c>
      <c r="G119" s="257">
        <v>183</v>
      </c>
      <c r="H119" s="257">
        <v>182</v>
      </c>
      <c r="I119" s="258">
        <v>5.2</v>
      </c>
      <c r="J119" s="282">
        <f t="shared" si="1"/>
        <v>946.4</v>
      </c>
      <c r="L119" s="1"/>
    </row>
    <row r="120" spans="1:12" ht="18.75" customHeight="1" x14ac:dyDescent="0.35">
      <c r="A120" s="147" t="s">
        <v>725</v>
      </c>
      <c r="B120" s="148">
        <v>239201</v>
      </c>
      <c r="C120" s="256" t="s">
        <v>93</v>
      </c>
      <c r="D120" s="280">
        <v>43099</v>
      </c>
      <c r="E120" s="281" t="s">
        <v>100</v>
      </c>
      <c r="F120" s="257">
        <v>45</v>
      </c>
      <c r="G120" s="257">
        <v>45</v>
      </c>
      <c r="H120" s="257">
        <v>43</v>
      </c>
      <c r="I120" s="258">
        <v>5.2</v>
      </c>
      <c r="J120" s="282">
        <f t="shared" si="1"/>
        <v>223.6</v>
      </c>
      <c r="L120" s="1"/>
    </row>
    <row r="121" spans="1:12" ht="18.75" customHeight="1" x14ac:dyDescent="0.35">
      <c r="A121" s="147" t="s">
        <v>725</v>
      </c>
      <c r="B121" s="148">
        <v>239201</v>
      </c>
      <c r="C121" s="256" t="s">
        <v>93</v>
      </c>
      <c r="D121" s="280">
        <v>43099</v>
      </c>
      <c r="E121" s="281" t="s">
        <v>101</v>
      </c>
      <c r="F121" s="257">
        <v>0</v>
      </c>
      <c r="G121" s="257">
        <v>0</v>
      </c>
      <c r="H121" s="257"/>
      <c r="I121" s="259">
        <v>5.2</v>
      </c>
      <c r="J121" s="282">
        <f t="shared" si="1"/>
        <v>0</v>
      </c>
      <c r="L121" s="1"/>
    </row>
    <row r="122" spans="1:12" ht="18.75" customHeight="1" x14ac:dyDescent="0.35">
      <c r="A122" s="147" t="s">
        <v>725</v>
      </c>
      <c r="B122" s="148">
        <v>239201</v>
      </c>
      <c r="C122" s="256" t="s">
        <v>93</v>
      </c>
      <c r="D122" s="280">
        <v>45198</v>
      </c>
      <c r="E122" s="281" t="s">
        <v>95</v>
      </c>
      <c r="F122" s="257">
        <v>500</v>
      </c>
      <c r="G122" s="257">
        <v>500</v>
      </c>
      <c r="H122" s="257">
        <v>400</v>
      </c>
      <c r="I122" s="259">
        <v>9.1999999999999993</v>
      </c>
      <c r="J122" s="282">
        <f t="shared" si="1"/>
        <v>3679.9999999999995</v>
      </c>
    </row>
    <row r="123" spans="1:12" ht="18.75" customHeight="1" x14ac:dyDescent="0.35">
      <c r="A123" s="147" t="s">
        <v>725</v>
      </c>
      <c r="B123" s="148">
        <v>239201</v>
      </c>
      <c r="C123" s="256" t="s">
        <v>93</v>
      </c>
      <c r="D123" s="280">
        <v>45198</v>
      </c>
      <c r="E123" s="281" t="s">
        <v>96</v>
      </c>
      <c r="F123" s="257">
        <v>715</v>
      </c>
      <c r="G123" s="257">
        <v>715</v>
      </c>
      <c r="H123" s="257">
        <v>560</v>
      </c>
      <c r="I123" s="259">
        <v>9.1999999999999993</v>
      </c>
      <c r="J123" s="282">
        <f>H123*I123</f>
        <v>5152</v>
      </c>
    </row>
    <row r="124" spans="1:12" ht="18.75" customHeight="1" x14ac:dyDescent="0.35">
      <c r="A124" s="147" t="s">
        <v>725</v>
      </c>
      <c r="B124" s="148">
        <v>239201</v>
      </c>
      <c r="C124" s="256" t="s">
        <v>93</v>
      </c>
      <c r="D124" s="280">
        <v>45198</v>
      </c>
      <c r="E124" s="281" t="s">
        <v>97</v>
      </c>
      <c r="F124" s="257">
        <v>260</v>
      </c>
      <c r="G124" s="257">
        <v>260</v>
      </c>
      <c r="H124" s="257">
        <v>160</v>
      </c>
      <c r="I124" s="259">
        <v>9.1999999999999993</v>
      </c>
      <c r="J124" s="282">
        <f>H124*I124</f>
        <v>1472</v>
      </c>
    </row>
    <row r="125" spans="1:12" ht="18.75" customHeight="1" x14ac:dyDescent="0.35">
      <c r="A125" s="147" t="s">
        <v>725</v>
      </c>
      <c r="B125" s="148">
        <v>239201</v>
      </c>
      <c r="C125" s="256" t="s">
        <v>93</v>
      </c>
      <c r="D125" s="280">
        <v>45198</v>
      </c>
      <c r="E125" s="281" t="s">
        <v>99</v>
      </c>
      <c r="F125" s="257">
        <v>500</v>
      </c>
      <c r="G125" s="257">
        <v>500</v>
      </c>
      <c r="H125" s="257">
        <v>400</v>
      </c>
      <c r="I125" s="259">
        <v>9.1999999999999993</v>
      </c>
      <c r="J125" s="282">
        <f t="shared" si="1"/>
        <v>3679.9999999999995</v>
      </c>
    </row>
    <row r="126" spans="1:12" ht="18.75" customHeight="1" x14ac:dyDescent="0.35">
      <c r="A126" s="147" t="s">
        <v>725</v>
      </c>
      <c r="B126" s="148">
        <v>239201</v>
      </c>
      <c r="C126" s="256" t="s">
        <v>93</v>
      </c>
      <c r="D126" s="280">
        <v>45198</v>
      </c>
      <c r="E126" s="281" t="s">
        <v>100</v>
      </c>
      <c r="F126" s="257">
        <v>45</v>
      </c>
      <c r="G126" s="257">
        <v>45</v>
      </c>
      <c r="H126" s="257">
        <v>45</v>
      </c>
      <c r="I126" s="259">
        <v>9.1999999999999993</v>
      </c>
      <c r="J126" s="282">
        <f t="shared" si="1"/>
        <v>413.99999999999994</v>
      </c>
    </row>
    <row r="127" spans="1:12" ht="18.75" customHeight="1" x14ac:dyDescent="0.35">
      <c r="A127" s="147"/>
      <c r="B127" s="148"/>
      <c r="C127" s="256" t="s">
        <v>93</v>
      </c>
      <c r="D127" s="280">
        <v>45259</v>
      </c>
      <c r="E127" s="281" t="s">
        <v>901</v>
      </c>
      <c r="F127" s="257">
        <v>0</v>
      </c>
      <c r="G127" s="257">
        <v>0</v>
      </c>
      <c r="H127" s="257">
        <v>0</v>
      </c>
      <c r="I127" s="259">
        <v>11.682</v>
      </c>
      <c r="J127" s="282">
        <f t="shared" si="1"/>
        <v>0</v>
      </c>
    </row>
    <row r="128" spans="1:12" ht="18.75" customHeight="1" x14ac:dyDescent="0.35">
      <c r="A128" s="147" t="s">
        <v>735</v>
      </c>
      <c r="B128" s="148" t="s">
        <v>734</v>
      </c>
      <c r="C128" s="256" t="s">
        <v>651</v>
      </c>
      <c r="D128" s="280">
        <v>43580</v>
      </c>
      <c r="E128" s="281" t="s">
        <v>103</v>
      </c>
      <c r="F128" s="257">
        <v>5455</v>
      </c>
      <c r="G128" s="257">
        <v>5455</v>
      </c>
      <c r="H128" s="257">
        <v>5455</v>
      </c>
      <c r="I128" s="259">
        <v>10</v>
      </c>
      <c r="J128" s="282">
        <f t="shared" si="1"/>
        <v>54550</v>
      </c>
    </row>
    <row r="129" spans="1:10" ht="18.75" customHeight="1" x14ac:dyDescent="0.35">
      <c r="A129" s="147" t="s">
        <v>716</v>
      </c>
      <c r="B129" s="148" t="s">
        <v>715</v>
      </c>
      <c r="C129" s="256" t="s">
        <v>102</v>
      </c>
      <c r="D129" s="280">
        <v>45209</v>
      </c>
      <c r="E129" s="281" t="s">
        <v>105</v>
      </c>
      <c r="F129" s="257">
        <v>413</v>
      </c>
      <c r="G129" s="257">
        <v>388</v>
      </c>
      <c r="H129" s="257">
        <v>356</v>
      </c>
      <c r="I129" s="259">
        <v>35.4</v>
      </c>
      <c r="J129" s="282">
        <f t="shared" si="1"/>
        <v>12602.4</v>
      </c>
    </row>
    <row r="130" spans="1:10" ht="18.75" customHeight="1" x14ac:dyDescent="0.35">
      <c r="A130" s="147" t="s">
        <v>725</v>
      </c>
      <c r="B130" s="148">
        <v>239201</v>
      </c>
      <c r="C130" s="256" t="s">
        <v>757</v>
      </c>
      <c r="D130" s="280">
        <v>45280</v>
      </c>
      <c r="E130" s="281" t="s">
        <v>993</v>
      </c>
      <c r="F130" s="257">
        <v>88</v>
      </c>
      <c r="G130" s="257">
        <f>48+28</f>
        <v>76</v>
      </c>
      <c r="H130" s="257">
        <v>65</v>
      </c>
      <c r="I130" s="259">
        <v>20.65</v>
      </c>
      <c r="J130" s="282">
        <f t="shared" si="1"/>
        <v>1342.25</v>
      </c>
    </row>
    <row r="131" spans="1:10" ht="18.75" customHeight="1" x14ac:dyDescent="0.35">
      <c r="A131" s="147" t="s">
        <v>725</v>
      </c>
      <c r="B131" s="148">
        <v>239201</v>
      </c>
      <c r="C131" s="256" t="s">
        <v>104</v>
      </c>
      <c r="D131" s="280">
        <v>43099</v>
      </c>
      <c r="E131" s="281" t="s">
        <v>107</v>
      </c>
      <c r="F131" s="257">
        <v>0</v>
      </c>
      <c r="G131" s="257">
        <v>0</v>
      </c>
      <c r="H131" s="257"/>
      <c r="I131" s="259">
        <v>20.78</v>
      </c>
      <c r="J131" s="282">
        <f t="shared" si="1"/>
        <v>0</v>
      </c>
    </row>
    <row r="132" spans="1:10" ht="18.75" customHeight="1" x14ac:dyDescent="0.35">
      <c r="A132" s="147" t="s">
        <v>725</v>
      </c>
      <c r="B132" s="148">
        <v>239201</v>
      </c>
      <c r="C132" s="256" t="s">
        <v>106</v>
      </c>
      <c r="D132" s="280">
        <v>43099</v>
      </c>
      <c r="E132" s="281" t="s">
        <v>108</v>
      </c>
      <c r="F132" s="257">
        <v>22</v>
      </c>
      <c r="G132" s="257">
        <v>21</v>
      </c>
      <c r="H132" s="257">
        <v>20</v>
      </c>
      <c r="I132" s="259">
        <v>20.78</v>
      </c>
      <c r="J132" s="282">
        <f t="shared" si="1"/>
        <v>415.6</v>
      </c>
    </row>
    <row r="133" spans="1:10" ht="18.75" customHeight="1" x14ac:dyDescent="0.35">
      <c r="A133" s="147" t="s">
        <v>725</v>
      </c>
      <c r="B133" s="148">
        <v>239201</v>
      </c>
      <c r="C133" s="256" t="s">
        <v>106</v>
      </c>
      <c r="D133" s="280">
        <v>43099</v>
      </c>
      <c r="E133" s="281" t="s">
        <v>109</v>
      </c>
      <c r="F133" s="257">
        <v>156</v>
      </c>
      <c r="G133" s="257">
        <v>128</v>
      </c>
      <c r="H133" s="257">
        <v>136</v>
      </c>
      <c r="I133" s="259">
        <v>49</v>
      </c>
      <c r="J133" s="282">
        <f t="shared" si="1"/>
        <v>6664</v>
      </c>
    </row>
    <row r="134" spans="1:10" ht="18.75" customHeight="1" x14ac:dyDescent="0.35">
      <c r="A134" s="147" t="s">
        <v>725</v>
      </c>
      <c r="B134" s="148">
        <v>239201</v>
      </c>
      <c r="C134" s="256" t="s">
        <v>106</v>
      </c>
      <c r="D134" s="280">
        <v>43099</v>
      </c>
      <c r="E134" s="281" t="s">
        <v>110</v>
      </c>
      <c r="F134" s="257">
        <v>1799</v>
      </c>
      <c r="G134" s="257">
        <v>1799</v>
      </c>
      <c r="H134" s="257">
        <v>1754</v>
      </c>
      <c r="I134" s="259">
        <v>49</v>
      </c>
      <c r="J134" s="282">
        <f t="shared" si="1"/>
        <v>85946</v>
      </c>
    </row>
    <row r="135" spans="1:10" ht="18.75" customHeight="1" x14ac:dyDescent="0.35">
      <c r="A135" s="147" t="s">
        <v>725</v>
      </c>
      <c r="B135" s="148">
        <v>239201</v>
      </c>
      <c r="C135" s="256" t="s">
        <v>106</v>
      </c>
      <c r="D135" s="280">
        <v>43099</v>
      </c>
      <c r="E135" s="281" t="s">
        <v>111</v>
      </c>
      <c r="F135" s="257">
        <v>0</v>
      </c>
      <c r="G135" s="257">
        <v>0</v>
      </c>
      <c r="H135" s="257">
        <v>0</v>
      </c>
      <c r="I135" s="259">
        <v>15.38</v>
      </c>
      <c r="J135" s="282">
        <f t="shared" si="1"/>
        <v>0</v>
      </c>
    </row>
    <row r="136" spans="1:10" ht="18.75" customHeight="1" x14ac:dyDescent="0.35">
      <c r="A136" s="147" t="s">
        <v>725</v>
      </c>
      <c r="B136" s="148">
        <v>239201</v>
      </c>
      <c r="C136" s="256" t="s">
        <v>106</v>
      </c>
      <c r="D136" s="280">
        <v>43099</v>
      </c>
      <c r="E136" s="281" t="s">
        <v>112</v>
      </c>
      <c r="F136" s="257">
        <v>2049</v>
      </c>
      <c r="G136" s="257">
        <v>2049</v>
      </c>
      <c r="H136" s="257">
        <v>2049</v>
      </c>
      <c r="I136" s="259">
        <v>20</v>
      </c>
      <c r="J136" s="282">
        <f t="shared" si="1"/>
        <v>40980</v>
      </c>
    </row>
    <row r="137" spans="1:10" ht="18.75" customHeight="1" x14ac:dyDescent="0.35">
      <c r="A137" s="147" t="s">
        <v>725</v>
      </c>
      <c r="B137" s="148">
        <v>239201</v>
      </c>
      <c r="C137" s="256" t="s">
        <v>106</v>
      </c>
      <c r="D137" s="280">
        <v>43099</v>
      </c>
      <c r="E137" s="281" t="s">
        <v>113</v>
      </c>
      <c r="F137" s="257">
        <v>111</v>
      </c>
      <c r="G137" s="257">
        <v>111</v>
      </c>
      <c r="H137" s="257">
        <v>108</v>
      </c>
      <c r="I137" s="259">
        <v>125</v>
      </c>
      <c r="J137" s="282">
        <f t="shared" ref="J137:J203" si="2">H137*I137</f>
        <v>13500</v>
      </c>
    </row>
    <row r="138" spans="1:10" ht="18.75" customHeight="1" x14ac:dyDescent="0.35">
      <c r="A138" s="147" t="s">
        <v>725</v>
      </c>
      <c r="B138" s="148">
        <v>239201</v>
      </c>
      <c r="C138" s="256" t="s">
        <v>106</v>
      </c>
      <c r="D138" s="280">
        <v>43099</v>
      </c>
      <c r="E138" s="281" t="s">
        <v>114</v>
      </c>
      <c r="F138" s="257">
        <v>2859</v>
      </c>
      <c r="G138" s="257">
        <v>2161</v>
      </c>
      <c r="H138" s="257">
        <v>176</v>
      </c>
      <c r="I138" s="259">
        <v>32</v>
      </c>
      <c r="J138" s="282">
        <f t="shared" si="2"/>
        <v>5632</v>
      </c>
    </row>
    <row r="139" spans="1:10" ht="18.75" customHeight="1" x14ac:dyDescent="0.35">
      <c r="A139" s="147" t="s">
        <v>727</v>
      </c>
      <c r="B139" s="148" t="s">
        <v>726</v>
      </c>
      <c r="C139" s="256" t="s">
        <v>742</v>
      </c>
      <c r="D139" s="280">
        <v>45063</v>
      </c>
      <c r="E139" s="281" t="s">
        <v>756</v>
      </c>
      <c r="F139" s="257">
        <v>0</v>
      </c>
      <c r="G139" s="257">
        <v>0</v>
      </c>
      <c r="H139" s="257">
        <v>0</v>
      </c>
      <c r="I139" s="259">
        <v>807</v>
      </c>
      <c r="J139" s="282">
        <f t="shared" si="2"/>
        <v>0</v>
      </c>
    </row>
    <row r="140" spans="1:10" ht="18.75" customHeight="1" x14ac:dyDescent="0.35">
      <c r="A140" s="147" t="s">
        <v>727</v>
      </c>
      <c r="B140" s="148" t="s">
        <v>726</v>
      </c>
      <c r="C140" s="256" t="s">
        <v>755</v>
      </c>
      <c r="D140" s="280">
        <v>45063</v>
      </c>
      <c r="E140" s="281" t="s">
        <v>760</v>
      </c>
      <c r="F140" s="257">
        <v>0</v>
      </c>
      <c r="G140" s="257">
        <v>0</v>
      </c>
      <c r="H140" s="257">
        <v>0</v>
      </c>
      <c r="I140" s="259">
        <v>591</v>
      </c>
      <c r="J140" s="282">
        <f t="shared" si="2"/>
        <v>0</v>
      </c>
    </row>
    <row r="141" spans="1:10" ht="18.75" customHeight="1" x14ac:dyDescent="0.35">
      <c r="A141" s="147" t="s">
        <v>758</v>
      </c>
      <c r="B141" s="148" t="s">
        <v>726</v>
      </c>
      <c r="C141" s="256" t="s">
        <v>757</v>
      </c>
      <c r="D141" s="280">
        <v>45063</v>
      </c>
      <c r="E141" s="281" t="s">
        <v>759</v>
      </c>
      <c r="F141" s="257">
        <v>0</v>
      </c>
      <c r="G141" s="257">
        <v>0</v>
      </c>
      <c r="H141" s="257">
        <v>0</v>
      </c>
      <c r="I141" s="259">
        <v>811</v>
      </c>
      <c r="J141" s="282">
        <f t="shared" si="2"/>
        <v>0</v>
      </c>
    </row>
    <row r="142" spans="1:10" ht="18.75" customHeight="1" x14ac:dyDescent="0.35">
      <c r="A142" s="147"/>
      <c r="B142" s="148"/>
      <c r="C142" s="256" t="s">
        <v>115</v>
      </c>
      <c r="D142" s="280">
        <v>43099</v>
      </c>
      <c r="E142" s="281" t="s">
        <v>1106</v>
      </c>
      <c r="F142" s="257">
        <v>0</v>
      </c>
      <c r="G142" s="257">
        <v>0</v>
      </c>
      <c r="H142" s="257">
        <v>0</v>
      </c>
      <c r="I142" s="259">
        <v>21</v>
      </c>
      <c r="J142" s="282">
        <f t="shared" si="2"/>
        <v>0</v>
      </c>
    </row>
    <row r="143" spans="1:10" ht="18.75" customHeight="1" x14ac:dyDescent="0.35">
      <c r="A143" s="147" t="s">
        <v>725</v>
      </c>
      <c r="B143" s="148">
        <v>239201</v>
      </c>
      <c r="C143" s="256" t="s">
        <v>115</v>
      </c>
      <c r="D143" s="280">
        <v>44965</v>
      </c>
      <c r="E143" s="281" t="s">
        <v>116</v>
      </c>
      <c r="F143" s="257">
        <f>146-50</f>
        <v>96</v>
      </c>
      <c r="G143" s="257">
        <v>26</v>
      </c>
      <c r="H143" s="257">
        <v>16</v>
      </c>
      <c r="I143" s="259">
        <v>23.79</v>
      </c>
      <c r="J143" s="282">
        <f t="shared" si="2"/>
        <v>380.64</v>
      </c>
    </row>
    <row r="144" spans="1:10" ht="18.75" customHeight="1" x14ac:dyDescent="0.35">
      <c r="A144" s="147" t="s">
        <v>725</v>
      </c>
      <c r="B144" s="148">
        <v>239201</v>
      </c>
      <c r="C144" s="256" t="s">
        <v>115</v>
      </c>
      <c r="D144" s="280">
        <v>44965</v>
      </c>
      <c r="E144" s="281" t="s">
        <v>117</v>
      </c>
      <c r="F144" s="257">
        <f>124-50</f>
        <v>74</v>
      </c>
      <c r="G144" s="257">
        <v>34</v>
      </c>
      <c r="H144" s="257">
        <v>24</v>
      </c>
      <c r="I144" s="259">
        <v>56.94</v>
      </c>
      <c r="J144" s="282">
        <f t="shared" si="2"/>
        <v>1366.56</v>
      </c>
    </row>
    <row r="145" spans="1:10" ht="18.75" customHeight="1" x14ac:dyDescent="0.35">
      <c r="A145" s="147"/>
      <c r="B145" s="148"/>
      <c r="C145" s="256" t="s">
        <v>115</v>
      </c>
      <c r="D145" s="280">
        <v>45203</v>
      </c>
      <c r="E145" s="281" t="s">
        <v>884</v>
      </c>
      <c r="F145" s="257">
        <f>1450+50</f>
        <v>1500</v>
      </c>
      <c r="G145" s="257">
        <v>1500</v>
      </c>
      <c r="H145" s="257">
        <v>1500</v>
      </c>
      <c r="I145" s="259">
        <v>27</v>
      </c>
      <c r="J145" s="282">
        <f t="shared" si="2"/>
        <v>40500</v>
      </c>
    </row>
    <row r="146" spans="1:10" ht="18.75" customHeight="1" x14ac:dyDescent="0.35">
      <c r="A146" s="147"/>
      <c r="B146" s="148"/>
      <c r="C146" s="256" t="s">
        <v>115</v>
      </c>
      <c r="D146" s="280">
        <v>45259</v>
      </c>
      <c r="E146" s="281" t="s">
        <v>899</v>
      </c>
      <c r="F146" s="257">
        <v>1100</v>
      </c>
      <c r="G146" s="257">
        <v>1100</v>
      </c>
      <c r="H146" s="257">
        <v>1100</v>
      </c>
      <c r="I146" s="259">
        <v>11.7</v>
      </c>
      <c r="J146" s="282">
        <f t="shared" si="2"/>
        <v>12870</v>
      </c>
    </row>
    <row r="147" spans="1:10" ht="18.75" customHeight="1" x14ac:dyDescent="0.35">
      <c r="A147" s="147" t="s">
        <v>725</v>
      </c>
      <c r="B147" s="148">
        <v>239201</v>
      </c>
      <c r="C147" s="256" t="s">
        <v>115</v>
      </c>
      <c r="D147" s="280">
        <v>43343</v>
      </c>
      <c r="E147" s="281" t="s">
        <v>120</v>
      </c>
      <c r="F147" s="257">
        <v>2067</v>
      </c>
      <c r="G147" s="257">
        <v>2043</v>
      </c>
      <c r="H147" s="257">
        <v>1983</v>
      </c>
      <c r="I147" s="259">
        <v>12</v>
      </c>
      <c r="J147" s="282">
        <f t="shared" si="2"/>
        <v>23796</v>
      </c>
    </row>
    <row r="148" spans="1:10" ht="18.75" customHeight="1" x14ac:dyDescent="0.35">
      <c r="A148" s="147" t="s">
        <v>725</v>
      </c>
      <c r="B148" s="148">
        <v>239201</v>
      </c>
      <c r="C148" s="256" t="s">
        <v>115</v>
      </c>
      <c r="D148" s="280">
        <v>45217</v>
      </c>
      <c r="E148" s="281" t="s">
        <v>118</v>
      </c>
      <c r="F148" s="257">
        <v>2424</v>
      </c>
      <c r="G148" s="257">
        <v>2376</v>
      </c>
      <c r="H148" s="257">
        <v>2184</v>
      </c>
      <c r="I148" s="259">
        <v>2.95</v>
      </c>
      <c r="J148" s="282">
        <f t="shared" si="2"/>
        <v>6442.8</v>
      </c>
    </row>
    <row r="149" spans="1:10" ht="18.75" customHeight="1" x14ac:dyDescent="0.35">
      <c r="A149" s="147" t="s">
        <v>725</v>
      </c>
      <c r="B149" s="148">
        <v>239201</v>
      </c>
      <c r="C149" s="256" t="s">
        <v>115</v>
      </c>
      <c r="D149" s="280">
        <v>45217</v>
      </c>
      <c r="E149" s="281" t="s">
        <v>119</v>
      </c>
      <c r="F149" s="257">
        <v>2256</v>
      </c>
      <c r="G149" s="257">
        <v>2256</v>
      </c>
      <c r="H149" s="257">
        <v>1500</v>
      </c>
      <c r="I149" s="259">
        <v>9.68</v>
      </c>
      <c r="J149" s="282">
        <f t="shared" si="2"/>
        <v>14520</v>
      </c>
    </row>
    <row r="150" spans="1:10" ht="18.75" customHeight="1" x14ac:dyDescent="0.35">
      <c r="A150" s="147" t="s">
        <v>729</v>
      </c>
      <c r="B150" s="148" t="s">
        <v>728</v>
      </c>
      <c r="C150" s="256" t="s">
        <v>115</v>
      </c>
      <c r="D150" s="280">
        <v>43099</v>
      </c>
      <c r="E150" s="281" t="s">
        <v>122</v>
      </c>
      <c r="F150" s="257">
        <v>0</v>
      </c>
      <c r="G150" s="257">
        <v>0</v>
      </c>
      <c r="H150" s="257">
        <v>0</v>
      </c>
      <c r="I150" s="259">
        <v>254.6</v>
      </c>
      <c r="J150" s="282">
        <f t="shared" si="2"/>
        <v>0</v>
      </c>
    </row>
    <row r="151" spans="1:10" ht="18.75" customHeight="1" x14ac:dyDescent="0.35">
      <c r="A151" s="147" t="s">
        <v>727</v>
      </c>
      <c r="B151" s="148" t="s">
        <v>726</v>
      </c>
      <c r="C151" s="256" t="s">
        <v>121</v>
      </c>
      <c r="D151" s="280">
        <v>44942</v>
      </c>
      <c r="E151" s="281" t="s">
        <v>668</v>
      </c>
      <c r="F151" s="257">
        <v>3</v>
      </c>
      <c r="G151" s="257">
        <v>3</v>
      </c>
      <c r="H151" s="257">
        <v>3</v>
      </c>
      <c r="I151" s="259">
        <v>4661.1968999999999</v>
      </c>
      <c r="J151" s="282">
        <f t="shared" si="2"/>
        <v>13983.590700000001</v>
      </c>
    </row>
    <row r="152" spans="1:10" ht="18.75" customHeight="1" x14ac:dyDescent="0.35">
      <c r="A152" s="147" t="s">
        <v>727</v>
      </c>
      <c r="B152" s="148" t="s">
        <v>726</v>
      </c>
      <c r="C152" s="256" t="s">
        <v>704</v>
      </c>
      <c r="D152" s="280">
        <v>44942</v>
      </c>
      <c r="E152" s="281" t="s">
        <v>686</v>
      </c>
      <c r="F152" s="257">
        <v>0</v>
      </c>
      <c r="G152" s="257">
        <v>0</v>
      </c>
      <c r="H152" s="257"/>
      <c r="I152" s="259">
        <v>1750.19</v>
      </c>
      <c r="J152" s="282">
        <f t="shared" si="2"/>
        <v>0</v>
      </c>
    </row>
    <row r="153" spans="1:10" ht="18.75" customHeight="1" x14ac:dyDescent="0.35">
      <c r="A153" s="147" t="s">
        <v>725</v>
      </c>
      <c r="B153" s="148">
        <v>239201</v>
      </c>
      <c r="C153" s="256" t="s">
        <v>649</v>
      </c>
      <c r="D153" s="280">
        <v>43579</v>
      </c>
      <c r="E153" s="281" t="s">
        <v>124</v>
      </c>
      <c r="F153" s="257">
        <v>0</v>
      </c>
      <c r="G153" s="257">
        <v>0</v>
      </c>
      <c r="H153" s="257"/>
      <c r="I153" s="259">
        <v>2538.14</v>
      </c>
      <c r="J153" s="282">
        <f t="shared" si="2"/>
        <v>0</v>
      </c>
    </row>
    <row r="154" spans="1:10" ht="18.75" customHeight="1" x14ac:dyDescent="0.35">
      <c r="A154" s="147" t="s">
        <v>725</v>
      </c>
      <c r="B154" s="148">
        <v>239201</v>
      </c>
      <c r="C154" s="256" t="s">
        <v>123</v>
      </c>
      <c r="D154" s="280">
        <v>43099</v>
      </c>
      <c r="E154" s="281" t="s">
        <v>126</v>
      </c>
      <c r="F154" s="257">
        <v>520</v>
      </c>
      <c r="G154" s="257">
        <v>520</v>
      </c>
      <c r="H154" s="257">
        <v>49</v>
      </c>
      <c r="I154" s="259">
        <v>11.02</v>
      </c>
      <c r="J154" s="282">
        <f t="shared" si="2"/>
        <v>539.98</v>
      </c>
    </row>
    <row r="155" spans="1:10" ht="18.75" customHeight="1" x14ac:dyDescent="0.35">
      <c r="A155" s="147" t="s">
        <v>716</v>
      </c>
      <c r="B155" s="148" t="s">
        <v>715</v>
      </c>
      <c r="C155" s="256" t="s">
        <v>125</v>
      </c>
      <c r="D155" s="280">
        <v>44483</v>
      </c>
      <c r="E155" s="281" t="s">
        <v>1107</v>
      </c>
      <c r="F155" s="257">
        <v>29</v>
      </c>
      <c r="G155" s="257">
        <v>24</v>
      </c>
      <c r="H155" s="257">
        <v>0</v>
      </c>
      <c r="I155" s="259">
        <v>295</v>
      </c>
      <c r="J155" s="282">
        <f t="shared" si="2"/>
        <v>0</v>
      </c>
    </row>
    <row r="156" spans="1:10" ht="18.75" customHeight="1" x14ac:dyDescent="0.35">
      <c r="A156" s="147" t="s">
        <v>725</v>
      </c>
      <c r="B156" s="148">
        <v>239201</v>
      </c>
      <c r="C156" s="256" t="s">
        <v>221</v>
      </c>
      <c r="D156" s="280">
        <v>45217</v>
      </c>
      <c r="E156" s="281" t="s">
        <v>128</v>
      </c>
      <c r="F156" s="257">
        <v>20</v>
      </c>
      <c r="G156" s="257">
        <v>27</v>
      </c>
      <c r="H156" s="257">
        <v>27</v>
      </c>
      <c r="I156" s="259">
        <v>180</v>
      </c>
      <c r="J156" s="282">
        <f t="shared" si="2"/>
        <v>4860</v>
      </c>
    </row>
    <row r="157" spans="1:10" ht="18.75" customHeight="1" x14ac:dyDescent="0.35">
      <c r="A157" s="147" t="s">
        <v>725</v>
      </c>
      <c r="B157" s="148">
        <v>239201</v>
      </c>
      <c r="C157" s="256" t="s">
        <v>127</v>
      </c>
      <c r="D157" s="280">
        <v>45217</v>
      </c>
      <c r="E157" s="281" t="s">
        <v>129</v>
      </c>
      <c r="F157" s="257">
        <v>127</v>
      </c>
      <c r="G157" s="257">
        <v>108</v>
      </c>
      <c r="H157" s="257">
        <v>105</v>
      </c>
      <c r="I157" s="259">
        <v>83</v>
      </c>
      <c r="J157" s="282">
        <f t="shared" si="2"/>
        <v>8715</v>
      </c>
    </row>
    <row r="158" spans="1:10" ht="18.75" customHeight="1" x14ac:dyDescent="0.35">
      <c r="A158" s="147" t="s">
        <v>725</v>
      </c>
      <c r="B158" s="148">
        <v>239201</v>
      </c>
      <c r="C158" s="256" t="s">
        <v>127</v>
      </c>
      <c r="D158" s="280">
        <v>43580</v>
      </c>
      <c r="E158" s="281" t="s">
        <v>131</v>
      </c>
      <c r="F158" s="257">
        <v>641</v>
      </c>
      <c r="G158" s="257">
        <v>641</v>
      </c>
      <c r="H158" s="257">
        <v>641</v>
      </c>
      <c r="I158" s="259">
        <v>12</v>
      </c>
      <c r="J158" s="282">
        <f t="shared" si="2"/>
        <v>7692</v>
      </c>
    </row>
    <row r="159" spans="1:10" ht="18.75" customHeight="1" x14ac:dyDescent="0.35">
      <c r="A159" s="147" t="s">
        <v>725</v>
      </c>
      <c r="B159" s="148">
        <v>239201</v>
      </c>
      <c r="C159" s="256" t="s">
        <v>130</v>
      </c>
      <c r="D159" s="280">
        <v>45033</v>
      </c>
      <c r="E159" s="281" t="s">
        <v>713</v>
      </c>
      <c r="F159" s="257">
        <v>804</v>
      </c>
      <c r="G159" s="257">
        <v>804</v>
      </c>
      <c r="H159" s="257">
        <v>704</v>
      </c>
      <c r="I159" s="259">
        <v>122.13</v>
      </c>
      <c r="J159" s="282">
        <f t="shared" si="2"/>
        <v>85979.51999999999</v>
      </c>
    </row>
    <row r="160" spans="1:10" ht="18.75" customHeight="1" x14ac:dyDescent="0.35">
      <c r="A160" s="147" t="s">
        <v>731</v>
      </c>
      <c r="B160" s="148" t="s">
        <v>730</v>
      </c>
      <c r="C160" s="256" t="s">
        <v>249</v>
      </c>
      <c r="D160" s="280">
        <v>43819</v>
      </c>
      <c r="E160" s="281" t="s">
        <v>133</v>
      </c>
      <c r="F160" s="257">
        <v>0</v>
      </c>
      <c r="G160" s="257">
        <v>0</v>
      </c>
      <c r="H160" s="257">
        <v>0</v>
      </c>
      <c r="I160" s="259">
        <v>140</v>
      </c>
      <c r="J160" s="282">
        <f t="shared" si="2"/>
        <v>0</v>
      </c>
    </row>
    <row r="161" spans="1:10" ht="18.75" customHeight="1" x14ac:dyDescent="0.35">
      <c r="A161" s="147" t="s">
        <v>725</v>
      </c>
      <c r="B161" s="148">
        <v>239201</v>
      </c>
      <c r="C161" s="256" t="s">
        <v>132</v>
      </c>
      <c r="D161" s="280">
        <v>43099</v>
      </c>
      <c r="E161" s="281" t="s">
        <v>136</v>
      </c>
      <c r="F161" s="257">
        <v>447</v>
      </c>
      <c r="G161" s="257">
        <v>447</v>
      </c>
      <c r="H161" s="257">
        <v>447</v>
      </c>
      <c r="I161" s="259">
        <v>1.1000000000000001</v>
      </c>
      <c r="J161" s="282">
        <f t="shared" si="2"/>
        <v>491.70000000000005</v>
      </c>
    </row>
    <row r="162" spans="1:10" ht="18.75" customHeight="1" x14ac:dyDescent="0.35">
      <c r="A162" s="147" t="s">
        <v>725</v>
      </c>
      <c r="B162" s="148">
        <v>239201</v>
      </c>
      <c r="C162" s="256" t="s">
        <v>134</v>
      </c>
      <c r="D162" s="280">
        <v>43099</v>
      </c>
      <c r="E162" s="281" t="s">
        <v>137</v>
      </c>
      <c r="F162" s="257">
        <v>792</v>
      </c>
      <c r="G162" s="257">
        <v>792</v>
      </c>
      <c r="H162" s="257">
        <v>792</v>
      </c>
      <c r="I162" s="259">
        <v>2</v>
      </c>
      <c r="J162" s="282">
        <f t="shared" si="2"/>
        <v>1584</v>
      </c>
    </row>
    <row r="163" spans="1:10" ht="18.75" customHeight="1" x14ac:dyDescent="0.35">
      <c r="A163" s="147" t="s">
        <v>725</v>
      </c>
      <c r="B163" s="148">
        <v>239201</v>
      </c>
      <c r="C163" s="256" t="s">
        <v>134</v>
      </c>
      <c r="D163" s="280">
        <v>43099</v>
      </c>
      <c r="E163" s="281" t="s">
        <v>138</v>
      </c>
      <c r="F163" s="257">
        <v>123</v>
      </c>
      <c r="G163" s="257">
        <v>123</v>
      </c>
      <c r="H163" s="257">
        <v>123</v>
      </c>
      <c r="I163" s="259">
        <v>1.1000000000000001</v>
      </c>
      <c r="J163" s="282">
        <f t="shared" si="2"/>
        <v>135.30000000000001</v>
      </c>
    </row>
    <row r="164" spans="1:10" ht="18.75" customHeight="1" x14ac:dyDescent="0.35">
      <c r="A164" s="147" t="s">
        <v>725</v>
      </c>
      <c r="B164" s="148">
        <v>239201</v>
      </c>
      <c r="C164" s="256" t="s">
        <v>134</v>
      </c>
      <c r="D164" s="280">
        <v>43099</v>
      </c>
      <c r="E164" s="281" t="s">
        <v>135</v>
      </c>
      <c r="F164" s="257">
        <v>2032</v>
      </c>
      <c r="G164" s="257">
        <v>2032</v>
      </c>
      <c r="H164" s="257">
        <v>2032</v>
      </c>
      <c r="I164" s="259">
        <v>1.1000000000000001</v>
      </c>
      <c r="J164" s="282">
        <f t="shared" si="2"/>
        <v>2235.2000000000003</v>
      </c>
    </row>
    <row r="165" spans="1:10" ht="18.75" customHeight="1" x14ac:dyDescent="0.35">
      <c r="A165" s="147" t="s">
        <v>733</v>
      </c>
      <c r="B165" s="148" t="s">
        <v>732</v>
      </c>
      <c r="C165" s="256" t="s">
        <v>134</v>
      </c>
      <c r="D165" s="280">
        <v>43646</v>
      </c>
      <c r="E165" s="281" t="s">
        <v>140</v>
      </c>
      <c r="F165" s="257">
        <v>0</v>
      </c>
      <c r="G165" s="257">
        <v>0</v>
      </c>
      <c r="H165" s="257">
        <v>0</v>
      </c>
      <c r="I165" s="259">
        <v>2424.9</v>
      </c>
      <c r="J165" s="282">
        <f t="shared" si="2"/>
        <v>0</v>
      </c>
    </row>
    <row r="166" spans="1:10" ht="18.75" customHeight="1" x14ac:dyDescent="0.35">
      <c r="A166" s="147" t="s">
        <v>718</v>
      </c>
      <c r="B166" s="148" t="s">
        <v>717</v>
      </c>
      <c r="C166" s="256" t="s">
        <v>139</v>
      </c>
      <c r="D166" s="280">
        <v>44328</v>
      </c>
      <c r="E166" s="281" t="s">
        <v>142</v>
      </c>
      <c r="F166" s="257">
        <v>0</v>
      </c>
      <c r="G166" s="257">
        <v>0</v>
      </c>
      <c r="H166" s="257">
        <v>0</v>
      </c>
      <c r="I166" s="259">
        <v>6750</v>
      </c>
      <c r="J166" s="282">
        <f t="shared" si="2"/>
        <v>0</v>
      </c>
    </row>
    <row r="167" spans="1:10" ht="18.75" customHeight="1" x14ac:dyDescent="0.35">
      <c r="A167" s="147" t="s">
        <v>718</v>
      </c>
      <c r="B167" s="148" t="s">
        <v>717</v>
      </c>
      <c r="C167" s="256" t="s">
        <v>141</v>
      </c>
      <c r="D167" s="280">
        <v>44328</v>
      </c>
      <c r="E167" s="281" t="s">
        <v>143</v>
      </c>
      <c r="F167" s="257">
        <v>0</v>
      </c>
      <c r="G167" s="257">
        <v>0</v>
      </c>
      <c r="H167" s="257">
        <v>0</v>
      </c>
      <c r="I167" s="259">
        <v>4800</v>
      </c>
      <c r="J167" s="282">
        <f t="shared" si="2"/>
        <v>0</v>
      </c>
    </row>
    <row r="168" spans="1:10" ht="18.75" customHeight="1" x14ac:dyDescent="0.35">
      <c r="A168" s="147" t="s">
        <v>718</v>
      </c>
      <c r="B168" s="148" t="s">
        <v>717</v>
      </c>
      <c r="C168" s="256" t="s">
        <v>141</v>
      </c>
      <c r="D168" s="280">
        <v>44328</v>
      </c>
      <c r="E168" s="281" t="s">
        <v>144</v>
      </c>
      <c r="F168" s="257">
        <v>0</v>
      </c>
      <c r="G168" s="257">
        <v>0</v>
      </c>
      <c r="H168" s="257">
        <v>0</v>
      </c>
      <c r="I168" s="259">
        <v>29850</v>
      </c>
      <c r="J168" s="282">
        <f t="shared" si="2"/>
        <v>0</v>
      </c>
    </row>
    <row r="169" spans="1:10" ht="18.75" customHeight="1" x14ac:dyDescent="0.35">
      <c r="A169" s="147" t="s">
        <v>737</v>
      </c>
      <c r="B169" s="148" t="s">
        <v>736</v>
      </c>
      <c r="C169" s="256" t="s">
        <v>141</v>
      </c>
      <c r="D169" s="280">
        <v>43829</v>
      </c>
      <c r="E169" s="281" t="s">
        <v>146</v>
      </c>
      <c r="F169" s="257">
        <v>0</v>
      </c>
      <c r="G169" s="257">
        <v>0</v>
      </c>
      <c r="H169" s="257">
        <v>0</v>
      </c>
      <c r="I169" s="259">
        <v>354</v>
      </c>
      <c r="J169" s="282">
        <f t="shared" si="2"/>
        <v>0</v>
      </c>
    </row>
    <row r="170" spans="1:10" ht="18.75" customHeight="1" x14ac:dyDescent="0.35">
      <c r="A170" s="147" t="s">
        <v>737</v>
      </c>
      <c r="B170" s="148" t="s">
        <v>736</v>
      </c>
      <c r="C170" s="256" t="s">
        <v>145</v>
      </c>
      <c r="D170" s="280">
        <v>43827</v>
      </c>
      <c r="E170" s="281" t="s">
        <v>147</v>
      </c>
      <c r="F170" s="257">
        <v>0</v>
      </c>
      <c r="G170" s="257">
        <v>0</v>
      </c>
      <c r="H170" s="257">
        <v>0</v>
      </c>
      <c r="I170" s="259">
        <v>354</v>
      </c>
      <c r="J170" s="282">
        <f t="shared" si="2"/>
        <v>0</v>
      </c>
    </row>
    <row r="171" spans="1:10" ht="18.75" customHeight="1" x14ac:dyDescent="0.35">
      <c r="A171" s="147" t="s">
        <v>725</v>
      </c>
      <c r="B171" s="148">
        <v>239201</v>
      </c>
      <c r="C171" s="256" t="s">
        <v>145</v>
      </c>
      <c r="D171" s="280">
        <v>45280</v>
      </c>
      <c r="E171" s="281" t="s">
        <v>598</v>
      </c>
      <c r="F171" s="257">
        <v>2034</v>
      </c>
      <c r="G171" s="257">
        <v>2106</v>
      </c>
      <c r="H171" s="257">
        <v>1877</v>
      </c>
      <c r="I171" s="259">
        <v>18.63</v>
      </c>
      <c r="J171" s="282">
        <f t="shared" si="2"/>
        <v>34968.509999999995</v>
      </c>
    </row>
    <row r="172" spans="1:10" ht="18.75" customHeight="1" x14ac:dyDescent="0.35">
      <c r="A172" s="147" t="s">
        <v>725</v>
      </c>
      <c r="B172" s="148">
        <v>239201</v>
      </c>
      <c r="C172" s="256" t="s">
        <v>148</v>
      </c>
      <c r="D172" s="280">
        <v>43099</v>
      </c>
      <c r="E172" s="281" t="s">
        <v>597</v>
      </c>
      <c r="F172" s="257">
        <v>792</v>
      </c>
      <c r="G172" s="257">
        <v>766</v>
      </c>
      <c r="H172" s="257">
        <v>749</v>
      </c>
      <c r="I172" s="259">
        <v>26.7</v>
      </c>
      <c r="J172" s="282">
        <f t="shared" si="2"/>
        <v>19998.3</v>
      </c>
    </row>
    <row r="173" spans="1:10" ht="18.75" customHeight="1" x14ac:dyDescent="0.35">
      <c r="A173" s="147" t="s">
        <v>725</v>
      </c>
      <c r="B173" s="148">
        <v>239201</v>
      </c>
      <c r="C173" s="256" t="s">
        <v>148</v>
      </c>
      <c r="D173" s="280">
        <v>45280</v>
      </c>
      <c r="E173" s="281" t="s">
        <v>599</v>
      </c>
      <c r="F173" s="257">
        <v>120</v>
      </c>
      <c r="G173" s="257">
        <v>108</v>
      </c>
      <c r="H173" s="257">
        <v>103</v>
      </c>
      <c r="I173" s="259">
        <v>18.63</v>
      </c>
      <c r="J173" s="282">
        <f t="shared" si="2"/>
        <v>1918.8899999999999</v>
      </c>
    </row>
    <row r="174" spans="1:10" ht="18.75" customHeight="1" x14ac:dyDescent="0.35">
      <c r="A174" s="147" t="s">
        <v>725</v>
      </c>
      <c r="B174" s="148">
        <v>239201</v>
      </c>
      <c r="C174" s="256" t="s">
        <v>149</v>
      </c>
      <c r="D174" s="280">
        <v>43099</v>
      </c>
      <c r="E174" s="281" t="s">
        <v>150</v>
      </c>
      <c r="F174" s="257">
        <v>0</v>
      </c>
      <c r="G174" s="257">
        <v>0</v>
      </c>
      <c r="H174" s="257">
        <v>0</v>
      </c>
      <c r="I174" s="259">
        <v>2.2400000000000002</v>
      </c>
      <c r="J174" s="282">
        <f t="shared" si="2"/>
        <v>0</v>
      </c>
    </row>
    <row r="175" spans="1:10" ht="18.75" customHeight="1" x14ac:dyDescent="0.35">
      <c r="A175" s="147" t="s">
        <v>725</v>
      </c>
      <c r="B175" s="148">
        <v>239201</v>
      </c>
      <c r="C175" s="256" t="s">
        <v>149</v>
      </c>
      <c r="D175" s="280">
        <v>43099</v>
      </c>
      <c r="E175" s="281" t="s">
        <v>156</v>
      </c>
      <c r="F175" s="257">
        <v>2722</v>
      </c>
      <c r="G175" s="257">
        <v>2672</v>
      </c>
      <c r="H175" s="257">
        <v>2647</v>
      </c>
      <c r="I175" s="259">
        <v>23.72</v>
      </c>
      <c r="J175" s="282">
        <f t="shared" si="2"/>
        <v>62786.84</v>
      </c>
    </row>
    <row r="176" spans="1:10" ht="18.75" customHeight="1" x14ac:dyDescent="0.35">
      <c r="A176" s="147" t="s">
        <v>725</v>
      </c>
      <c r="B176" s="148">
        <v>239201</v>
      </c>
      <c r="C176" s="256" t="s">
        <v>149</v>
      </c>
      <c r="D176" s="280">
        <v>43099</v>
      </c>
      <c r="E176" s="281" t="s">
        <v>160</v>
      </c>
      <c r="F176" s="257">
        <v>81</v>
      </c>
      <c r="G176" s="257">
        <v>79</v>
      </c>
      <c r="H176" s="257">
        <v>79</v>
      </c>
      <c r="I176" s="259">
        <v>260</v>
      </c>
      <c r="J176" s="282">
        <f t="shared" si="2"/>
        <v>20540</v>
      </c>
    </row>
    <row r="177" spans="1:10" ht="33" customHeight="1" x14ac:dyDescent="0.35">
      <c r="A177" s="147" t="s">
        <v>725</v>
      </c>
      <c r="B177" s="148">
        <v>239201</v>
      </c>
      <c r="C177" s="256" t="s">
        <v>149</v>
      </c>
      <c r="D177" s="280">
        <v>43099</v>
      </c>
      <c r="E177" s="281" t="s">
        <v>155</v>
      </c>
      <c r="F177" s="257">
        <v>1926</v>
      </c>
      <c r="G177" s="257">
        <v>1881</v>
      </c>
      <c r="H177" s="257">
        <v>1602</v>
      </c>
      <c r="I177" s="259">
        <v>23.72</v>
      </c>
      <c r="J177" s="282">
        <f t="shared" si="2"/>
        <v>37999.439999999995</v>
      </c>
    </row>
    <row r="178" spans="1:10" ht="18.75" customHeight="1" x14ac:dyDescent="0.35">
      <c r="A178" s="147" t="s">
        <v>725</v>
      </c>
      <c r="B178" s="148">
        <v>239201</v>
      </c>
      <c r="C178" s="256" t="s">
        <v>149</v>
      </c>
      <c r="D178" s="280">
        <v>43099</v>
      </c>
      <c r="E178" s="281" t="s">
        <v>161</v>
      </c>
      <c r="F178" s="257">
        <v>19590</v>
      </c>
      <c r="G178" s="257">
        <v>19590</v>
      </c>
      <c r="H178" s="257">
        <v>19390</v>
      </c>
      <c r="I178" s="259">
        <v>6.88</v>
      </c>
      <c r="J178" s="282">
        <f t="shared" si="2"/>
        <v>133403.20000000001</v>
      </c>
    </row>
    <row r="179" spans="1:10" ht="18.75" customHeight="1" x14ac:dyDescent="0.35">
      <c r="A179" s="147" t="s">
        <v>725</v>
      </c>
      <c r="B179" s="148">
        <v>239201</v>
      </c>
      <c r="C179" s="256" t="s">
        <v>149</v>
      </c>
      <c r="D179" s="280">
        <v>43308</v>
      </c>
      <c r="E179" s="281" t="s">
        <v>152</v>
      </c>
      <c r="F179" s="257">
        <v>441</v>
      </c>
      <c r="G179" s="257">
        <v>404</v>
      </c>
      <c r="H179" s="257">
        <v>239</v>
      </c>
      <c r="I179" s="259">
        <v>23.72</v>
      </c>
      <c r="J179" s="282">
        <f t="shared" si="2"/>
        <v>5669.08</v>
      </c>
    </row>
    <row r="180" spans="1:10" ht="18.75" customHeight="1" x14ac:dyDescent="0.35">
      <c r="A180" s="147" t="s">
        <v>725</v>
      </c>
      <c r="B180" s="148">
        <v>239201</v>
      </c>
      <c r="C180" s="256" t="s">
        <v>149</v>
      </c>
      <c r="D180" s="280">
        <v>43308</v>
      </c>
      <c r="E180" s="281" t="s">
        <v>153</v>
      </c>
      <c r="F180" s="257">
        <v>1349</v>
      </c>
      <c r="G180" s="257">
        <v>1253</v>
      </c>
      <c r="H180" s="257">
        <v>1033</v>
      </c>
      <c r="I180" s="259">
        <v>23.72</v>
      </c>
      <c r="J180" s="282">
        <f t="shared" si="2"/>
        <v>24502.76</v>
      </c>
    </row>
    <row r="181" spans="1:10" ht="18.75" customHeight="1" x14ac:dyDescent="0.35">
      <c r="A181" s="147" t="s">
        <v>725</v>
      </c>
      <c r="B181" s="148">
        <v>239201</v>
      </c>
      <c r="C181" s="256" t="s">
        <v>149</v>
      </c>
      <c r="D181" s="280">
        <v>43308</v>
      </c>
      <c r="E181" s="281" t="s">
        <v>158</v>
      </c>
      <c r="F181" s="257">
        <v>3435</v>
      </c>
      <c r="G181" s="257">
        <v>3410</v>
      </c>
      <c r="H181" s="257">
        <v>3380</v>
      </c>
      <c r="I181" s="259">
        <v>23.72</v>
      </c>
      <c r="J181" s="282">
        <f t="shared" si="2"/>
        <v>80173.599999999991</v>
      </c>
    </row>
    <row r="182" spans="1:10" ht="18.75" customHeight="1" x14ac:dyDescent="0.35">
      <c r="A182" s="147" t="s">
        <v>725</v>
      </c>
      <c r="B182" s="148">
        <v>239201</v>
      </c>
      <c r="C182" s="256" t="s">
        <v>149</v>
      </c>
      <c r="D182" s="280">
        <v>43343</v>
      </c>
      <c r="E182" s="281" t="s">
        <v>151</v>
      </c>
      <c r="F182" s="257">
        <v>1762</v>
      </c>
      <c r="G182" s="257">
        <v>1600</v>
      </c>
      <c r="H182" s="257">
        <v>1560</v>
      </c>
      <c r="I182" s="259">
        <v>23.72</v>
      </c>
      <c r="J182" s="282">
        <f t="shared" si="2"/>
        <v>37003.199999999997</v>
      </c>
    </row>
    <row r="183" spans="1:10" ht="18.75" customHeight="1" x14ac:dyDescent="0.35">
      <c r="A183" s="174" t="s">
        <v>725</v>
      </c>
      <c r="B183" s="175">
        <v>239201</v>
      </c>
      <c r="C183" s="256" t="s">
        <v>149</v>
      </c>
      <c r="D183" s="280">
        <v>43308</v>
      </c>
      <c r="E183" s="281" t="s">
        <v>159</v>
      </c>
      <c r="F183" s="257">
        <v>215</v>
      </c>
      <c r="G183" s="257">
        <v>0</v>
      </c>
      <c r="H183" s="257">
        <v>0</v>
      </c>
      <c r="I183" s="259">
        <v>23.72</v>
      </c>
      <c r="J183" s="282">
        <f t="shared" si="2"/>
        <v>0</v>
      </c>
    </row>
    <row r="184" spans="1:10" ht="18.75" customHeight="1" x14ac:dyDescent="0.35">
      <c r="A184" s="147" t="s">
        <v>725</v>
      </c>
      <c r="B184" s="148">
        <v>239201</v>
      </c>
      <c r="C184" s="256" t="s">
        <v>148</v>
      </c>
      <c r="D184" s="280">
        <v>44676</v>
      </c>
      <c r="E184" s="281" t="s">
        <v>593</v>
      </c>
      <c r="F184" s="257">
        <v>36444</v>
      </c>
      <c r="G184" s="257">
        <v>35405</v>
      </c>
      <c r="H184" s="257">
        <v>34740</v>
      </c>
      <c r="I184" s="259">
        <v>2.98</v>
      </c>
      <c r="J184" s="282">
        <f t="shared" si="2"/>
        <v>103525.2</v>
      </c>
    </row>
    <row r="185" spans="1:10" ht="18.75" customHeight="1" x14ac:dyDescent="0.35">
      <c r="A185" s="147"/>
      <c r="B185" s="148"/>
      <c r="C185" s="256" t="s">
        <v>149</v>
      </c>
      <c r="D185" s="280">
        <v>45217</v>
      </c>
      <c r="E185" s="281" t="s">
        <v>893</v>
      </c>
      <c r="F185" s="257">
        <v>2500</v>
      </c>
      <c r="G185" s="257">
        <v>2500</v>
      </c>
      <c r="H185" s="257">
        <v>2500</v>
      </c>
      <c r="I185" s="259">
        <v>29.45</v>
      </c>
      <c r="J185" s="282">
        <f t="shared" si="2"/>
        <v>73625</v>
      </c>
    </row>
    <row r="186" spans="1:10" ht="18.75" customHeight="1" x14ac:dyDescent="0.35">
      <c r="A186" s="147"/>
      <c r="B186" s="148"/>
      <c r="C186" s="256" t="s">
        <v>149</v>
      </c>
      <c r="D186" s="280">
        <v>45217</v>
      </c>
      <c r="E186" s="281" t="s">
        <v>994</v>
      </c>
      <c r="F186" s="257">
        <v>2500</v>
      </c>
      <c r="G186" s="257">
        <v>2500</v>
      </c>
      <c r="H186" s="257">
        <v>2500</v>
      </c>
      <c r="I186" s="259">
        <v>29.45</v>
      </c>
      <c r="J186" s="282">
        <f t="shared" si="2"/>
        <v>73625</v>
      </c>
    </row>
    <row r="187" spans="1:10" ht="18.75" customHeight="1" x14ac:dyDescent="0.35">
      <c r="A187" s="147"/>
      <c r="B187" s="148"/>
      <c r="C187" s="256" t="s">
        <v>149</v>
      </c>
      <c r="D187" s="280">
        <v>45217</v>
      </c>
      <c r="E187" s="281" t="s">
        <v>892</v>
      </c>
      <c r="F187" s="257">
        <v>2500</v>
      </c>
      <c r="G187" s="257">
        <v>2500</v>
      </c>
      <c r="H187" s="257">
        <v>2500</v>
      </c>
      <c r="I187" s="259">
        <v>29.45</v>
      </c>
      <c r="J187" s="282">
        <f t="shared" si="2"/>
        <v>73625</v>
      </c>
    </row>
    <row r="188" spans="1:10" ht="18.75" customHeight="1" x14ac:dyDescent="0.35">
      <c r="A188" s="147" t="s">
        <v>725</v>
      </c>
      <c r="B188" s="148">
        <v>239201</v>
      </c>
      <c r="C188" s="256" t="s">
        <v>149</v>
      </c>
      <c r="D188" s="280">
        <v>45217</v>
      </c>
      <c r="E188" s="281" t="s">
        <v>154</v>
      </c>
      <c r="F188" s="257">
        <v>3854</v>
      </c>
      <c r="G188" s="257">
        <f>3250+604</f>
        <v>3854</v>
      </c>
      <c r="H188" s="257">
        <v>3839</v>
      </c>
      <c r="I188" s="259">
        <v>29.45</v>
      </c>
      <c r="J188" s="282">
        <f>H188*I188</f>
        <v>113058.55</v>
      </c>
    </row>
    <row r="189" spans="1:10" ht="18.75" customHeight="1" x14ac:dyDescent="0.35">
      <c r="A189" s="147" t="s">
        <v>725</v>
      </c>
      <c r="B189" s="148">
        <v>239201</v>
      </c>
      <c r="C189" s="256" t="s">
        <v>149</v>
      </c>
      <c r="D189" s="280">
        <v>45217</v>
      </c>
      <c r="E189" s="281" t="s">
        <v>157</v>
      </c>
      <c r="F189" s="257">
        <v>3230</v>
      </c>
      <c r="G189" s="257">
        <f>2750+470</f>
        <v>3220</v>
      </c>
      <c r="H189" s="257">
        <v>2967</v>
      </c>
      <c r="I189" s="259">
        <v>29.45</v>
      </c>
      <c r="J189" s="282">
        <f t="shared" si="2"/>
        <v>87378.15</v>
      </c>
    </row>
    <row r="190" spans="1:10" ht="28.5" customHeight="1" x14ac:dyDescent="0.35">
      <c r="A190" s="147" t="s">
        <v>725</v>
      </c>
      <c r="B190" s="148">
        <v>239201</v>
      </c>
      <c r="C190" s="256" t="s">
        <v>149</v>
      </c>
      <c r="D190" s="280">
        <v>45217</v>
      </c>
      <c r="E190" s="281" t="s">
        <v>159</v>
      </c>
      <c r="F190" s="257">
        <v>2560</v>
      </c>
      <c r="G190" s="257">
        <v>2250</v>
      </c>
      <c r="H190" s="257">
        <v>2405</v>
      </c>
      <c r="I190" s="259">
        <v>29.45</v>
      </c>
      <c r="J190" s="282">
        <f t="shared" si="2"/>
        <v>70827.25</v>
      </c>
    </row>
    <row r="191" spans="1:10" ht="18.75" customHeight="1" x14ac:dyDescent="0.35">
      <c r="A191" s="147"/>
      <c r="B191" s="148"/>
      <c r="C191" s="256" t="s">
        <v>148</v>
      </c>
      <c r="D191" s="280">
        <v>45259</v>
      </c>
      <c r="E191" s="281" t="s">
        <v>593</v>
      </c>
      <c r="F191" s="257">
        <v>60000</v>
      </c>
      <c r="G191" s="257">
        <v>60000</v>
      </c>
      <c r="H191" s="257">
        <v>60000</v>
      </c>
      <c r="I191" s="259">
        <v>2.76</v>
      </c>
      <c r="J191" s="282">
        <f t="shared" si="2"/>
        <v>165600</v>
      </c>
    </row>
    <row r="192" spans="1:10" ht="18.75" customHeight="1" x14ac:dyDescent="0.35">
      <c r="A192" s="147"/>
      <c r="B192" s="148"/>
      <c r="C192" s="256" t="s">
        <v>149</v>
      </c>
      <c r="D192" s="280">
        <v>45259</v>
      </c>
      <c r="E192" s="281" t="s">
        <v>902</v>
      </c>
      <c r="F192" s="257">
        <v>15000</v>
      </c>
      <c r="G192" s="257">
        <v>15000</v>
      </c>
      <c r="H192" s="257">
        <v>15000</v>
      </c>
      <c r="I192" s="259">
        <v>3.76</v>
      </c>
      <c r="J192" s="282">
        <f t="shared" si="2"/>
        <v>56400</v>
      </c>
    </row>
    <row r="193" spans="1:12" ht="18.75" customHeight="1" x14ac:dyDescent="0.35">
      <c r="A193" s="147" t="s">
        <v>725</v>
      </c>
      <c r="B193" s="148">
        <v>239201</v>
      </c>
      <c r="C193" s="256" t="s">
        <v>149</v>
      </c>
      <c r="D193" s="280">
        <v>43099</v>
      </c>
      <c r="E193" s="281" t="s">
        <v>163</v>
      </c>
      <c r="F193" s="257">
        <v>32</v>
      </c>
      <c r="G193" s="257">
        <v>32</v>
      </c>
      <c r="H193" s="257">
        <v>0</v>
      </c>
      <c r="I193" s="259">
        <v>2.14</v>
      </c>
      <c r="J193" s="282">
        <f t="shared" si="2"/>
        <v>0</v>
      </c>
    </row>
    <row r="194" spans="1:12" ht="18.75" customHeight="1" x14ac:dyDescent="0.35">
      <c r="A194" s="147" t="s">
        <v>725</v>
      </c>
      <c r="B194" s="148">
        <v>239201</v>
      </c>
      <c r="C194" s="256" t="s">
        <v>162</v>
      </c>
      <c r="D194" s="280">
        <v>43099</v>
      </c>
      <c r="E194" s="281" t="s">
        <v>656</v>
      </c>
      <c r="F194" s="257">
        <v>79</v>
      </c>
      <c r="G194" s="257">
        <v>79</v>
      </c>
      <c r="H194" s="257">
        <v>79</v>
      </c>
      <c r="I194" s="259">
        <v>2.14</v>
      </c>
      <c r="J194" s="282">
        <f t="shared" si="2"/>
        <v>169.06</v>
      </c>
    </row>
    <row r="195" spans="1:12" ht="18.75" customHeight="1" x14ac:dyDescent="0.35">
      <c r="A195" s="147" t="s">
        <v>725</v>
      </c>
      <c r="B195" s="148">
        <v>239201</v>
      </c>
      <c r="C195" s="256" t="s">
        <v>164</v>
      </c>
      <c r="D195" s="280">
        <v>43099</v>
      </c>
      <c r="E195" s="281" t="s">
        <v>166</v>
      </c>
      <c r="F195" s="257">
        <v>270</v>
      </c>
      <c r="G195" s="257">
        <v>267</v>
      </c>
      <c r="H195" s="257">
        <v>227</v>
      </c>
      <c r="I195" s="259">
        <v>37.299999999999997</v>
      </c>
      <c r="J195" s="282">
        <f t="shared" si="2"/>
        <v>8467.0999999999985</v>
      </c>
    </row>
    <row r="196" spans="1:12" ht="18.75" customHeight="1" x14ac:dyDescent="0.35">
      <c r="A196" s="147" t="s">
        <v>718</v>
      </c>
      <c r="B196" s="148" t="s">
        <v>717</v>
      </c>
      <c r="C196" s="256" t="s">
        <v>165</v>
      </c>
      <c r="D196" s="280">
        <v>44938</v>
      </c>
      <c r="E196" s="281" t="s">
        <v>667</v>
      </c>
      <c r="F196" s="257">
        <v>1</v>
      </c>
      <c r="G196" s="257">
        <v>1</v>
      </c>
      <c r="H196" s="257">
        <v>0</v>
      </c>
      <c r="I196" s="259">
        <v>4343.2</v>
      </c>
      <c r="J196" s="282">
        <f t="shared" si="2"/>
        <v>0</v>
      </c>
    </row>
    <row r="197" spans="1:12" ht="18.75" customHeight="1" x14ac:dyDescent="0.35">
      <c r="A197" s="147" t="s">
        <v>718</v>
      </c>
      <c r="B197" s="148" t="s">
        <v>717</v>
      </c>
      <c r="C197" s="256" t="s">
        <v>703</v>
      </c>
      <c r="D197" s="280">
        <v>44938</v>
      </c>
      <c r="E197" s="281" t="s">
        <v>666</v>
      </c>
      <c r="F197" s="257">
        <v>2</v>
      </c>
      <c r="G197" s="257">
        <v>2</v>
      </c>
      <c r="H197" s="257">
        <v>0</v>
      </c>
      <c r="I197" s="259">
        <v>4661.01</v>
      </c>
      <c r="J197" s="282">
        <f t="shared" si="2"/>
        <v>0</v>
      </c>
    </row>
    <row r="198" spans="1:12" ht="26.25" customHeight="1" x14ac:dyDescent="0.3">
      <c r="A198" s="198"/>
      <c r="B198" s="175"/>
      <c r="C198" s="262" t="s">
        <v>165</v>
      </c>
      <c r="D198" s="283">
        <v>45359</v>
      </c>
      <c r="E198" s="284" t="s">
        <v>667</v>
      </c>
      <c r="F198" s="263">
        <v>0</v>
      </c>
      <c r="G198" s="263">
        <v>5</v>
      </c>
      <c r="H198" s="257">
        <f>F198+G198</f>
        <v>5</v>
      </c>
      <c r="I198" s="264">
        <v>5801.1750000000002</v>
      </c>
      <c r="J198" s="285">
        <f t="shared" si="2"/>
        <v>29005.875</v>
      </c>
      <c r="K198" s="199"/>
      <c r="L198" s="199"/>
    </row>
    <row r="199" spans="1:12" ht="26.25" customHeight="1" x14ac:dyDescent="0.3">
      <c r="A199" s="198"/>
      <c r="B199" s="175"/>
      <c r="C199" s="262" t="s">
        <v>703</v>
      </c>
      <c r="D199" s="283">
        <v>45359</v>
      </c>
      <c r="E199" s="284" t="s">
        <v>666</v>
      </c>
      <c r="F199" s="263">
        <v>0</v>
      </c>
      <c r="G199" s="263">
        <v>8</v>
      </c>
      <c r="H199" s="257">
        <f>F199+G199</f>
        <v>8</v>
      </c>
      <c r="I199" s="264">
        <v>5849.9916000000003</v>
      </c>
      <c r="J199" s="285">
        <f t="shared" si="2"/>
        <v>46799.932800000002</v>
      </c>
      <c r="K199" s="199"/>
      <c r="L199" s="199"/>
    </row>
    <row r="200" spans="1:12" ht="26.25" customHeight="1" x14ac:dyDescent="0.3">
      <c r="A200" s="198"/>
      <c r="B200" s="175"/>
      <c r="C200" s="262" t="s">
        <v>649</v>
      </c>
      <c r="D200" s="283">
        <v>45359</v>
      </c>
      <c r="E200" s="284" t="s">
        <v>1130</v>
      </c>
      <c r="F200" s="263">
        <v>0</v>
      </c>
      <c r="G200" s="263">
        <v>12</v>
      </c>
      <c r="H200" s="257">
        <f>F200+G200</f>
        <v>12</v>
      </c>
      <c r="I200" s="264">
        <v>449.99299999999999</v>
      </c>
      <c r="J200" s="285">
        <f t="shared" si="2"/>
        <v>5399.9160000000002</v>
      </c>
      <c r="K200" s="199"/>
      <c r="L200" s="199"/>
    </row>
    <row r="201" spans="1:12" ht="26.25" customHeight="1" x14ac:dyDescent="0.3">
      <c r="A201" s="198"/>
      <c r="B201" s="175"/>
      <c r="C201" s="262" t="s">
        <v>649</v>
      </c>
      <c r="D201" s="283">
        <v>45359</v>
      </c>
      <c r="E201" s="284" t="s">
        <v>1131</v>
      </c>
      <c r="F201" s="263">
        <v>0</v>
      </c>
      <c r="G201" s="263">
        <v>12</v>
      </c>
      <c r="H201" s="260">
        <f>F201+G201</f>
        <v>12</v>
      </c>
      <c r="I201" s="264">
        <v>449.9896</v>
      </c>
      <c r="J201" s="285">
        <f t="shared" si="2"/>
        <v>5399.8752000000004</v>
      </c>
      <c r="K201" s="199"/>
      <c r="L201" s="199"/>
    </row>
    <row r="202" spans="1:12" ht="26.25" customHeight="1" x14ac:dyDescent="0.3">
      <c r="A202" s="174" t="s">
        <v>718</v>
      </c>
      <c r="B202" s="175" t="s">
        <v>717</v>
      </c>
      <c r="C202" s="256" t="s">
        <v>703</v>
      </c>
      <c r="D202" s="280">
        <v>44938</v>
      </c>
      <c r="E202" s="281" t="s">
        <v>666</v>
      </c>
      <c r="F202" s="257">
        <v>0</v>
      </c>
      <c r="G202" s="257">
        <v>0</v>
      </c>
      <c r="H202" s="257">
        <f>F202+G202</f>
        <v>0</v>
      </c>
      <c r="I202" s="259">
        <v>4661.01</v>
      </c>
      <c r="J202" s="285">
        <f t="shared" si="2"/>
        <v>0</v>
      </c>
    </row>
    <row r="203" spans="1:12" ht="18.75" customHeight="1" x14ac:dyDescent="0.35">
      <c r="A203" s="147" t="s">
        <v>725</v>
      </c>
      <c r="B203" s="148">
        <v>239201</v>
      </c>
      <c r="C203" s="256" t="s">
        <v>703</v>
      </c>
      <c r="D203" s="280">
        <v>43099</v>
      </c>
      <c r="E203" s="281" t="s">
        <v>167</v>
      </c>
      <c r="F203" s="257">
        <v>0</v>
      </c>
      <c r="G203" s="257">
        <v>0</v>
      </c>
      <c r="H203" s="257">
        <v>0</v>
      </c>
      <c r="I203" s="259">
        <v>14.08</v>
      </c>
      <c r="J203" s="282">
        <f t="shared" si="2"/>
        <v>0</v>
      </c>
    </row>
    <row r="204" spans="1:12" ht="18.75" customHeight="1" x14ac:dyDescent="0.35">
      <c r="A204" s="147" t="s">
        <v>725</v>
      </c>
      <c r="B204" s="148">
        <v>239201</v>
      </c>
      <c r="C204" s="256" t="s">
        <v>35</v>
      </c>
      <c r="D204" s="280">
        <v>43099</v>
      </c>
      <c r="E204" s="281" t="s">
        <v>169</v>
      </c>
      <c r="F204" s="257">
        <v>30</v>
      </c>
      <c r="G204" s="257">
        <v>30</v>
      </c>
      <c r="H204" s="257">
        <v>30</v>
      </c>
      <c r="I204" s="259">
        <v>24.6</v>
      </c>
      <c r="J204" s="282">
        <f t="shared" ref="J204:J267" si="3">H204*I204</f>
        <v>738</v>
      </c>
    </row>
    <row r="205" spans="1:12" ht="18.75" customHeight="1" x14ac:dyDescent="0.35">
      <c r="A205" s="147" t="s">
        <v>725</v>
      </c>
      <c r="B205" s="148">
        <v>239201</v>
      </c>
      <c r="C205" s="256" t="s">
        <v>168</v>
      </c>
      <c r="D205" s="280">
        <v>45209</v>
      </c>
      <c r="E205" s="281" t="s">
        <v>170</v>
      </c>
      <c r="F205" s="257">
        <v>241</v>
      </c>
      <c r="G205" s="257">
        <v>238</v>
      </c>
      <c r="H205" s="257">
        <v>236</v>
      </c>
      <c r="I205" s="259">
        <v>27.14</v>
      </c>
      <c r="J205" s="282">
        <f t="shared" si="3"/>
        <v>6405.04</v>
      </c>
    </row>
    <row r="206" spans="1:12" ht="18.75" customHeight="1" x14ac:dyDescent="0.35">
      <c r="A206" s="147" t="s">
        <v>725</v>
      </c>
      <c r="B206" s="148">
        <v>239201</v>
      </c>
      <c r="C206" s="256" t="s">
        <v>168</v>
      </c>
      <c r="D206" s="280">
        <v>45209</v>
      </c>
      <c r="E206" s="281" t="s">
        <v>171</v>
      </c>
      <c r="F206" s="257">
        <v>112</v>
      </c>
      <c r="G206" s="257">
        <v>112</v>
      </c>
      <c r="H206" s="257">
        <v>110</v>
      </c>
      <c r="I206" s="259">
        <v>27.14</v>
      </c>
      <c r="J206" s="282">
        <f t="shared" si="3"/>
        <v>2985.4</v>
      </c>
    </row>
    <row r="207" spans="1:12" ht="18.75" customHeight="1" x14ac:dyDescent="0.35">
      <c r="A207" s="147" t="s">
        <v>725</v>
      </c>
      <c r="B207" s="148">
        <v>239201</v>
      </c>
      <c r="C207" s="256" t="s">
        <v>168</v>
      </c>
      <c r="D207" s="280">
        <v>43099</v>
      </c>
      <c r="E207" s="281" t="s">
        <v>172</v>
      </c>
      <c r="F207" s="257">
        <v>82</v>
      </c>
      <c r="G207" s="257">
        <v>82</v>
      </c>
      <c r="H207" s="257">
        <v>82</v>
      </c>
      <c r="I207" s="259">
        <v>24.6</v>
      </c>
      <c r="J207" s="282">
        <f t="shared" si="3"/>
        <v>2017.2</v>
      </c>
    </row>
    <row r="208" spans="1:12" ht="18.75" customHeight="1" x14ac:dyDescent="0.35">
      <c r="A208" s="147" t="s">
        <v>725</v>
      </c>
      <c r="B208" s="148">
        <v>239201</v>
      </c>
      <c r="C208" s="256" t="s">
        <v>168</v>
      </c>
      <c r="D208" s="280">
        <v>43099</v>
      </c>
      <c r="E208" s="281" t="s">
        <v>176</v>
      </c>
      <c r="F208" s="257">
        <v>131</v>
      </c>
      <c r="G208" s="257">
        <v>129</v>
      </c>
      <c r="H208" s="257">
        <v>129</v>
      </c>
      <c r="I208" s="259">
        <v>1475</v>
      </c>
      <c r="J208" s="282">
        <f t="shared" si="3"/>
        <v>190275</v>
      </c>
    </row>
    <row r="209" spans="1:10" ht="18.75" customHeight="1" x14ac:dyDescent="0.35">
      <c r="A209" s="147" t="s">
        <v>725</v>
      </c>
      <c r="B209" s="148">
        <v>239201</v>
      </c>
      <c r="C209" s="256" t="s">
        <v>175</v>
      </c>
      <c r="D209" s="280">
        <v>43099</v>
      </c>
      <c r="E209" s="281" t="s">
        <v>179</v>
      </c>
      <c r="F209" s="257">
        <v>0</v>
      </c>
      <c r="G209" s="257">
        <v>0</v>
      </c>
      <c r="H209" s="257">
        <v>0</v>
      </c>
      <c r="I209" s="259">
        <v>34</v>
      </c>
      <c r="J209" s="282">
        <f t="shared" si="3"/>
        <v>0</v>
      </c>
    </row>
    <row r="210" spans="1:10" ht="18.75" customHeight="1" x14ac:dyDescent="0.35">
      <c r="A210" s="147" t="s">
        <v>725</v>
      </c>
      <c r="B210" s="148">
        <v>239201</v>
      </c>
      <c r="C210" s="256" t="s">
        <v>178</v>
      </c>
      <c r="D210" s="280">
        <v>43099</v>
      </c>
      <c r="E210" s="281" t="s">
        <v>181</v>
      </c>
      <c r="F210" s="257">
        <v>0</v>
      </c>
      <c r="G210" s="257">
        <v>0</v>
      </c>
      <c r="H210" s="257">
        <v>0</v>
      </c>
      <c r="I210" s="259">
        <v>47.2</v>
      </c>
      <c r="J210" s="282">
        <f t="shared" si="3"/>
        <v>0</v>
      </c>
    </row>
    <row r="211" spans="1:10" ht="18.75" customHeight="1" x14ac:dyDescent="0.35">
      <c r="A211" s="147" t="s">
        <v>725</v>
      </c>
      <c r="B211" s="148">
        <v>239201</v>
      </c>
      <c r="C211" s="256" t="s">
        <v>178</v>
      </c>
      <c r="D211" s="280">
        <v>45203</v>
      </c>
      <c r="E211" s="281" t="s">
        <v>180</v>
      </c>
      <c r="F211" s="257">
        <v>406</v>
      </c>
      <c r="G211" s="257">
        <v>357</v>
      </c>
      <c r="H211" s="257">
        <v>292</v>
      </c>
      <c r="I211" s="259">
        <v>23</v>
      </c>
      <c r="J211" s="282">
        <f t="shared" si="3"/>
        <v>6716</v>
      </c>
    </row>
    <row r="212" spans="1:10" ht="18.75" customHeight="1" x14ac:dyDescent="0.35">
      <c r="A212" s="147" t="s">
        <v>725</v>
      </c>
      <c r="B212" s="148">
        <v>239201</v>
      </c>
      <c r="C212" s="256" t="s">
        <v>175</v>
      </c>
      <c r="D212" s="280">
        <v>45259</v>
      </c>
      <c r="E212" s="281" t="s">
        <v>177</v>
      </c>
      <c r="F212" s="257">
        <v>140</v>
      </c>
      <c r="G212" s="257">
        <v>57</v>
      </c>
      <c r="H212" s="257">
        <v>23</v>
      </c>
      <c r="I212" s="259">
        <v>459.02</v>
      </c>
      <c r="J212" s="282">
        <f t="shared" si="3"/>
        <v>10557.46</v>
      </c>
    </row>
    <row r="213" spans="1:10" ht="18.75" customHeight="1" x14ac:dyDescent="0.35">
      <c r="A213" s="147" t="s">
        <v>716</v>
      </c>
      <c r="B213" s="148" t="s">
        <v>715</v>
      </c>
      <c r="C213" s="256" t="s">
        <v>178</v>
      </c>
      <c r="D213" s="280">
        <v>44231</v>
      </c>
      <c r="E213" s="281" t="s">
        <v>174</v>
      </c>
      <c r="F213" s="257">
        <v>0</v>
      </c>
      <c r="G213" s="257">
        <v>0</v>
      </c>
      <c r="H213" s="257">
        <v>0</v>
      </c>
      <c r="I213" s="259">
        <v>350</v>
      </c>
      <c r="J213" s="282">
        <f t="shared" si="3"/>
        <v>0</v>
      </c>
    </row>
    <row r="214" spans="1:10" ht="18.75" customHeight="1" x14ac:dyDescent="0.35">
      <c r="A214" s="147" t="s">
        <v>725</v>
      </c>
      <c r="B214" s="148">
        <v>239201</v>
      </c>
      <c r="C214" s="256" t="s">
        <v>173</v>
      </c>
      <c r="D214" s="280">
        <v>43646</v>
      </c>
      <c r="E214" s="281" t="s">
        <v>183</v>
      </c>
      <c r="F214" s="257">
        <v>3</v>
      </c>
      <c r="G214" s="257">
        <v>3</v>
      </c>
      <c r="H214" s="257">
        <v>3</v>
      </c>
      <c r="I214" s="259">
        <v>4344.76</v>
      </c>
      <c r="J214" s="282">
        <f t="shared" si="3"/>
        <v>13034.28</v>
      </c>
    </row>
    <row r="215" spans="1:10" ht="18.75" customHeight="1" x14ac:dyDescent="0.35">
      <c r="A215" s="147" t="s">
        <v>725</v>
      </c>
      <c r="B215" s="148">
        <v>239201</v>
      </c>
      <c r="C215" s="256" t="s">
        <v>182</v>
      </c>
      <c r="D215" s="280">
        <v>43099</v>
      </c>
      <c r="E215" s="281" t="s">
        <v>185</v>
      </c>
      <c r="F215" s="257">
        <v>0</v>
      </c>
      <c r="G215" s="257">
        <v>0</v>
      </c>
      <c r="H215" s="257"/>
      <c r="I215" s="259">
        <v>7.79</v>
      </c>
      <c r="J215" s="282">
        <f t="shared" si="3"/>
        <v>0</v>
      </c>
    </row>
    <row r="216" spans="1:10" ht="18.75" customHeight="1" x14ac:dyDescent="0.35">
      <c r="A216" s="147" t="s">
        <v>725</v>
      </c>
      <c r="B216" s="148">
        <v>239201</v>
      </c>
      <c r="C216" s="256" t="s">
        <v>649</v>
      </c>
      <c r="D216" s="280">
        <v>44965</v>
      </c>
      <c r="E216" s="281" t="s">
        <v>1108</v>
      </c>
      <c r="F216" s="257">
        <v>202</v>
      </c>
      <c r="G216" s="257">
        <v>198</v>
      </c>
      <c r="H216" s="257">
        <v>196</v>
      </c>
      <c r="I216" s="258">
        <v>88.41</v>
      </c>
      <c r="J216" s="282">
        <f t="shared" si="3"/>
        <v>17328.36</v>
      </c>
    </row>
    <row r="217" spans="1:10" ht="18.75" customHeight="1" x14ac:dyDescent="0.35">
      <c r="A217" s="147" t="s">
        <v>725</v>
      </c>
      <c r="B217" s="148">
        <v>239201</v>
      </c>
      <c r="C217" s="256" t="s">
        <v>184</v>
      </c>
      <c r="D217" s="280">
        <v>45209</v>
      </c>
      <c r="E217" s="281" t="s">
        <v>895</v>
      </c>
      <c r="F217" s="257">
        <v>250</v>
      </c>
      <c r="G217" s="257">
        <v>250</v>
      </c>
      <c r="H217" s="257">
        <v>250</v>
      </c>
      <c r="I217" s="259">
        <v>23.6</v>
      </c>
      <c r="J217" s="282">
        <f t="shared" si="3"/>
        <v>5900</v>
      </c>
    </row>
    <row r="218" spans="1:10" ht="18.75" customHeight="1" x14ac:dyDescent="0.35">
      <c r="A218" s="147" t="s">
        <v>727</v>
      </c>
      <c r="B218" s="148" t="s">
        <v>726</v>
      </c>
      <c r="C218" s="256" t="s">
        <v>894</v>
      </c>
      <c r="D218" s="280">
        <v>45063</v>
      </c>
      <c r="E218" s="281" t="s">
        <v>761</v>
      </c>
      <c r="F218" s="257">
        <v>0</v>
      </c>
      <c r="G218" s="257">
        <v>0</v>
      </c>
      <c r="H218" s="257"/>
      <c r="I218" s="259">
        <v>142</v>
      </c>
      <c r="J218" s="282">
        <f t="shared" si="3"/>
        <v>0</v>
      </c>
    </row>
    <row r="219" spans="1:10" ht="18.75" customHeight="1" x14ac:dyDescent="0.35">
      <c r="A219" s="147" t="s">
        <v>725</v>
      </c>
      <c r="B219" s="148">
        <v>239201</v>
      </c>
      <c r="C219" s="256" t="s">
        <v>649</v>
      </c>
      <c r="D219" s="280">
        <v>43099</v>
      </c>
      <c r="E219" s="281" t="s">
        <v>187</v>
      </c>
      <c r="F219" s="257">
        <v>0</v>
      </c>
      <c r="G219" s="257">
        <v>0</v>
      </c>
      <c r="H219" s="257"/>
      <c r="I219" s="259">
        <v>509</v>
      </c>
      <c r="J219" s="282">
        <f t="shared" si="3"/>
        <v>0</v>
      </c>
    </row>
    <row r="220" spans="1:10" ht="18.75" customHeight="1" x14ac:dyDescent="0.35">
      <c r="A220" s="147" t="s">
        <v>725</v>
      </c>
      <c r="B220" s="148">
        <v>239201</v>
      </c>
      <c r="C220" s="256" t="s">
        <v>186</v>
      </c>
      <c r="D220" s="280">
        <v>43099</v>
      </c>
      <c r="E220" s="281" t="s">
        <v>189</v>
      </c>
      <c r="F220" s="257">
        <v>1792</v>
      </c>
      <c r="G220" s="257">
        <v>1392</v>
      </c>
      <c r="H220" s="257">
        <v>1392</v>
      </c>
      <c r="I220" s="259">
        <v>0.55000000000000004</v>
      </c>
      <c r="J220" s="282">
        <f t="shared" si="3"/>
        <v>765.6</v>
      </c>
    </row>
    <row r="221" spans="1:10" ht="18.75" customHeight="1" x14ac:dyDescent="0.35">
      <c r="A221" s="147" t="s">
        <v>725</v>
      </c>
      <c r="B221" s="148">
        <v>239201</v>
      </c>
      <c r="C221" s="256" t="s">
        <v>188</v>
      </c>
      <c r="D221" s="280">
        <v>43099</v>
      </c>
      <c r="E221" s="281" t="s">
        <v>190</v>
      </c>
      <c r="F221" s="257">
        <v>27437</v>
      </c>
      <c r="G221" s="257">
        <v>27437</v>
      </c>
      <c r="H221" s="257">
        <v>27347</v>
      </c>
      <c r="I221" s="259">
        <v>0.65</v>
      </c>
      <c r="J221" s="282">
        <f t="shared" si="3"/>
        <v>17775.55</v>
      </c>
    </row>
    <row r="222" spans="1:10" ht="18.75" customHeight="1" x14ac:dyDescent="0.35">
      <c r="A222" s="147" t="s">
        <v>725</v>
      </c>
      <c r="B222" s="148">
        <v>239201</v>
      </c>
      <c r="C222" s="256" t="s">
        <v>188</v>
      </c>
      <c r="D222" s="280">
        <v>43099</v>
      </c>
      <c r="E222" s="281" t="s">
        <v>191</v>
      </c>
      <c r="F222" s="257">
        <v>5738</v>
      </c>
      <c r="G222" s="257">
        <v>5738</v>
      </c>
      <c r="H222" s="257">
        <v>5738</v>
      </c>
      <c r="I222" s="259">
        <v>3.17</v>
      </c>
      <c r="J222" s="282">
        <f t="shared" si="3"/>
        <v>18189.46</v>
      </c>
    </row>
    <row r="223" spans="1:10" ht="18.75" customHeight="1" x14ac:dyDescent="0.35">
      <c r="A223" s="147" t="s">
        <v>727</v>
      </c>
      <c r="B223" s="148" t="s">
        <v>726</v>
      </c>
      <c r="C223" s="256" t="s">
        <v>188</v>
      </c>
      <c r="D223" s="280">
        <v>43099</v>
      </c>
      <c r="E223" s="281" t="s">
        <v>193</v>
      </c>
      <c r="F223" s="257">
        <v>0</v>
      </c>
      <c r="G223" s="257">
        <v>0</v>
      </c>
      <c r="H223" s="257">
        <v>0</v>
      </c>
      <c r="I223" s="259">
        <v>4012</v>
      </c>
      <c r="J223" s="282">
        <f t="shared" si="3"/>
        <v>0</v>
      </c>
    </row>
    <row r="224" spans="1:10" ht="18.75" customHeight="1" x14ac:dyDescent="0.35">
      <c r="A224" s="147" t="s">
        <v>727</v>
      </c>
      <c r="B224" s="148" t="s">
        <v>726</v>
      </c>
      <c r="C224" s="256" t="s">
        <v>192</v>
      </c>
      <c r="D224" s="280">
        <v>43099</v>
      </c>
      <c r="E224" s="281" t="s">
        <v>194</v>
      </c>
      <c r="F224" s="257">
        <v>0</v>
      </c>
      <c r="G224" s="257">
        <v>0</v>
      </c>
      <c r="H224" s="257">
        <v>0</v>
      </c>
      <c r="I224" s="259">
        <v>3009</v>
      </c>
      <c r="J224" s="282">
        <f t="shared" si="3"/>
        <v>0</v>
      </c>
    </row>
    <row r="225" spans="1:10" ht="18.75" customHeight="1" x14ac:dyDescent="0.35">
      <c r="A225" s="147" t="s">
        <v>727</v>
      </c>
      <c r="B225" s="148" t="s">
        <v>726</v>
      </c>
      <c r="C225" s="256" t="s">
        <v>192</v>
      </c>
      <c r="D225" s="280">
        <v>43099</v>
      </c>
      <c r="E225" s="281" t="s">
        <v>195</v>
      </c>
      <c r="F225" s="257">
        <v>0</v>
      </c>
      <c r="G225" s="257">
        <v>0</v>
      </c>
      <c r="H225" s="257">
        <v>0</v>
      </c>
      <c r="I225" s="259">
        <v>3009</v>
      </c>
      <c r="J225" s="282">
        <f t="shared" si="3"/>
        <v>0</v>
      </c>
    </row>
    <row r="226" spans="1:10" ht="18.75" customHeight="1" x14ac:dyDescent="0.35">
      <c r="A226" s="147" t="s">
        <v>727</v>
      </c>
      <c r="B226" s="148" t="s">
        <v>726</v>
      </c>
      <c r="C226" s="256" t="s">
        <v>192</v>
      </c>
      <c r="D226" s="280">
        <v>43099</v>
      </c>
      <c r="E226" s="281" t="s">
        <v>196</v>
      </c>
      <c r="F226" s="257">
        <v>0</v>
      </c>
      <c r="G226" s="257">
        <v>0</v>
      </c>
      <c r="H226" s="257">
        <v>0</v>
      </c>
      <c r="I226" s="259">
        <v>2814.3</v>
      </c>
      <c r="J226" s="282">
        <f t="shared" si="3"/>
        <v>0</v>
      </c>
    </row>
    <row r="227" spans="1:10" ht="18.75" customHeight="1" x14ac:dyDescent="0.35">
      <c r="A227" s="147"/>
      <c r="B227" s="148"/>
      <c r="C227" s="256" t="s">
        <v>192</v>
      </c>
      <c r="D227" s="280">
        <v>45280</v>
      </c>
      <c r="E227" s="281" t="s">
        <v>995</v>
      </c>
      <c r="F227" s="257">
        <v>264</v>
      </c>
      <c r="G227" s="257"/>
      <c r="H227" s="257"/>
      <c r="I227" s="259">
        <v>4.32</v>
      </c>
      <c r="J227" s="282">
        <f t="shared" si="3"/>
        <v>0</v>
      </c>
    </row>
    <row r="228" spans="1:10" ht="18.75" customHeight="1" x14ac:dyDescent="0.35">
      <c r="A228" s="147" t="s">
        <v>725</v>
      </c>
      <c r="B228" s="148">
        <v>239201</v>
      </c>
      <c r="C228" s="256" t="s">
        <v>192</v>
      </c>
      <c r="D228" s="280">
        <v>44965</v>
      </c>
      <c r="E228" s="281" t="s">
        <v>198</v>
      </c>
      <c r="F228" s="257">
        <v>98</v>
      </c>
      <c r="G228" s="257"/>
      <c r="H228" s="257"/>
      <c r="I228" s="259">
        <v>8.3071999999999999</v>
      </c>
      <c r="J228" s="282">
        <f t="shared" si="3"/>
        <v>0</v>
      </c>
    </row>
    <row r="229" spans="1:10" ht="18.75" customHeight="1" x14ac:dyDescent="0.35">
      <c r="A229" s="147" t="s">
        <v>725</v>
      </c>
      <c r="B229" s="148">
        <v>239201</v>
      </c>
      <c r="C229" s="256" t="s">
        <v>853</v>
      </c>
      <c r="D229" s="280">
        <v>43099</v>
      </c>
      <c r="E229" s="281" t="s">
        <v>199</v>
      </c>
      <c r="F229" s="257">
        <v>0</v>
      </c>
      <c r="G229" s="257"/>
      <c r="H229" s="257"/>
      <c r="I229" s="259">
        <v>4.63</v>
      </c>
      <c r="J229" s="282">
        <f t="shared" si="3"/>
        <v>0</v>
      </c>
    </row>
    <row r="230" spans="1:10" ht="18.75" customHeight="1" x14ac:dyDescent="0.35">
      <c r="A230" s="147" t="s">
        <v>725</v>
      </c>
      <c r="B230" s="148">
        <v>239201</v>
      </c>
      <c r="C230" s="256" t="s">
        <v>197</v>
      </c>
      <c r="D230" s="280">
        <v>45209</v>
      </c>
      <c r="E230" s="281" t="s">
        <v>200</v>
      </c>
      <c r="F230" s="257">
        <v>1176</v>
      </c>
      <c r="G230" s="257">
        <v>1140</v>
      </c>
      <c r="H230" s="257">
        <v>1188</v>
      </c>
      <c r="I230" s="259">
        <v>5.43</v>
      </c>
      <c r="J230" s="282">
        <f t="shared" si="3"/>
        <v>6450.8399999999992</v>
      </c>
    </row>
    <row r="231" spans="1:10" ht="18.75" customHeight="1" x14ac:dyDescent="0.35">
      <c r="A231" s="147" t="s">
        <v>725</v>
      </c>
      <c r="B231" s="148">
        <v>239201</v>
      </c>
      <c r="C231" s="256" t="s">
        <v>197</v>
      </c>
      <c r="D231" s="280">
        <v>43099</v>
      </c>
      <c r="E231" s="281" t="s">
        <v>202</v>
      </c>
      <c r="F231" s="257">
        <v>0</v>
      </c>
      <c r="G231" s="257">
        <v>0</v>
      </c>
      <c r="H231" s="257"/>
      <c r="I231" s="259">
        <v>7.08</v>
      </c>
      <c r="J231" s="282">
        <f t="shared" si="3"/>
        <v>0</v>
      </c>
    </row>
    <row r="232" spans="1:10" ht="21.75" customHeight="1" x14ac:dyDescent="0.35">
      <c r="A232" s="147" t="s">
        <v>725</v>
      </c>
      <c r="B232" s="148">
        <v>239201</v>
      </c>
      <c r="C232" s="256" t="s">
        <v>201</v>
      </c>
      <c r="D232" s="280">
        <v>45280</v>
      </c>
      <c r="E232" s="281" t="s">
        <v>203</v>
      </c>
      <c r="F232" s="257">
        <v>12893</v>
      </c>
      <c r="G232" s="257">
        <v>11856</v>
      </c>
      <c r="H232" s="257">
        <v>11131</v>
      </c>
      <c r="I232" s="259">
        <v>2.74</v>
      </c>
      <c r="J232" s="282">
        <f t="shared" si="3"/>
        <v>30498.940000000002</v>
      </c>
    </row>
    <row r="233" spans="1:10" ht="26.25" customHeight="1" x14ac:dyDescent="0.35">
      <c r="A233" s="147" t="s">
        <v>725</v>
      </c>
      <c r="B233" s="148">
        <v>239201</v>
      </c>
      <c r="C233" s="256" t="s">
        <v>201</v>
      </c>
      <c r="D233" s="280">
        <v>43099</v>
      </c>
      <c r="E233" s="281" t="s">
        <v>204</v>
      </c>
      <c r="F233" s="257">
        <v>0</v>
      </c>
      <c r="G233" s="257">
        <v>0</v>
      </c>
      <c r="H233" s="257">
        <v>0</v>
      </c>
      <c r="I233" s="259">
        <v>11.02</v>
      </c>
      <c r="J233" s="282">
        <f t="shared" si="3"/>
        <v>0</v>
      </c>
    </row>
    <row r="234" spans="1:10" ht="30" customHeight="1" x14ac:dyDescent="0.35">
      <c r="A234" s="147" t="s">
        <v>733</v>
      </c>
      <c r="B234" s="148" t="s">
        <v>732</v>
      </c>
      <c r="C234" s="256" t="s">
        <v>201</v>
      </c>
      <c r="D234" s="280">
        <v>45030</v>
      </c>
      <c r="E234" s="281" t="s">
        <v>711</v>
      </c>
      <c r="F234" s="257">
        <v>2020</v>
      </c>
      <c r="G234" s="257">
        <v>2020</v>
      </c>
      <c r="H234" s="257">
        <v>1516</v>
      </c>
      <c r="I234" s="259">
        <v>87</v>
      </c>
      <c r="J234" s="282">
        <f t="shared" si="3"/>
        <v>131892</v>
      </c>
    </row>
    <row r="235" spans="1:10" ht="18.75" customHeight="1" x14ac:dyDescent="0.35">
      <c r="A235" s="147"/>
      <c r="B235" s="148"/>
      <c r="C235" s="256" t="s">
        <v>712</v>
      </c>
      <c r="D235" s="280">
        <v>45198</v>
      </c>
      <c r="E235" s="281" t="s">
        <v>882</v>
      </c>
      <c r="F235" s="257">
        <v>2000</v>
      </c>
      <c r="G235" s="257">
        <v>2000</v>
      </c>
      <c r="H235" s="257">
        <v>2000</v>
      </c>
      <c r="I235" s="259">
        <v>60</v>
      </c>
      <c r="J235" s="282">
        <f t="shared" si="3"/>
        <v>120000</v>
      </c>
    </row>
    <row r="236" spans="1:10" ht="18.75" customHeight="1" x14ac:dyDescent="0.35">
      <c r="A236" s="147" t="s">
        <v>725</v>
      </c>
      <c r="B236" s="148">
        <v>239201</v>
      </c>
      <c r="C236" s="256" t="s">
        <v>712</v>
      </c>
      <c r="D236" s="280">
        <v>43099</v>
      </c>
      <c r="E236" s="281" t="s">
        <v>207</v>
      </c>
      <c r="F236" s="257">
        <v>0</v>
      </c>
      <c r="G236" s="257">
        <v>0</v>
      </c>
      <c r="H236" s="257">
        <v>0</v>
      </c>
      <c r="I236" s="259">
        <v>18</v>
      </c>
      <c r="J236" s="282">
        <f t="shared" si="3"/>
        <v>0</v>
      </c>
    </row>
    <row r="237" spans="1:10" ht="18.75" customHeight="1" x14ac:dyDescent="0.35">
      <c r="A237" s="147" t="s">
        <v>725</v>
      </c>
      <c r="B237" s="148">
        <v>239201</v>
      </c>
      <c r="C237" s="256" t="s">
        <v>205</v>
      </c>
      <c r="D237" s="280">
        <v>45280</v>
      </c>
      <c r="E237" s="281" t="s">
        <v>206</v>
      </c>
      <c r="F237" s="257">
        <v>1815</v>
      </c>
      <c r="G237" s="257">
        <v>1687</v>
      </c>
      <c r="H237" s="257">
        <v>1567</v>
      </c>
      <c r="I237" s="259">
        <v>18.63</v>
      </c>
      <c r="J237" s="282">
        <f t="shared" si="3"/>
        <v>29193.21</v>
      </c>
    </row>
    <row r="238" spans="1:10" ht="18.75" customHeight="1" x14ac:dyDescent="0.35">
      <c r="A238" s="147" t="s">
        <v>725</v>
      </c>
      <c r="B238" s="148">
        <v>239201</v>
      </c>
      <c r="C238" s="256" t="s">
        <v>205</v>
      </c>
      <c r="D238" s="280">
        <v>43099</v>
      </c>
      <c r="E238" s="281" t="s">
        <v>208</v>
      </c>
      <c r="F238" s="257">
        <v>0</v>
      </c>
      <c r="G238" s="257">
        <v>0</v>
      </c>
      <c r="H238" s="257">
        <v>0</v>
      </c>
      <c r="I238" s="259">
        <v>18</v>
      </c>
      <c r="J238" s="282">
        <f t="shared" si="3"/>
        <v>0</v>
      </c>
    </row>
    <row r="239" spans="1:10" ht="18.75" customHeight="1" x14ac:dyDescent="0.35">
      <c r="A239" s="147" t="s">
        <v>725</v>
      </c>
      <c r="B239" s="148">
        <v>239201</v>
      </c>
      <c r="C239" s="256" t="s">
        <v>205</v>
      </c>
      <c r="D239" s="280">
        <v>43099</v>
      </c>
      <c r="E239" s="281" t="s">
        <v>209</v>
      </c>
      <c r="F239" s="257">
        <v>1996</v>
      </c>
      <c r="G239" s="257">
        <v>1987</v>
      </c>
      <c r="H239" s="257">
        <v>1940</v>
      </c>
      <c r="I239" s="259">
        <v>22</v>
      </c>
      <c r="J239" s="282">
        <f t="shared" si="3"/>
        <v>42680</v>
      </c>
    </row>
    <row r="240" spans="1:10" ht="18.75" customHeight="1" x14ac:dyDescent="0.35">
      <c r="A240" s="147" t="s">
        <v>725</v>
      </c>
      <c r="B240" s="148">
        <v>239201</v>
      </c>
      <c r="C240" s="256" t="s">
        <v>205</v>
      </c>
      <c r="D240" s="280">
        <v>45203</v>
      </c>
      <c r="E240" s="281" t="s">
        <v>210</v>
      </c>
      <c r="F240" s="257">
        <v>2325</v>
      </c>
      <c r="G240" s="257">
        <v>2290</v>
      </c>
      <c r="H240" s="257">
        <v>2248</v>
      </c>
      <c r="I240" s="259">
        <v>36</v>
      </c>
      <c r="J240" s="282">
        <f t="shared" si="3"/>
        <v>80928</v>
      </c>
    </row>
    <row r="241" spans="1:10" ht="18.75" customHeight="1" x14ac:dyDescent="0.35">
      <c r="A241" s="147" t="s">
        <v>725</v>
      </c>
      <c r="B241" s="148">
        <v>239201</v>
      </c>
      <c r="C241" s="256" t="s">
        <v>205</v>
      </c>
      <c r="D241" s="280">
        <v>43099</v>
      </c>
      <c r="E241" s="281" t="s">
        <v>212</v>
      </c>
      <c r="F241" s="257">
        <v>0</v>
      </c>
      <c r="G241" s="257">
        <v>0</v>
      </c>
      <c r="H241" s="257">
        <v>0</v>
      </c>
      <c r="I241" s="259">
        <v>299.01</v>
      </c>
      <c r="J241" s="282">
        <f t="shared" si="3"/>
        <v>0</v>
      </c>
    </row>
    <row r="242" spans="1:10" ht="18.75" customHeight="1" x14ac:dyDescent="0.35">
      <c r="A242" s="147" t="s">
        <v>716</v>
      </c>
      <c r="B242" s="148" t="s">
        <v>715</v>
      </c>
      <c r="C242" s="256" t="s">
        <v>211</v>
      </c>
      <c r="D242" s="280">
        <v>43830</v>
      </c>
      <c r="E242" s="281" t="s">
        <v>214</v>
      </c>
      <c r="F242" s="257">
        <v>19</v>
      </c>
      <c r="G242" s="257">
        <v>19</v>
      </c>
      <c r="H242" s="257">
        <v>19</v>
      </c>
      <c r="I242" s="259">
        <v>66.83</v>
      </c>
      <c r="J242" s="282">
        <f t="shared" si="3"/>
        <v>1269.77</v>
      </c>
    </row>
    <row r="243" spans="1:10" ht="18.75" customHeight="1" x14ac:dyDescent="0.35">
      <c r="A243" s="147" t="s">
        <v>727</v>
      </c>
      <c r="B243" s="148" t="s">
        <v>726</v>
      </c>
      <c r="C243" s="256" t="s">
        <v>213</v>
      </c>
      <c r="D243" s="280">
        <v>43099</v>
      </c>
      <c r="E243" s="281" t="s">
        <v>216</v>
      </c>
      <c r="F243" s="257">
        <v>0</v>
      </c>
      <c r="G243" s="257">
        <v>0</v>
      </c>
      <c r="H243" s="257">
        <v>0</v>
      </c>
      <c r="I243" s="259">
        <v>302.5</v>
      </c>
      <c r="J243" s="282">
        <f t="shared" si="3"/>
        <v>0</v>
      </c>
    </row>
    <row r="244" spans="1:10" ht="18.75" customHeight="1" x14ac:dyDescent="0.35">
      <c r="A244" s="147" t="s">
        <v>725</v>
      </c>
      <c r="B244" s="148">
        <v>239201</v>
      </c>
      <c r="C244" s="256" t="s">
        <v>215</v>
      </c>
      <c r="D244" s="280">
        <v>43099</v>
      </c>
      <c r="E244" s="281" t="s">
        <v>218</v>
      </c>
      <c r="F244" s="257">
        <v>176</v>
      </c>
      <c r="G244" s="257">
        <v>149</v>
      </c>
      <c r="H244" s="257">
        <v>138</v>
      </c>
      <c r="I244" s="259">
        <v>23</v>
      </c>
      <c r="J244" s="282">
        <f t="shared" si="3"/>
        <v>3174</v>
      </c>
    </row>
    <row r="245" spans="1:10" ht="18.75" customHeight="1" x14ac:dyDescent="0.35">
      <c r="A245" s="147" t="s">
        <v>716</v>
      </c>
      <c r="B245" s="148" t="s">
        <v>715</v>
      </c>
      <c r="C245" s="256" t="s">
        <v>217</v>
      </c>
      <c r="D245" s="280">
        <v>43099</v>
      </c>
      <c r="E245" s="281" t="s">
        <v>220</v>
      </c>
      <c r="F245" s="257">
        <v>0</v>
      </c>
      <c r="G245" s="257">
        <v>0</v>
      </c>
      <c r="H245" s="257">
        <v>0</v>
      </c>
      <c r="I245" s="259">
        <v>1180</v>
      </c>
      <c r="J245" s="282">
        <f t="shared" si="3"/>
        <v>0</v>
      </c>
    </row>
    <row r="246" spans="1:10" ht="18.75" customHeight="1" x14ac:dyDescent="0.35">
      <c r="A246" s="149"/>
      <c r="B246" s="150"/>
      <c r="C246" s="256" t="s">
        <v>219</v>
      </c>
      <c r="D246" s="280">
        <v>44916</v>
      </c>
      <c r="E246" s="281" t="s">
        <v>845</v>
      </c>
      <c r="F246" s="257">
        <v>0</v>
      </c>
      <c r="G246" s="257">
        <v>0</v>
      </c>
      <c r="H246" s="257">
        <v>0</v>
      </c>
      <c r="I246" s="259">
        <v>597.50480000000005</v>
      </c>
      <c r="J246" s="282">
        <f t="shared" si="3"/>
        <v>0</v>
      </c>
    </row>
    <row r="247" spans="1:10" ht="18.75" customHeight="1" x14ac:dyDescent="0.35">
      <c r="A247" s="147" t="s">
        <v>749</v>
      </c>
      <c r="B247" s="148" t="s">
        <v>726</v>
      </c>
      <c r="C247" s="256" t="s">
        <v>844</v>
      </c>
      <c r="D247" s="280">
        <v>45063</v>
      </c>
      <c r="E247" s="281" t="s">
        <v>748</v>
      </c>
      <c r="F247" s="257">
        <v>0</v>
      </c>
      <c r="G247" s="257">
        <v>0</v>
      </c>
      <c r="H247" s="257">
        <v>0</v>
      </c>
      <c r="I247" s="259">
        <v>2071</v>
      </c>
      <c r="J247" s="282">
        <f t="shared" si="3"/>
        <v>0</v>
      </c>
    </row>
    <row r="248" spans="1:10" ht="18.75" customHeight="1" x14ac:dyDescent="0.35">
      <c r="A248" s="147" t="s">
        <v>749</v>
      </c>
      <c r="B248" s="148" t="s">
        <v>726</v>
      </c>
      <c r="C248" s="256" t="s">
        <v>747</v>
      </c>
      <c r="D248" s="280">
        <v>45063</v>
      </c>
      <c r="E248" s="281" t="s">
        <v>750</v>
      </c>
      <c r="F248" s="257">
        <v>0</v>
      </c>
      <c r="G248" s="257">
        <v>0</v>
      </c>
      <c r="H248" s="257">
        <v>0</v>
      </c>
      <c r="I248" s="259">
        <v>544</v>
      </c>
      <c r="J248" s="282">
        <f t="shared" si="3"/>
        <v>0</v>
      </c>
    </row>
    <row r="249" spans="1:10" ht="18.75" customHeight="1" x14ac:dyDescent="0.35">
      <c r="A249" s="147" t="s">
        <v>735</v>
      </c>
      <c r="B249" s="148" t="s">
        <v>734</v>
      </c>
      <c r="C249" s="256" t="s">
        <v>747</v>
      </c>
      <c r="D249" s="280">
        <v>43446</v>
      </c>
      <c r="E249" s="281" t="s">
        <v>222</v>
      </c>
      <c r="F249" s="257">
        <v>0</v>
      </c>
      <c r="G249" s="257">
        <v>0</v>
      </c>
      <c r="H249" s="257">
        <v>0</v>
      </c>
      <c r="I249" s="259">
        <v>450</v>
      </c>
      <c r="J249" s="282">
        <f t="shared" si="3"/>
        <v>0</v>
      </c>
    </row>
    <row r="250" spans="1:10" ht="18.75" customHeight="1" x14ac:dyDescent="0.35">
      <c r="A250" s="147" t="s">
        <v>721</v>
      </c>
      <c r="B250" s="148" t="s">
        <v>720</v>
      </c>
      <c r="C250" s="256" t="s">
        <v>221</v>
      </c>
      <c r="D250" s="280">
        <v>44907</v>
      </c>
      <c r="E250" s="281" t="s">
        <v>661</v>
      </c>
      <c r="F250" s="257">
        <v>481</v>
      </c>
      <c r="G250" s="257">
        <v>481</v>
      </c>
      <c r="H250" s="257">
        <v>481</v>
      </c>
      <c r="I250" s="259">
        <v>527.17999999999995</v>
      </c>
      <c r="J250" s="282">
        <f t="shared" si="3"/>
        <v>253573.58</v>
      </c>
    </row>
    <row r="251" spans="1:10" ht="18.75" customHeight="1" x14ac:dyDescent="0.35">
      <c r="A251" s="147" t="s">
        <v>721</v>
      </c>
      <c r="B251" s="148" t="s">
        <v>720</v>
      </c>
      <c r="C251" s="256" t="s">
        <v>223</v>
      </c>
      <c r="D251" s="280">
        <v>43099</v>
      </c>
      <c r="E251" s="281" t="s">
        <v>224</v>
      </c>
      <c r="F251" s="257">
        <v>0</v>
      </c>
      <c r="G251" s="257">
        <v>0</v>
      </c>
      <c r="H251" s="257">
        <v>0</v>
      </c>
      <c r="I251" s="259">
        <v>595.9</v>
      </c>
      <c r="J251" s="282">
        <f t="shared" si="3"/>
        <v>0</v>
      </c>
    </row>
    <row r="252" spans="1:10" ht="18.75" customHeight="1" x14ac:dyDescent="0.35">
      <c r="A252" s="147" t="s">
        <v>721</v>
      </c>
      <c r="B252" s="148" t="s">
        <v>720</v>
      </c>
      <c r="C252" s="256" t="s">
        <v>223</v>
      </c>
      <c r="D252" s="280">
        <v>43099</v>
      </c>
      <c r="E252" s="281" t="s">
        <v>225</v>
      </c>
      <c r="F252" s="257">
        <v>0</v>
      </c>
      <c r="G252" s="257">
        <v>0</v>
      </c>
      <c r="H252" s="257">
        <v>0</v>
      </c>
      <c r="I252" s="259">
        <v>696.2</v>
      </c>
      <c r="J252" s="282">
        <f t="shared" si="3"/>
        <v>0</v>
      </c>
    </row>
    <row r="253" spans="1:10" ht="18.75" customHeight="1" x14ac:dyDescent="0.35">
      <c r="A253" s="147" t="s">
        <v>725</v>
      </c>
      <c r="B253" s="148">
        <v>239201</v>
      </c>
      <c r="C253" s="256" t="s">
        <v>223</v>
      </c>
      <c r="D253" s="280">
        <v>43099</v>
      </c>
      <c r="E253" s="281" t="s">
        <v>227</v>
      </c>
      <c r="F253" s="257">
        <v>0</v>
      </c>
      <c r="G253" s="257">
        <v>0</v>
      </c>
      <c r="H253" s="257">
        <v>0</v>
      </c>
      <c r="I253" s="259">
        <v>195</v>
      </c>
      <c r="J253" s="282">
        <f t="shared" si="3"/>
        <v>0</v>
      </c>
    </row>
    <row r="254" spans="1:10" ht="18.75" customHeight="1" x14ac:dyDescent="0.35">
      <c r="A254" s="147" t="s">
        <v>725</v>
      </c>
      <c r="B254" s="148">
        <v>239201</v>
      </c>
      <c r="C254" s="256" t="s">
        <v>226</v>
      </c>
      <c r="D254" s="280">
        <v>43830</v>
      </c>
      <c r="E254" s="281" t="s">
        <v>228</v>
      </c>
      <c r="F254" s="257">
        <v>0</v>
      </c>
      <c r="G254" s="257">
        <v>0</v>
      </c>
      <c r="H254" s="257">
        <v>0</v>
      </c>
      <c r="I254" s="259">
        <v>130</v>
      </c>
      <c r="J254" s="282">
        <f t="shared" si="3"/>
        <v>0</v>
      </c>
    </row>
    <row r="255" spans="1:10" ht="18.75" customHeight="1" x14ac:dyDescent="0.35">
      <c r="A255" s="147" t="s">
        <v>725</v>
      </c>
      <c r="B255" s="148">
        <v>239201</v>
      </c>
      <c r="C255" s="256" t="s">
        <v>229</v>
      </c>
      <c r="D255" s="280">
        <v>43099</v>
      </c>
      <c r="E255" s="281" t="s">
        <v>232</v>
      </c>
      <c r="F255" s="257">
        <v>6</v>
      </c>
      <c r="G255" s="257">
        <v>0</v>
      </c>
      <c r="H255" s="257">
        <v>0</v>
      </c>
      <c r="I255" s="258">
        <v>6.77</v>
      </c>
      <c r="J255" s="282">
        <f t="shared" si="3"/>
        <v>0</v>
      </c>
    </row>
    <row r="256" spans="1:10" ht="18.75" customHeight="1" x14ac:dyDescent="0.35">
      <c r="A256" s="147" t="s">
        <v>725</v>
      </c>
      <c r="B256" s="148">
        <v>239201</v>
      </c>
      <c r="C256" s="256" t="s">
        <v>229</v>
      </c>
      <c r="D256" s="280">
        <v>43099</v>
      </c>
      <c r="E256" s="281" t="s">
        <v>230</v>
      </c>
      <c r="F256" s="257">
        <v>0</v>
      </c>
      <c r="G256" s="257">
        <v>0</v>
      </c>
      <c r="H256" s="257">
        <v>0</v>
      </c>
      <c r="I256" s="258">
        <v>6.77</v>
      </c>
      <c r="J256" s="282">
        <f t="shared" si="3"/>
        <v>0</v>
      </c>
    </row>
    <row r="257" spans="1:10" ht="18.75" customHeight="1" x14ac:dyDescent="0.35">
      <c r="A257" s="147" t="s">
        <v>725</v>
      </c>
      <c r="B257" s="148">
        <v>239201</v>
      </c>
      <c r="C257" s="256" t="s">
        <v>229</v>
      </c>
      <c r="D257" s="280">
        <v>43099</v>
      </c>
      <c r="E257" s="281" t="s">
        <v>231</v>
      </c>
      <c r="F257" s="257">
        <v>0</v>
      </c>
      <c r="G257" s="257">
        <v>0</v>
      </c>
      <c r="H257" s="257">
        <v>0</v>
      </c>
      <c r="I257" s="258">
        <v>6.77</v>
      </c>
      <c r="J257" s="282">
        <f t="shared" si="3"/>
        <v>0</v>
      </c>
    </row>
    <row r="258" spans="1:10" ht="18.75" customHeight="1" x14ac:dyDescent="0.35">
      <c r="A258" s="147" t="s">
        <v>725</v>
      </c>
      <c r="B258" s="148">
        <v>239201</v>
      </c>
      <c r="C258" s="256" t="s">
        <v>226</v>
      </c>
      <c r="D258" s="280">
        <v>43099</v>
      </c>
      <c r="E258" s="281" t="s">
        <v>233</v>
      </c>
      <c r="F258" s="257">
        <v>263</v>
      </c>
      <c r="G258" s="257">
        <v>253</v>
      </c>
      <c r="H258" s="257">
        <v>5</v>
      </c>
      <c r="I258" s="259">
        <v>8.3071999999999999</v>
      </c>
      <c r="J258" s="282">
        <f t="shared" si="3"/>
        <v>41.536000000000001</v>
      </c>
    </row>
    <row r="259" spans="1:10" ht="18.75" customHeight="1" x14ac:dyDescent="0.35">
      <c r="A259" s="147" t="s">
        <v>725</v>
      </c>
      <c r="B259" s="148">
        <v>239201</v>
      </c>
      <c r="C259" s="256" t="s">
        <v>229</v>
      </c>
      <c r="D259" s="280">
        <v>43099</v>
      </c>
      <c r="E259" s="281" t="s">
        <v>234</v>
      </c>
      <c r="F259" s="257">
        <v>13</v>
      </c>
      <c r="G259" s="257">
        <v>0</v>
      </c>
      <c r="H259" s="257">
        <v>2</v>
      </c>
      <c r="I259" s="258">
        <v>8.3071999999999999</v>
      </c>
      <c r="J259" s="282">
        <f t="shared" si="3"/>
        <v>16.6144</v>
      </c>
    </row>
    <row r="260" spans="1:10" ht="18.75" customHeight="1" x14ac:dyDescent="0.35">
      <c r="A260" s="147" t="s">
        <v>725</v>
      </c>
      <c r="B260" s="148">
        <v>239201</v>
      </c>
      <c r="C260" s="256" t="s">
        <v>229</v>
      </c>
      <c r="D260" s="280">
        <v>43099</v>
      </c>
      <c r="E260" s="281" t="s">
        <v>235</v>
      </c>
      <c r="F260" s="257">
        <v>421</v>
      </c>
      <c r="G260" s="257">
        <v>0</v>
      </c>
      <c r="H260" s="257">
        <v>0</v>
      </c>
      <c r="I260" s="258">
        <v>6.77</v>
      </c>
      <c r="J260" s="282">
        <f t="shared" si="3"/>
        <v>0</v>
      </c>
    </row>
    <row r="261" spans="1:10" ht="18.75" customHeight="1" x14ac:dyDescent="0.35">
      <c r="A261" s="147" t="s">
        <v>725</v>
      </c>
      <c r="B261" s="148">
        <v>239201</v>
      </c>
      <c r="C261" s="256" t="s">
        <v>229</v>
      </c>
      <c r="D261" s="280">
        <v>44673</v>
      </c>
      <c r="E261" s="281" t="s">
        <v>1109</v>
      </c>
      <c r="F261" s="257">
        <v>19</v>
      </c>
      <c r="G261" s="257">
        <v>18</v>
      </c>
      <c r="H261" s="257">
        <v>18</v>
      </c>
      <c r="I261" s="258">
        <v>24</v>
      </c>
      <c r="J261" s="282">
        <f t="shared" si="3"/>
        <v>432</v>
      </c>
    </row>
    <row r="262" spans="1:10" ht="18.75" customHeight="1" x14ac:dyDescent="0.35">
      <c r="A262" s="147" t="s">
        <v>725</v>
      </c>
      <c r="B262" s="148">
        <v>239201</v>
      </c>
      <c r="C262" s="256" t="s">
        <v>229</v>
      </c>
      <c r="D262" s="280">
        <v>44673</v>
      </c>
      <c r="E262" s="281" t="s">
        <v>1110</v>
      </c>
      <c r="F262" s="257">
        <v>17</v>
      </c>
      <c r="G262" s="257">
        <v>17</v>
      </c>
      <c r="H262" s="257">
        <v>17</v>
      </c>
      <c r="I262" s="258">
        <v>24</v>
      </c>
      <c r="J262" s="282">
        <f t="shared" si="3"/>
        <v>408</v>
      </c>
    </row>
    <row r="263" spans="1:10" ht="18.75" customHeight="1" x14ac:dyDescent="0.35">
      <c r="A263" s="147" t="s">
        <v>725</v>
      </c>
      <c r="B263" s="148">
        <v>239201</v>
      </c>
      <c r="C263" s="256" t="s">
        <v>229</v>
      </c>
      <c r="D263" s="280">
        <v>44673</v>
      </c>
      <c r="E263" s="281" t="s">
        <v>1111</v>
      </c>
      <c r="F263" s="257">
        <v>39</v>
      </c>
      <c r="G263" s="257">
        <v>38</v>
      </c>
      <c r="H263" s="257">
        <v>38</v>
      </c>
      <c r="I263" s="258">
        <v>24</v>
      </c>
      <c r="J263" s="282">
        <f t="shared" si="3"/>
        <v>912</v>
      </c>
    </row>
    <row r="264" spans="1:10" ht="18.75" customHeight="1" x14ac:dyDescent="0.35">
      <c r="A264" s="147" t="s">
        <v>725</v>
      </c>
      <c r="B264" s="148">
        <v>239201</v>
      </c>
      <c r="C264" s="256" t="s">
        <v>229</v>
      </c>
      <c r="D264" s="286">
        <v>45198</v>
      </c>
      <c r="E264" s="281" t="s">
        <v>233</v>
      </c>
      <c r="F264" s="257">
        <v>372</v>
      </c>
      <c r="G264" s="257">
        <v>372</v>
      </c>
      <c r="H264" s="257">
        <v>0</v>
      </c>
      <c r="I264" s="259">
        <v>12.98</v>
      </c>
      <c r="J264" s="282">
        <f t="shared" si="3"/>
        <v>0</v>
      </c>
    </row>
    <row r="265" spans="1:10" ht="18.75" customHeight="1" x14ac:dyDescent="0.35">
      <c r="A265" s="147" t="s">
        <v>725</v>
      </c>
      <c r="B265" s="148">
        <v>239201</v>
      </c>
      <c r="C265" s="256" t="s">
        <v>229</v>
      </c>
      <c r="D265" s="286">
        <v>45198</v>
      </c>
      <c r="E265" s="281" t="s">
        <v>234</v>
      </c>
      <c r="F265" s="257">
        <v>372</v>
      </c>
      <c r="G265" s="257">
        <v>372</v>
      </c>
      <c r="H265" s="257">
        <v>0</v>
      </c>
      <c r="I265" s="259">
        <v>12.98</v>
      </c>
      <c r="J265" s="282">
        <f t="shared" si="3"/>
        <v>0</v>
      </c>
    </row>
    <row r="266" spans="1:10" ht="18.75" customHeight="1" x14ac:dyDescent="0.35">
      <c r="A266" s="147" t="s">
        <v>725</v>
      </c>
      <c r="B266" s="148">
        <v>239201</v>
      </c>
      <c r="C266" s="256" t="s">
        <v>229</v>
      </c>
      <c r="D266" s="286">
        <v>45198</v>
      </c>
      <c r="E266" s="281" t="s">
        <v>235</v>
      </c>
      <c r="F266" s="257">
        <v>468</v>
      </c>
      <c r="G266" s="257">
        <v>468</v>
      </c>
      <c r="H266" s="257">
        <v>68</v>
      </c>
      <c r="I266" s="259">
        <v>12.98</v>
      </c>
      <c r="J266" s="282">
        <f t="shared" si="3"/>
        <v>882.64</v>
      </c>
    </row>
    <row r="267" spans="1:10" ht="18.75" customHeight="1" x14ac:dyDescent="0.35">
      <c r="A267" s="147"/>
      <c r="B267" s="148"/>
      <c r="C267" s="256" t="s">
        <v>229</v>
      </c>
      <c r="D267" s="286">
        <v>45203</v>
      </c>
      <c r="E267" s="281" t="s">
        <v>888</v>
      </c>
      <c r="F267" s="257">
        <v>144</v>
      </c>
      <c r="G267" s="257">
        <v>138</v>
      </c>
      <c r="H267" s="257">
        <v>0</v>
      </c>
      <c r="I267" s="258">
        <v>23.6</v>
      </c>
      <c r="J267" s="282">
        <f t="shared" si="3"/>
        <v>0</v>
      </c>
    </row>
    <row r="268" spans="1:10" ht="18.75" customHeight="1" x14ac:dyDescent="0.35">
      <c r="A268" s="147"/>
      <c r="B268" s="148"/>
      <c r="C268" s="256" t="s">
        <v>229</v>
      </c>
      <c r="D268" s="286">
        <v>45203</v>
      </c>
      <c r="E268" s="281" t="s">
        <v>887</v>
      </c>
      <c r="F268" s="257">
        <v>144</v>
      </c>
      <c r="G268" s="257">
        <v>137</v>
      </c>
      <c r="H268" s="257">
        <v>0</v>
      </c>
      <c r="I268" s="259">
        <v>8.3071999999999999</v>
      </c>
      <c r="J268" s="282">
        <f t="shared" ref="J268:J331" si="4">H268*I268</f>
        <v>0</v>
      </c>
    </row>
    <row r="269" spans="1:10" ht="18.75" customHeight="1" x14ac:dyDescent="0.35">
      <c r="A269" s="147"/>
      <c r="B269" s="148"/>
      <c r="C269" s="256" t="s">
        <v>229</v>
      </c>
      <c r="D269" s="286">
        <v>45203</v>
      </c>
      <c r="E269" s="281" t="s">
        <v>886</v>
      </c>
      <c r="F269" s="257">
        <v>144</v>
      </c>
      <c r="G269" s="257">
        <v>0</v>
      </c>
      <c r="H269" s="257">
        <v>0</v>
      </c>
      <c r="I269" s="259">
        <v>6.77</v>
      </c>
      <c r="J269" s="282">
        <f t="shared" si="4"/>
        <v>0</v>
      </c>
    </row>
    <row r="270" spans="1:10" ht="18.75" customHeight="1" x14ac:dyDescent="0.35">
      <c r="A270" s="147" t="s">
        <v>725</v>
      </c>
      <c r="B270" s="148">
        <v>239201</v>
      </c>
      <c r="C270" s="256" t="s">
        <v>226</v>
      </c>
      <c r="D270" s="280">
        <v>45280</v>
      </c>
      <c r="E270" s="281" t="s">
        <v>232</v>
      </c>
      <c r="F270" s="257">
        <v>720</v>
      </c>
      <c r="G270" s="257">
        <v>720</v>
      </c>
      <c r="H270" s="257">
        <v>720</v>
      </c>
      <c r="I270" s="259">
        <v>12.85</v>
      </c>
      <c r="J270" s="282">
        <f t="shared" si="4"/>
        <v>9252</v>
      </c>
    </row>
    <row r="271" spans="1:10" ht="18.75" customHeight="1" x14ac:dyDescent="0.35">
      <c r="A271" s="147" t="s">
        <v>725</v>
      </c>
      <c r="B271" s="148">
        <v>239201</v>
      </c>
      <c r="C271" s="256" t="s">
        <v>229</v>
      </c>
      <c r="D271" s="280">
        <v>45280</v>
      </c>
      <c r="E271" s="281" t="s">
        <v>230</v>
      </c>
      <c r="F271" s="257">
        <v>720</v>
      </c>
      <c r="G271" s="257">
        <v>720</v>
      </c>
      <c r="H271" s="257">
        <v>720</v>
      </c>
      <c r="I271" s="259">
        <v>12.85</v>
      </c>
      <c r="J271" s="282">
        <f t="shared" si="4"/>
        <v>9252</v>
      </c>
    </row>
    <row r="272" spans="1:10" ht="18.75" customHeight="1" x14ac:dyDescent="0.35">
      <c r="A272" s="147" t="s">
        <v>725</v>
      </c>
      <c r="B272" s="148">
        <v>239201</v>
      </c>
      <c r="C272" s="256" t="s">
        <v>229</v>
      </c>
      <c r="D272" s="280">
        <v>45280</v>
      </c>
      <c r="E272" s="281" t="s">
        <v>231</v>
      </c>
      <c r="F272" s="257">
        <v>720</v>
      </c>
      <c r="G272" s="257">
        <v>720</v>
      </c>
      <c r="H272" s="257">
        <v>720</v>
      </c>
      <c r="I272" s="259">
        <v>12.85</v>
      </c>
      <c r="J272" s="282">
        <f t="shared" si="4"/>
        <v>9252</v>
      </c>
    </row>
    <row r="273" spans="1:10" ht="18.75" customHeight="1" x14ac:dyDescent="0.35">
      <c r="A273" s="147" t="s">
        <v>735</v>
      </c>
      <c r="B273" s="148" t="s">
        <v>734</v>
      </c>
      <c r="C273" s="256" t="s">
        <v>229</v>
      </c>
      <c r="D273" s="280">
        <v>43873</v>
      </c>
      <c r="E273" s="281" t="s">
        <v>237</v>
      </c>
      <c r="F273" s="257">
        <v>0</v>
      </c>
      <c r="G273" s="257">
        <v>0</v>
      </c>
      <c r="H273" s="257">
        <v>0</v>
      </c>
      <c r="I273" s="259">
        <v>23</v>
      </c>
      <c r="J273" s="282">
        <f t="shared" si="4"/>
        <v>0</v>
      </c>
    </row>
    <row r="274" spans="1:10" ht="18.75" customHeight="1" x14ac:dyDescent="0.35">
      <c r="A274" s="147" t="s">
        <v>735</v>
      </c>
      <c r="B274" s="148" t="s">
        <v>734</v>
      </c>
      <c r="C274" s="256" t="s">
        <v>236</v>
      </c>
      <c r="D274" s="280">
        <v>43873</v>
      </c>
      <c r="E274" s="281" t="s">
        <v>600</v>
      </c>
      <c r="F274" s="257">
        <v>0</v>
      </c>
      <c r="G274" s="257">
        <v>0</v>
      </c>
      <c r="H274" s="257">
        <v>0</v>
      </c>
      <c r="I274" s="259">
        <v>3.5</v>
      </c>
      <c r="J274" s="282">
        <f t="shared" si="4"/>
        <v>0</v>
      </c>
    </row>
    <row r="275" spans="1:10" ht="18.75" customHeight="1" x14ac:dyDescent="0.35">
      <c r="A275" s="147" t="s">
        <v>731</v>
      </c>
      <c r="B275" s="148" t="s">
        <v>730</v>
      </c>
      <c r="C275" s="256" t="s">
        <v>236</v>
      </c>
      <c r="D275" s="280">
        <v>44911</v>
      </c>
      <c r="E275" s="281" t="s">
        <v>584</v>
      </c>
      <c r="F275" s="257">
        <v>0</v>
      </c>
      <c r="G275" s="257">
        <v>0</v>
      </c>
      <c r="H275" s="257">
        <v>0</v>
      </c>
      <c r="I275" s="259">
        <v>482.86</v>
      </c>
      <c r="J275" s="282">
        <f t="shared" si="4"/>
        <v>0</v>
      </c>
    </row>
    <row r="276" spans="1:10" ht="18.75" customHeight="1" x14ac:dyDescent="0.35">
      <c r="A276" s="147" t="s">
        <v>731</v>
      </c>
      <c r="B276" s="148" t="s">
        <v>730</v>
      </c>
      <c r="C276" s="256" t="s">
        <v>876</v>
      </c>
      <c r="D276" s="280">
        <v>44679</v>
      </c>
      <c r="E276" s="281" t="s">
        <v>586</v>
      </c>
      <c r="F276" s="257">
        <v>45</v>
      </c>
      <c r="G276" s="257">
        <v>45</v>
      </c>
      <c r="H276" s="257">
        <v>45</v>
      </c>
      <c r="I276" s="259">
        <v>182.7</v>
      </c>
      <c r="J276" s="282">
        <f>H276*I276</f>
        <v>8221.5</v>
      </c>
    </row>
    <row r="277" spans="1:10" ht="18.75" customHeight="1" x14ac:dyDescent="0.35">
      <c r="A277" s="147"/>
      <c r="B277" s="148"/>
      <c r="C277" s="256" t="s">
        <v>585</v>
      </c>
      <c r="D277" s="280">
        <v>45259</v>
      </c>
      <c r="E277" s="281" t="s">
        <v>238</v>
      </c>
      <c r="F277" s="257">
        <v>119</v>
      </c>
      <c r="G277" s="257">
        <v>115</v>
      </c>
      <c r="H277" s="257">
        <v>102</v>
      </c>
      <c r="I277" s="259">
        <v>424.8</v>
      </c>
      <c r="J277" s="282">
        <f>H277*I277</f>
        <v>43329.599999999999</v>
      </c>
    </row>
    <row r="278" spans="1:10" ht="18.75" customHeight="1" x14ac:dyDescent="0.35">
      <c r="A278" s="147" t="s">
        <v>725</v>
      </c>
      <c r="B278" s="148">
        <v>239201</v>
      </c>
      <c r="C278" s="256" t="s">
        <v>582</v>
      </c>
      <c r="D278" s="280">
        <v>44673</v>
      </c>
      <c r="E278" s="281" t="s">
        <v>238</v>
      </c>
      <c r="F278" s="257">
        <v>0</v>
      </c>
      <c r="G278" s="257">
        <v>0</v>
      </c>
      <c r="H278" s="257">
        <v>0</v>
      </c>
      <c r="I278" s="258">
        <v>295.39</v>
      </c>
      <c r="J278" s="282">
        <f t="shared" si="4"/>
        <v>0</v>
      </c>
    </row>
    <row r="279" spans="1:10" ht="18.75" customHeight="1" x14ac:dyDescent="0.35">
      <c r="A279" s="147" t="s">
        <v>731</v>
      </c>
      <c r="B279" s="148" t="s">
        <v>730</v>
      </c>
      <c r="C279" s="256" t="s">
        <v>582</v>
      </c>
      <c r="D279" s="280">
        <v>44709</v>
      </c>
      <c r="E279" s="281" t="s">
        <v>595</v>
      </c>
      <c r="F279" s="257">
        <v>22</v>
      </c>
      <c r="G279" s="257">
        <v>22</v>
      </c>
      <c r="H279" s="257">
        <v>15</v>
      </c>
      <c r="I279" s="258">
        <v>729</v>
      </c>
      <c r="J279" s="282">
        <f t="shared" si="4"/>
        <v>10935</v>
      </c>
    </row>
    <row r="280" spans="1:10" ht="18.75" customHeight="1" x14ac:dyDescent="0.35">
      <c r="A280" s="147" t="s">
        <v>733</v>
      </c>
      <c r="B280" s="148" t="s">
        <v>732</v>
      </c>
      <c r="C280" s="256" t="s">
        <v>587</v>
      </c>
      <c r="D280" s="280">
        <v>45259</v>
      </c>
      <c r="E280" s="287" t="s">
        <v>239</v>
      </c>
      <c r="F280" s="257">
        <v>90</v>
      </c>
      <c r="G280" s="257">
        <v>90</v>
      </c>
      <c r="H280" s="257">
        <v>90</v>
      </c>
      <c r="I280" s="259">
        <v>40.119999999999997</v>
      </c>
      <c r="J280" s="282">
        <f t="shared" si="4"/>
        <v>3610.7999999999997</v>
      </c>
    </row>
    <row r="281" spans="1:10" ht="18.75" customHeight="1" x14ac:dyDescent="0.35">
      <c r="A281" s="147" t="s">
        <v>733</v>
      </c>
      <c r="B281" s="148" t="s">
        <v>732</v>
      </c>
      <c r="C281" s="256" t="s">
        <v>883</v>
      </c>
      <c r="D281" s="280">
        <v>45198</v>
      </c>
      <c r="E281" s="287" t="s">
        <v>240</v>
      </c>
      <c r="F281" s="257">
        <v>104</v>
      </c>
      <c r="G281" s="257">
        <v>104</v>
      </c>
      <c r="H281" s="257">
        <v>0</v>
      </c>
      <c r="I281" s="259">
        <v>101.48</v>
      </c>
      <c r="J281" s="282">
        <f t="shared" si="4"/>
        <v>0</v>
      </c>
    </row>
    <row r="282" spans="1:10" ht="18.75" customHeight="1" x14ac:dyDescent="0.35">
      <c r="A282" s="147" t="s">
        <v>733</v>
      </c>
      <c r="B282" s="148" t="s">
        <v>732</v>
      </c>
      <c r="C282" s="256" t="s">
        <v>883</v>
      </c>
      <c r="D282" s="280">
        <v>43615</v>
      </c>
      <c r="E282" s="281" t="s">
        <v>242</v>
      </c>
      <c r="F282" s="257">
        <v>0</v>
      </c>
      <c r="G282" s="257">
        <v>0</v>
      </c>
      <c r="H282" s="257">
        <v>0</v>
      </c>
      <c r="I282" s="259">
        <v>430.7</v>
      </c>
      <c r="J282" s="282">
        <f t="shared" si="4"/>
        <v>0</v>
      </c>
    </row>
    <row r="283" spans="1:10" ht="18.75" customHeight="1" x14ac:dyDescent="0.35">
      <c r="A283" s="147" t="s">
        <v>725</v>
      </c>
      <c r="B283" s="148">
        <v>239201</v>
      </c>
      <c r="C283" s="256" t="s">
        <v>241</v>
      </c>
      <c r="D283" s="280">
        <v>43099</v>
      </c>
      <c r="E283" s="287" t="s">
        <v>244</v>
      </c>
      <c r="F283" s="257">
        <v>0</v>
      </c>
      <c r="G283" s="257">
        <v>0</v>
      </c>
      <c r="H283" s="257">
        <v>0</v>
      </c>
      <c r="I283" s="259">
        <v>607</v>
      </c>
      <c r="J283" s="282">
        <f t="shared" si="4"/>
        <v>0</v>
      </c>
    </row>
    <row r="284" spans="1:10" ht="18.75" customHeight="1" x14ac:dyDescent="0.35">
      <c r="A284" s="147" t="s">
        <v>725</v>
      </c>
      <c r="B284" s="148">
        <v>239201</v>
      </c>
      <c r="C284" s="256" t="s">
        <v>243</v>
      </c>
      <c r="D284" s="280">
        <v>43099</v>
      </c>
      <c r="E284" s="287" t="s">
        <v>245</v>
      </c>
      <c r="F284" s="257">
        <v>112</v>
      </c>
      <c r="G284" s="257">
        <v>110</v>
      </c>
      <c r="H284" s="257">
        <v>110</v>
      </c>
      <c r="I284" s="259">
        <v>607</v>
      </c>
      <c r="J284" s="282">
        <f t="shared" si="4"/>
        <v>66770</v>
      </c>
    </row>
    <row r="285" spans="1:10" ht="18.75" customHeight="1" x14ac:dyDescent="0.35">
      <c r="A285" s="147" t="s">
        <v>733</v>
      </c>
      <c r="B285" s="148" t="s">
        <v>732</v>
      </c>
      <c r="C285" s="256" t="s">
        <v>243</v>
      </c>
      <c r="D285" s="280">
        <v>43099</v>
      </c>
      <c r="E285" s="287" t="s">
        <v>247</v>
      </c>
      <c r="F285" s="257">
        <v>24</v>
      </c>
      <c r="G285" s="257">
        <v>24</v>
      </c>
      <c r="H285" s="257">
        <v>24</v>
      </c>
      <c r="I285" s="259">
        <v>5</v>
      </c>
      <c r="J285" s="282">
        <f t="shared" si="4"/>
        <v>120</v>
      </c>
    </row>
    <row r="286" spans="1:10" ht="18.75" customHeight="1" x14ac:dyDescent="0.35">
      <c r="A286" s="147" t="s">
        <v>733</v>
      </c>
      <c r="B286" s="148" t="s">
        <v>732</v>
      </c>
      <c r="C286" s="256" t="s">
        <v>246</v>
      </c>
      <c r="D286" s="280">
        <v>43099</v>
      </c>
      <c r="E286" s="281" t="s">
        <v>248</v>
      </c>
      <c r="F286" s="257">
        <v>259</v>
      </c>
      <c r="G286" s="257">
        <v>258</v>
      </c>
      <c r="H286" s="257">
        <v>258</v>
      </c>
      <c r="I286" s="259">
        <v>5</v>
      </c>
      <c r="J286" s="282">
        <f t="shared" si="4"/>
        <v>1290</v>
      </c>
    </row>
    <row r="287" spans="1:10" ht="18.75" customHeight="1" x14ac:dyDescent="0.35">
      <c r="A287" s="147" t="s">
        <v>733</v>
      </c>
      <c r="B287" s="148" t="s">
        <v>732</v>
      </c>
      <c r="C287" s="256" t="s">
        <v>246</v>
      </c>
      <c r="D287" s="280">
        <v>45030</v>
      </c>
      <c r="E287" s="287" t="s">
        <v>710</v>
      </c>
      <c r="F287" s="257">
        <v>2020</v>
      </c>
      <c r="G287" s="257">
        <v>2020</v>
      </c>
      <c r="H287" s="257">
        <v>1520</v>
      </c>
      <c r="I287" s="259">
        <v>6.5</v>
      </c>
      <c r="J287" s="282">
        <f t="shared" si="4"/>
        <v>9880</v>
      </c>
    </row>
    <row r="288" spans="1:10" ht="18.75" customHeight="1" x14ac:dyDescent="0.35">
      <c r="A288" s="147" t="s">
        <v>725</v>
      </c>
      <c r="B288" s="148">
        <v>239201</v>
      </c>
      <c r="C288" s="256" t="s">
        <v>249</v>
      </c>
      <c r="D288" s="280">
        <v>45260</v>
      </c>
      <c r="E288" s="287" t="s">
        <v>900</v>
      </c>
      <c r="F288" s="257">
        <v>144</v>
      </c>
      <c r="G288" s="257">
        <v>144</v>
      </c>
      <c r="H288" s="257">
        <v>144</v>
      </c>
      <c r="I288" s="259">
        <v>46.02</v>
      </c>
      <c r="J288" s="282">
        <f t="shared" si="4"/>
        <v>6626.88</v>
      </c>
    </row>
    <row r="289" spans="1:10" ht="18.75" customHeight="1" x14ac:dyDescent="0.35">
      <c r="A289" s="147" t="s">
        <v>725</v>
      </c>
      <c r="B289" s="148">
        <v>239201</v>
      </c>
      <c r="C289" s="256" t="s">
        <v>709</v>
      </c>
      <c r="D289" s="280">
        <v>43099</v>
      </c>
      <c r="E289" s="287" t="s">
        <v>250</v>
      </c>
      <c r="F289" s="257">
        <v>37</v>
      </c>
      <c r="G289" s="257">
        <v>36</v>
      </c>
      <c r="H289" s="257">
        <v>0</v>
      </c>
      <c r="I289" s="259">
        <v>68.88</v>
      </c>
      <c r="J289" s="282">
        <f t="shared" si="4"/>
        <v>0</v>
      </c>
    </row>
    <row r="290" spans="1:10" ht="18.75" customHeight="1" x14ac:dyDescent="0.35">
      <c r="A290" s="147" t="s">
        <v>725</v>
      </c>
      <c r="B290" s="148">
        <v>239201</v>
      </c>
      <c r="C290" s="256" t="s">
        <v>249</v>
      </c>
      <c r="D290" s="280">
        <v>45217</v>
      </c>
      <c r="E290" s="287" t="s">
        <v>251</v>
      </c>
      <c r="F290" s="257">
        <v>129</v>
      </c>
      <c r="G290" s="257">
        <v>128</v>
      </c>
      <c r="H290" s="257">
        <v>123</v>
      </c>
      <c r="I290" s="259">
        <v>106</v>
      </c>
      <c r="J290" s="282">
        <f t="shared" si="4"/>
        <v>13038</v>
      </c>
    </row>
    <row r="291" spans="1:10" ht="18.75" customHeight="1" x14ac:dyDescent="0.35">
      <c r="A291" s="147" t="s">
        <v>725</v>
      </c>
      <c r="B291" s="148">
        <v>239201</v>
      </c>
      <c r="C291" s="256" t="s">
        <v>249</v>
      </c>
      <c r="D291" s="280">
        <v>43099</v>
      </c>
      <c r="E291" s="287" t="s">
        <v>252</v>
      </c>
      <c r="F291" s="257">
        <v>129</v>
      </c>
      <c r="G291" s="257">
        <v>129</v>
      </c>
      <c r="H291" s="257">
        <v>122</v>
      </c>
      <c r="I291" s="259">
        <v>17.12</v>
      </c>
      <c r="J291" s="282">
        <f t="shared" si="4"/>
        <v>2088.6400000000003</v>
      </c>
    </row>
    <row r="292" spans="1:10" ht="18.75" customHeight="1" x14ac:dyDescent="0.35">
      <c r="A292" s="147" t="s">
        <v>725</v>
      </c>
      <c r="B292" s="148">
        <v>239201</v>
      </c>
      <c r="C292" s="256" t="s">
        <v>249</v>
      </c>
      <c r="D292" s="280">
        <v>43099</v>
      </c>
      <c r="E292" s="287" t="s">
        <v>254</v>
      </c>
      <c r="F292" s="257">
        <v>1475</v>
      </c>
      <c r="G292" s="257">
        <v>1475</v>
      </c>
      <c r="H292" s="257">
        <v>1450</v>
      </c>
      <c r="I292" s="259">
        <v>13.51</v>
      </c>
      <c r="J292" s="282">
        <f t="shared" si="4"/>
        <v>19589.5</v>
      </c>
    </row>
    <row r="293" spans="1:10" ht="18.75" customHeight="1" x14ac:dyDescent="0.35">
      <c r="A293" s="147" t="s">
        <v>725</v>
      </c>
      <c r="B293" s="148">
        <v>239201</v>
      </c>
      <c r="C293" s="256" t="s">
        <v>253</v>
      </c>
      <c r="D293" s="280">
        <v>43099</v>
      </c>
      <c r="E293" s="287" t="s">
        <v>255</v>
      </c>
      <c r="F293" s="257">
        <v>275</v>
      </c>
      <c r="G293" s="257">
        <v>275</v>
      </c>
      <c r="H293" s="257">
        <v>275</v>
      </c>
      <c r="I293" s="259">
        <v>13.51</v>
      </c>
      <c r="J293" s="282">
        <f t="shared" si="4"/>
        <v>3715.25</v>
      </c>
    </row>
    <row r="294" spans="1:10" ht="18.75" customHeight="1" x14ac:dyDescent="0.35">
      <c r="A294" s="147" t="s">
        <v>725</v>
      </c>
      <c r="B294" s="148">
        <v>239201</v>
      </c>
      <c r="C294" s="256" t="s">
        <v>253</v>
      </c>
      <c r="D294" s="280">
        <v>45217</v>
      </c>
      <c r="E294" s="287" t="s">
        <v>257</v>
      </c>
      <c r="F294" s="257">
        <v>159</v>
      </c>
      <c r="G294" s="257">
        <v>158</v>
      </c>
      <c r="H294" s="257">
        <v>146</v>
      </c>
      <c r="I294" s="259">
        <v>163.01</v>
      </c>
      <c r="J294" s="282">
        <f t="shared" si="4"/>
        <v>23799.46</v>
      </c>
    </row>
    <row r="295" spans="1:10" ht="18.75" customHeight="1" x14ac:dyDescent="0.35">
      <c r="A295" s="147" t="s">
        <v>725</v>
      </c>
      <c r="B295" s="148">
        <v>239201</v>
      </c>
      <c r="C295" s="256" t="s">
        <v>256</v>
      </c>
      <c r="D295" s="280">
        <v>45217</v>
      </c>
      <c r="E295" s="287" t="s">
        <v>258</v>
      </c>
      <c r="F295" s="257">
        <v>42</v>
      </c>
      <c r="G295" s="257">
        <v>33</v>
      </c>
      <c r="H295" s="257">
        <v>31</v>
      </c>
      <c r="I295" s="259">
        <v>254.01</v>
      </c>
      <c r="J295" s="282">
        <f t="shared" si="4"/>
        <v>7874.3099999999995</v>
      </c>
    </row>
    <row r="296" spans="1:10" ht="18.75" customHeight="1" x14ac:dyDescent="0.35">
      <c r="A296" s="147" t="s">
        <v>733</v>
      </c>
      <c r="B296" s="148" t="s">
        <v>732</v>
      </c>
      <c r="C296" s="256" t="s">
        <v>256</v>
      </c>
      <c r="D296" s="280">
        <v>43099</v>
      </c>
      <c r="E296" s="287" t="s">
        <v>259</v>
      </c>
      <c r="F296" s="257">
        <v>265</v>
      </c>
      <c r="G296" s="257">
        <v>265</v>
      </c>
      <c r="H296" s="257">
        <v>0</v>
      </c>
      <c r="I296" s="259">
        <v>13</v>
      </c>
      <c r="J296" s="282">
        <f t="shared" si="4"/>
        <v>0</v>
      </c>
    </row>
    <row r="297" spans="1:10" ht="18.75" customHeight="1" x14ac:dyDescent="0.35">
      <c r="A297" s="147" t="s">
        <v>731</v>
      </c>
      <c r="B297" s="148" t="s">
        <v>730</v>
      </c>
      <c r="C297" s="256"/>
      <c r="D297" s="280">
        <v>43099</v>
      </c>
      <c r="E297" s="287" t="s">
        <v>260</v>
      </c>
      <c r="F297" s="257">
        <v>2</v>
      </c>
      <c r="G297" s="257">
        <v>2</v>
      </c>
      <c r="H297" s="257">
        <v>2</v>
      </c>
      <c r="I297" s="259">
        <v>52</v>
      </c>
      <c r="J297" s="282">
        <f t="shared" si="4"/>
        <v>104</v>
      </c>
    </row>
    <row r="298" spans="1:10" ht="18.75" customHeight="1" x14ac:dyDescent="0.35">
      <c r="A298" s="147" t="s">
        <v>731</v>
      </c>
      <c r="B298" s="148" t="s">
        <v>730</v>
      </c>
      <c r="C298" s="256"/>
      <c r="D298" s="280">
        <v>44679</v>
      </c>
      <c r="E298" s="287" t="s">
        <v>594</v>
      </c>
      <c r="F298" s="257">
        <v>0</v>
      </c>
      <c r="G298" s="257">
        <v>0</v>
      </c>
      <c r="H298" s="257">
        <v>0</v>
      </c>
      <c r="I298" s="259">
        <v>3819.2</v>
      </c>
      <c r="J298" s="282">
        <f t="shared" si="4"/>
        <v>0</v>
      </c>
    </row>
    <row r="299" spans="1:10" ht="18.75" customHeight="1" x14ac:dyDescent="0.35">
      <c r="A299" s="147" t="s">
        <v>731</v>
      </c>
      <c r="B299" s="148" t="s">
        <v>730</v>
      </c>
      <c r="C299" s="256" t="s">
        <v>261</v>
      </c>
      <c r="D299" s="280">
        <v>43830</v>
      </c>
      <c r="E299" s="287" t="s">
        <v>665</v>
      </c>
      <c r="F299" s="257">
        <v>0</v>
      </c>
      <c r="G299" s="257">
        <v>0</v>
      </c>
      <c r="H299" s="257">
        <v>0</v>
      </c>
      <c r="I299" s="259">
        <v>5546</v>
      </c>
      <c r="J299" s="282">
        <f t="shared" si="4"/>
        <v>0</v>
      </c>
    </row>
    <row r="300" spans="1:10" ht="18.75" customHeight="1" x14ac:dyDescent="0.35">
      <c r="A300" s="147" t="s">
        <v>731</v>
      </c>
      <c r="B300" s="148" t="s">
        <v>730</v>
      </c>
      <c r="C300" s="256" t="s">
        <v>261</v>
      </c>
      <c r="D300" s="280">
        <v>43830</v>
      </c>
      <c r="E300" s="287" t="s">
        <v>262</v>
      </c>
      <c r="F300" s="257">
        <v>0</v>
      </c>
      <c r="G300" s="257">
        <v>0</v>
      </c>
      <c r="H300" s="257">
        <v>0</v>
      </c>
      <c r="I300" s="259">
        <v>7168.48</v>
      </c>
      <c r="J300" s="282">
        <f t="shared" si="4"/>
        <v>0</v>
      </c>
    </row>
    <row r="301" spans="1:10" ht="18.75" customHeight="1" x14ac:dyDescent="0.35">
      <c r="A301" s="147" t="s">
        <v>731</v>
      </c>
      <c r="B301" s="148" t="s">
        <v>730</v>
      </c>
      <c r="C301" s="256" t="s">
        <v>261</v>
      </c>
      <c r="D301" s="280">
        <v>43830</v>
      </c>
      <c r="E301" s="287" t="s">
        <v>263</v>
      </c>
      <c r="F301" s="257">
        <v>0</v>
      </c>
      <c r="G301" s="257">
        <v>0</v>
      </c>
      <c r="H301" s="257">
        <v>0</v>
      </c>
      <c r="I301" s="259">
        <v>1285</v>
      </c>
      <c r="J301" s="282">
        <f t="shared" si="4"/>
        <v>0</v>
      </c>
    </row>
    <row r="302" spans="1:10" ht="18.75" customHeight="1" x14ac:dyDescent="0.35">
      <c r="A302" s="147" t="s">
        <v>731</v>
      </c>
      <c r="B302" s="148" t="s">
        <v>730</v>
      </c>
      <c r="C302" s="256" t="s">
        <v>261</v>
      </c>
      <c r="D302" s="280">
        <v>43830</v>
      </c>
      <c r="E302" s="287" t="s">
        <v>264</v>
      </c>
      <c r="F302" s="257">
        <v>0</v>
      </c>
      <c r="G302" s="257">
        <v>0</v>
      </c>
      <c r="H302" s="257">
        <v>0</v>
      </c>
      <c r="I302" s="259">
        <v>2299</v>
      </c>
      <c r="J302" s="282">
        <f t="shared" si="4"/>
        <v>0</v>
      </c>
    </row>
    <row r="303" spans="1:10" ht="18.75" customHeight="1" x14ac:dyDescent="0.35">
      <c r="A303" s="147" t="s">
        <v>731</v>
      </c>
      <c r="B303" s="148" t="s">
        <v>730</v>
      </c>
      <c r="C303" s="256" t="s">
        <v>261</v>
      </c>
      <c r="D303" s="280">
        <v>43830</v>
      </c>
      <c r="E303" s="287" t="s">
        <v>265</v>
      </c>
      <c r="F303" s="257">
        <v>0</v>
      </c>
      <c r="G303" s="257">
        <v>0</v>
      </c>
      <c r="H303" s="257">
        <v>0</v>
      </c>
      <c r="I303" s="259">
        <v>2299</v>
      </c>
      <c r="J303" s="282">
        <f t="shared" si="4"/>
        <v>0</v>
      </c>
    </row>
    <row r="304" spans="1:10" ht="18.75" customHeight="1" x14ac:dyDescent="0.35">
      <c r="A304" s="147" t="s">
        <v>731</v>
      </c>
      <c r="B304" s="148" t="s">
        <v>730</v>
      </c>
      <c r="C304" s="256" t="s">
        <v>261</v>
      </c>
      <c r="D304" s="280">
        <v>43830</v>
      </c>
      <c r="E304" s="287" t="s">
        <v>266</v>
      </c>
      <c r="F304" s="257">
        <v>0</v>
      </c>
      <c r="G304" s="257">
        <v>0</v>
      </c>
      <c r="H304" s="257">
        <v>0</v>
      </c>
      <c r="I304" s="259">
        <v>1634.28</v>
      </c>
      <c r="J304" s="282">
        <f t="shared" si="4"/>
        <v>0</v>
      </c>
    </row>
    <row r="305" spans="1:10" ht="18.75" customHeight="1" x14ac:dyDescent="0.35">
      <c r="A305" s="147" t="s">
        <v>731</v>
      </c>
      <c r="B305" s="148" t="s">
        <v>730</v>
      </c>
      <c r="C305" s="256" t="s">
        <v>261</v>
      </c>
      <c r="D305" s="280">
        <v>43830</v>
      </c>
      <c r="E305" s="287" t="s">
        <v>267</v>
      </c>
      <c r="F305" s="257">
        <v>0</v>
      </c>
      <c r="G305" s="257">
        <v>0</v>
      </c>
      <c r="H305" s="257">
        <v>0</v>
      </c>
      <c r="I305" s="259">
        <v>5546</v>
      </c>
      <c r="J305" s="282">
        <f t="shared" si="4"/>
        <v>0</v>
      </c>
    </row>
    <row r="306" spans="1:10" ht="18.75" customHeight="1" x14ac:dyDescent="0.35">
      <c r="A306" s="147" t="s">
        <v>731</v>
      </c>
      <c r="B306" s="148" t="s">
        <v>730</v>
      </c>
      <c r="C306" s="256" t="s">
        <v>261</v>
      </c>
      <c r="D306" s="280">
        <v>43830</v>
      </c>
      <c r="E306" s="287" t="s">
        <v>268</v>
      </c>
      <c r="F306" s="257">
        <v>0</v>
      </c>
      <c r="G306" s="257">
        <v>0</v>
      </c>
      <c r="H306" s="257">
        <v>0</v>
      </c>
      <c r="I306" s="259">
        <v>1634.28</v>
      </c>
      <c r="J306" s="282">
        <f t="shared" si="4"/>
        <v>0</v>
      </c>
    </row>
    <row r="307" spans="1:10" ht="18.75" customHeight="1" x14ac:dyDescent="0.35">
      <c r="A307" s="147" t="s">
        <v>731</v>
      </c>
      <c r="B307" s="148" t="s">
        <v>730</v>
      </c>
      <c r="C307" s="256" t="s">
        <v>261</v>
      </c>
      <c r="D307" s="280">
        <v>43830</v>
      </c>
      <c r="E307" s="287" t="s">
        <v>269</v>
      </c>
      <c r="F307" s="257">
        <v>0</v>
      </c>
      <c r="G307" s="257">
        <v>0</v>
      </c>
      <c r="H307" s="257">
        <v>0</v>
      </c>
      <c r="I307" s="259">
        <v>5546</v>
      </c>
      <c r="J307" s="282">
        <f t="shared" si="4"/>
        <v>0</v>
      </c>
    </row>
    <row r="308" spans="1:10" ht="18.75" customHeight="1" x14ac:dyDescent="0.35">
      <c r="A308" s="147" t="s">
        <v>731</v>
      </c>
      <c r="B308" s="148" t="s">
        <v>730</v>
      </c>
      <c r="C308" s="256" t="s">
        <v>261</v>
      </c>
      <c r="D308" s="280">
        <v>44924</v>
      </c>
      <c r="E308" s="287" t="s">
        <v>664</v>
      </c>
      <c r="F308" s="257">
        <v>9</v>
      </c>
      <c r="G308" s="257">
        <v>9</v>
      </c>
      <c r="H308" s="257">
        <v>9</v>
      </c>
      <c r="I308" s="259">
        <v>6692.4</v>
      </c>
      <c r="J308" s="282">
        <f t="shared" si="4"/>
        <v>60231.6</v>
      </c>
    </row>
    <row r="309" spans="1:10" ht="18.75" customHeight="1" x14ac:dyDescent="0.35">
      <c r="A309" s="147" t="s">
        <v>731</v>
      </c>
      <c r="B309" s="148" t="s">
        <v>730</v>
      </c>
      <c r="C309" s="256" t="s">
        <v>261</v>
      </c>
      <c r="D309" s="280">
        <v>44911</v>
      </c>
      <c r="E309" s="287" t="s">
        <v>881</v>
      </c>
      <c r="F309" s="257">
        <v>7</v>
      </c>
      <c r="G309" s="257">
        <v>0</v>
      </c>
      <c r="H309" s="257">
        <v>0</v>
      </c>
      <c r="I309" s="259">
        <v>6692.4</v>
      </c>
      <c r="J309" s="282">
        <f t="shared" si="4"/>
        <v>0</v>
      </c>
    </row>
    <row r="310" spans="1:10" ht="18.75" customHeight="1" x14ac:dyDescent="0.35">
      <c r="A310" s="147" t="s">
        <v>731</v>
      </c>
      <c r="B310" s="148" t="s">
        <v>730</v>
      </c>
      <c r="C310" s="256" t="s">
        <v>261</v>
      </c>
      <c r="D310" s="280">
        <v>43830</v>
      </c>
      <c r="E310" s="287" t="s">
        <v>270</v>
      </c>
      <c r="F310" s="257">
        <v>0</v>
      </c>
      <c r="G310" s="257">
        <v>0</v>
      </c>
      <c r="H310" s="257">
        <v>0</v>
      </c>
      <c r="I310" s="259">
        <v>1433.68</v>
      </c>
      <c r="J310" s="282">
        <f t="shared" si="4"/>
        <v>0</v>
      </c>
    </row>
    <row r="311" spans="1:10" ht="18.75" customHeight="1" x14ac:dyDescent="0.35">
      <c r="A311" s="147" t="s">
        <v>731</v>
      </c>
      <c r="B311" s="148" t="s">
        <v>730</v>
      </c>
      <c r="C311" s="256" t="s">
        <v>261</v>
      </c>
      <c r="D311" s="280">
        <v>43830</v>
      </c>
      <c r="E311" s="287" t="s">
        <v>271</v>
      </c>
      <c r="F311" s="257">
        <v>0</v>
      </c>
      <c r="G311" s="257">
        <v>0</v>
      </c>
      <c r="H311" s="257">
        <v>0</v>
      </c>
      <c r="I311" s="259">
        <v>1109.2</v>
      </c>
      <c r="J311" s="282">
        <f t="shared" si="4"/>
        <v>0</v>
      </c>
    </row>
    <row r="312" spans="1:10" ht="18.75" customHeight="1" x14ac:dyDescent="0.35">
      <c r="A312" s="147" t="s">
        <v>731</v>
      </c>
      <c r="B312" s="148" t="s">
        <v>730</v>
      </c>
      <c r="C312" s="256" t="s">
        <v>261</v>
      </c>
      <c r="D312" s="280">
        <v>43830</v>
      </c>
      <c r="E312" s="287" t="s">
        <v>272</v>
      </c>
      <c r="F312" s="257">
        <v>0</v>
      </c>
      <c r="G312" s="257">
        <v>0</v>
      </c>
      <c r="H312" s="257">
        <v>0</v>
      </c>
      <c r="I312" s="259">
        <v>1109.2</v>
      </c>
      <c r="J312" s="282">
        <f t="shared" si="4"/>
        <v>0</v>
      </c>
    </row>
    <row r="313" spans="1:10" ht="18.75" customHeight="1" x14ac:dyDescent="0.35">
      <c r="A313" s="147" t="s">
        <v>733</v>
      </c>
      <c r="B313" s="148" t="s">
        <v>732</v>
      </c>
      <c r="C313" s="256" t="s">
        <v>261</v>
      </c>
      <c r="D313" s="280">
        <v>43099</v>
      </c>
      <c r="E313" s="287" t="s">
        <v>274</v>
      </c>
      <c r="F313" s="257">
        <v>0</v>
      </c>
      <c r="G313" s="257">
        <v>0</v>
      </c>
      <c r="H313" s="257">
        <v>0</v>
      </c>
      <c r="I313" s="259">
        <v>1711</v>
      </c>
      <c r="J313" s="282">
        <f t="shared" si="4"/>
        <v>0</v>
      </c>
    </row>
    <row r="314" spans="1:10" ht="18.75" customHeight="1" x14ac:dyDescent="0.35">
      <c r="A314" s="147" t="s">
        <v>733</v>
      </c>
      <c r="B314" s="148" t="s">
        <v>732</v>
      </c>
      <c r="C314" s="256" t="s">
        <v>273</v>
      </c>
      <c r="D314" s="280">
        <v>43099</v>
      </c>
      <c r="E314" s="287" t="s">
        <v>275</v>
      </c>
      <c r="F314" s="257">
        <v>0</v>
      </c>
      <c r="G314" s="257">
        <v>0</v>
      </c>
      <c r="H314" s="257">
        <v>0</v>
      </c>
      <c r="I314" s="259">
        <v>1713</v>
      </c>
      <c r="J314" s="282">
        <f t="shared" si="4"/>
        <v>0</v>
      </c>
    </row>
    <row r="315" spans="1:10" ht="18.75" customHeight="1" x14ac:dyDescent="0.35">
      <c r="A315" s="147" t="s">
        <v>733</v>
      </c>
      <c r="B315" s="148" t="s">
        <v>732</v>
      </c>
      <c r="C315" s="256" t="s">
        <v>273</v>
      </c>
      <c r="D315" s="280">
        <v>43099</v>
      </c>
      <c r="E315" s="287" t="s">
        <v>276</v>
      </c>
      <c r="F315" s="257">
        <v>1</v>
      </c>
      <c r="G315" s="257">
        <v>1</v>
      </c>
      <c r="H315" s="257">
        <v>1</v>
      </c>
      <c r="I315" s="259">
        <v>1713</v>
      </c>
      <c r="J315" s="282">
        <f t="shared" si="4"/>
        <v>1713</v>
      </c>
    </row>
    <row r="316" spans="1:10" ht="18.75" customHeight="1" x14ac:dyDescent="0.35">
      <c r="A316" s="147" t="s">
        <v>733</v>
      </c>
      <c r="B316" s="148" t="s">
        <v>732</v>
      </c>
      <c r="C316" s="256" t="s">
        <v>273</v>
      </c>
      <c r="D316" s="280">
        <v>43099</v>
      </c>
      <c r="E316" s="287" t="s">
        <v>277</v>
      </c>
      <c r="F316" s="257">
        <v>0</v>
      </c>
      <c r="G316" s="257">
        <v>0</v>
      </c>
      <c r="H316" s="257">
        <v>0</v>
      </c>
      <c r="I316" s="259">
        <v>1712</v>
      </c>
      <c r="J316" s="282">
        <f t="shared" si="4"/>
        <v>0</v>
      </c>
    </row>
    <row r="317" spans="1:10" ht="18.75" customHeight="1" x14ac:dyDescent="0.35">
      <c r="A317" s="147" t="s">
        <v>733</v>
      </c>
      <c r="B317" s="148" t="s">
        <v>732</v>
      </c>
      <c r="C317" s="256" t="s">
        <v>273</v>
      </c>
      <c r="D317" s="280">
        <v>43099</v>
      </c>
      <c r="E317" s="287" t="s">
        <v>581</v>
      </c>
      <c r="F317" s="257">
        <v>0</v>
      </c>
      <c r="G317" s="257">
        <v>0</v>
      </c>
      <c r="H317" s="257">
        <v>0</v>
      </c>
      <c r="I317" s="259">
        <v>1713</v>
      </c>
      <c r="J317" s="282">
        <f t="shared" si="4"/>
        <v>0</v>
      </c>
    </row>
    <row r="318" spans="1:10" ht="18.75" customHeight="1" x14ac:dyDescent="0.35">
      <c r="A318" s="147" t="s">
        <v>733</v>
      </c>
      <c r="B318" s="148" t="s">
        <v>732</v>
      </c>
      <c r="C318" s="256" t="s">
        <v>273</v>
      </c>
      <c r="D318" s="280">
        <v>43099</v>
      </c>
      <c r="E318" s="287" t="s">
        <v>575</v>
      </c>
      <c r="F318" s="257">
        <v>3</v>
      </c>
      <c r="G318" s="257">
        <v>3</v>
      </c>
      <c r="H318" s="257">
        <v>3</v>
      </c>
      <c r="I318" s="259">
        <v>575</v>
      </c>
      <c r="J318" s="282">
        <f t="shared" si="4"/>
        <v>1725</v>
      </c>
    </row>
    <row r="319" spans="1:10" ht="18.75" customHeight="1" x14ac:dyDescent="0.35">
      <c r="A319" s="147" t="s">
        <v>727</v>
      </c>
      <c r="B319" s="148" t="s">
        <v>726</v>
      </c>
      <c r="C319" s="256" t="s">
        <v>273</v>
      </c>
      <c r="D319" s="280">
        <v>45063</v>
      </c>
      <c r="E319" s="281" t="s">
        <v>754</v>
      </c>
      <c r="F319" s="257">
        <v>0</v>
      </c>
      <c r="G319" s="257">
        <v>0</v>
      </c>
      <c r="H319" s="257">
        <v>0</v>
      </c>
      <c r="I319" s="258">
        <v>266</v>
      </c>
      <c r="J319" s="282">
        <f t="shared" si="4"/>
        <v>0</v>
      </c>
    </row>
    <row r="320" spans="1:10" ht="18.75" customHeight="1" x14ac:dyDescent="0.35">
      <c r="A320" s="147" t="s">
        <v>721</v>
      </c>
      <c r="B320" s="148" t="s">
        <v>720</v>
      </c>
      <c r="C320" s="256" t="s">
        <v>753</v>
      </c>
      <c r="D320" s="280">
        <v>44907</v>
      </c>
      <c r="E320" s="288" t="s">
        <v>660</v>
      </c>
      <c r="F320" s="257">
        <v>120</v>
      </c>
      <c r="G320" s="257">
        <v>120</v>
      </c>
      <c r="H320" s="257">
        <v>120</v>
      </c>
      <c r="I320" s="259">
        <v>660.48</v>
      </c>
      <c r="J320" s="282">
        <f t="shared" si="4"/>
        <v>79257.600000000006</v>
      </c>
    </row>
    <row r="321" spans="1:10" ht="18.75" customHeight="1" x14ac:dyDescent="0.35">
      <c r="A321" s="147" t="s">
        <v>721</v>
      </c>
      <c r="B321" s="148" t="s">
        <v>720</v>
      </c>
      <c r="C321" s="256" t="s">
        <v>702</v>
      </c>
      <c r="D321" s="280">
        <v>43099</v>
      </c>
      <c r="E321" s="287" t="s">
        <v>279</v>
      </c>
      <c r="F321" s="257">
        <v>0</v>
      </c>
      <c r="G321" s="257">
        <v>0</v>
      </c>
      <c r="H321" s="257">
        <v>0</v>
      </c>
      <c r="I321" s="259">
        <v>3410.2</v>
      </c>
      <c r="J321" s="282">
        <f t="shared" si="4"/>
        <v>0</v>
      </c>
    </row>
    <row r="322" spans="1:10" ht="18.75" customHeight="1" x14ac:dyDescent="0.35">
      <c r="A322" s="149" t="s">
        <v>738</v>
      </c>
      <c r="B322" s="150">
        <v>232301</v>
      </c>
      <c r="C322" s="256" t="s">
        <v>278</v>
      </c>
      <c r="D322" s="280">
        <v>44062</v>
      </c>
      <c r="E322" s="287" t="s">
        <v>555</v>
      </c>
      <c r="F322" s="257">
        <v>0</v>
      </c>
      <c r="G322" s="257">
        <v>0</v>
      </c>
      <c r="H322" s="257">
        <v>0</v>
      </c>
      <c r="I322" s="259">
        <v>135</v>
      </c>
      <c r="J322" s="282">
        <f t="shared" si="4"/>
        <v>0</v>
      </c>
    </row>
    <row r="323" spans="1:10" ht="18.75" customHeight="1" x14ac:dyDescent="0.35">
      <c r="A323" s="147" t="s">
        <v>725</v>
      </c>
      <c r="B323" s="148">
        <v>239201</v>
      </c>
      <c r="C323" s="256" t="s">
        <v>280</v>
      </c>
      <c r="D323" s="280">
        <v>43099</v>
      </c>
      <c r="E323" s="287" t="s">
        <v>282</v>
      </c>
      <c r="F323" s="257">
        <v>9</v>
      </c>
      <c r="G323" s="257">
        <v>9</v>
      </c>
      <c r="H323" s="257">
        <v>9</v>
      </c>
      <c r="I323" s="259">
        <v>1750</v>
      </c>
      <c r="J323" s="282">
        <f t="shared" si="4"/>
        <v>15750</v>
      </c>
    </row>
    <row r="324" spans="1:10" ht="18.75" customHeight="1" x14ac:dyDescent="0.35">
      <c r="A324" s="147" t="s">
        <v>725</v>
      </c>
      <c r="B324" s="148">
        <v>239201</v>
      </c>
      <c r="C324" s="256" t="s">
        <v>281</v>
      </c>
      <c r="D324" s="280">
        <v>43099</v>
      </c>
      <c r="E324" s="287" t="s">
        <v>283</v>
      </c>
      <c r="F324" s="257">
        <v>0</v>
      </c>
      <c r="G324" s="257">
        <v>0</v>
      </c>
      <c r="H324" s="257">
        <v>0</v>
      </c>
      <c r="I324" s="259">
        <v>0</v>
      </c>
      <c r="J324" s="282">
        <f t="shared" si="4"/>
        <v>0</v>
      </c>
    </row>
    <row r="325" spans="1:10" ht="18.75" customHeight="1" x14ac:dyDescent="0.35">
      <c r="A325" s="147" t="s">
        <v>725</v>
      </c>
      <c r="B325" s="148">
        <v>239201</v>
      </c>
      <c r="C325" s="256" t="s">
        <v>281</v>
      </c>
      <c r="D325" s="280">
        <v>45280</v>
      </c>
      <c r="E325" s="287" t="s">
        <v>287</v>
      </c>
      <c r="F325" s="257">
        <v>233</v>
      </c>
      <c r="G325" s="257">
        <v>226</v>
      </c>
      <c r="H325" s="257">
        <v>217</v>
      </c>
      <c r="I325" s="259">
        <v>33.04</v>
      </c>
      <c r="J325" s="282">
        <f t="shared" si="4"/>
        <v>7169.6799999999994</v>
      </c>
    </row>
    <row r="326" spans="1:10" ht="18.75" customHeight="1" x14ac:dyDescent="0.35">
      <c r="A326" s="147" t="s">
        <v>725</v>
      </c>
      <c r="B326" s="148">
        <v>239201</v>
      </c>
      <c r="C326" s="256" t="s">
        <v>286</v>
      </c>
      <c r="D326" s="280">
        <v>43099</v>
      </c>
      <c r="E326" s="287" t="s">
        <v>285</v>
      </c>
      <c r="F326" s="257">
        <v>0</v>
      </c>
      <c r="G326" s="257">
        <v>0</v>
      </c>
      <c r="H326" s="257">
        <v>0</v>
      </c>
      <c r="I326" s="259">
        <v>23</v>
      </c>
      <c r="J326" s="282">
        <f t="shared" si="4"/>
        <v>0</v>
      </c>
    </row>
    <row r="327" spans="1:10" ht="18.75" customHeight="1" x14ac:dyDescent="0.35">
      <c r="A327" s="147" t="s">
        <v>725</v>
      </c>
      <c r="B327" s="148">
        <v>239201</v>
      </c>
      <c r="C327" s="256" t="s">
        <v>284</v>
      </c>
      <c r="D327" s="280">
        <v>45209</v>
      </c>
      <c r="E327" s="287" t="s">
        <v>289</v>
      </c>
      <c r="F327" s="257">
        <v>242</v>
      </c>
      <c r="G327" s="257">
        <v>222</v>
      </c>
      <c r="H327" s="257">
        <v>204</v>
      </c>
      <c r="I327" s="259">
        <v>47.02</v>
      </c>
      <c r="J327" s="282">
        <f t="shared" si="4"/>
        <v>9592.08</v>
      </c>
    </row>
    <row r="328" spans="1:10" ht="18.75" customHeight="1" x14ac:dyDescent="0.35">
      <c r="A328" s="147" t="s">
        <v>731</v>
      </c>
      <c r="B328" s="148" t="s">
        <v>730</v>
      </c>
      <c r="C328" s="256" t="s">
        <v>288</v>
      </c>
      <c r="D328" s="280">
        <v>44679</v>
      </c>
      <c r="E328" s="287" t="s">
        <v>592</v>
      </c>
      <c r="F328" s="257">
        <v>20</v>
      </c>
      <c r="G328" s="257">
        <v>20</v>
      </c>
      <c r="H328" s="257">
        <v>20</v>
      </c>
      <c r="I328" s="259">
        <v>176.4</v>
      </c>
      <c r="J328" s="282">
        <f t="shared" si="4"/>
        <v>3528</v>
      </c>
    </row>
    <row r="329" spans="1:10" ht="18.75" customHeight="1" x14ac:dyDescent="0.35">
      <c r="A329" s="147"/>
      <c r="B329" s="148"/>
      <c r="C329" s="256" t="s">
        <v>290</v>
      </c>
      <c r="D329" s="280">
        <v>45280</v>
      </c>
      <c r="E329" s="287" t="s">
        <v>996</v>
      </c>
      <c r="F329" s="257">
        <v>0</v>
      </c>
      <c r="G329" s="257">
        <v>0</v>
      </c>
      <c r="H329" s="257">
        <v>0</v>
      </c>
      <c r="I329" s="259">
        <v>22.42</v>
      </c>
      <c r="J329" s="282">
        <f t="shared" si="4"/>
        <v>0</v>
      </c>
    </row>
    <row r="330" spans="1:10" ht="18.75" customHeight="1" x14ac:dyDescent="0.35">
      <c r="A330" s="147" t="s">
        <v>723</v>
      </c>
      <c r="B330" s="148" t="s">
        <v>722</v>
      </c>
      <c r="C330" s="256" t="s">
        <v>997</v>
      </c>
      <c r="D330" s="280">
        <v>44965</v>
      </c>
      <c r="E330" s="287" t="s">
        <v>708</v>
      </c>
      <c r="F330" s="257">
        <v>0</v>
      </c>
      <c r="G330" s="257">
        <v>0</v>
      </c>
      <c r="H330" s="257">
        <v>0</v>
      </c>
      <c r="I330" s="259">
        <v>93.81</v>
      </c>
      <c r="J330" s="282">
        <f t="shared" si="4"/>
        <v>0</v>
      </c>
    </row>
    <row r="331" spans="1:10" ht="18.75" customHeight="1" x14ac:dyDescent="0.35">
      <c r="A331" s="147" t="s">
        <v>723</v>
      </c>
      <c r="B331" s="148" t="s">
        <v>722</v>
      </c>
      <c r="C331" s="256" t="s">
        <v>290</v>
      </c>
      <c r="D331" s="280">
        <v>44965</v>
      </c>
      <c r="E331" s="287" t="s">
        <v>564</v>
      </c>
      <c r="F331" s="257">
        <v>0</v>
      </c>
      <c r="G331" s="257">
        <v>0</v>
      </c>
      <c r="H331" s="257">
        <v>0</v>
      </c>
      <c r="I331" s="259">
        <v>93.81</v>
      </c>
      <c r="J331" s="282">
        <f t="shared" si="4"/>
        <v>0</v>
      </c>
    </row>
    <row r="332" spans="1:10" ht="18.75" customHeight="1" x14ac:dyDescent="0.35">
      <c r="A332" s="147" t="s">
        <v>723</v>
      </c>
      <c r="B332" s="148" t="s">
        <v>722</v>
      </c>
      <c r="C332" s="256" t="s">
        <v>290</v>
      </c>
      <c r="D332" s="280">
        <v>43099</v>
      </c>
      <c r="E332" s="287" t="s">
        <v>596</v>
      </c>
      <c r="F332" s="257">
        <v>0</v>
      </c>
      <c r="G332" s="257">
        <v>0</v>
      </c>
      <c r="H332" s="257">
        <v>0</v>
      </c>
      <c r="I332" s="259">
        <v>27.12</v>
      </c>
      <c r="J332" s="282">
        <f t="shared" ref="J332:J395" si="5">H332*I332</f>
        <v>0</v>
      </c>
    </row>
    <row r="333" spans="1:10" ht="18.75" customHeight="1" x14ac:dyDescent="0.35">
      <c r="A333" s="147" t="s">
        <v>723</v>
      </c>
      <c r="B333" s="148" t="s">
        <v>722</v>
      </c>
      <c r="C333" s="256" t="s">
        <v>290</v>
      </c>
      <c r="D333" s="280">
        <v>44965</v>
      </c>
      <c r="E333" s="287" t="s">
        <v>569</v>
      </c>
      <c r="F333" s="257">
        <v>3</v>
      </c>
      <c r="G333" s="257">
        <v>0</v>
      </c>
      <c r="H333" s="257">
        <v>0</v>
      </c>
      <c r="I333" s="259">
        <v>93.81</v>
      </c>
      <c r="J333" s="282">
        <f t="shared" si="5"/>
        <v>0</v>
      </c>
    </row>
    <row r="334" spans="1:10" ht="18.75" customHeight="1" x14ac:dyDescent="0.35">
      <c r="A334" s="149"/>
      <c r="B334" s="150"/>
      <c r="C334" s="256" t="s">
        <v>290</v>
      </c>
      <c r="D334" s="280">
        <v>43099</v>
      </c>
      <c r="E334" s="287" t="s">
        <v>846</v>
      </c>
      <c r="F334" s="257">
        <v>3</v>
      </c>
      <c r="G334" s="257">
        <v>0</v>
      </c>
      <c r="H334" s="257">
        <v>0</v>
      </c>
      <c r="I334" s="259">
        <v>27.12</v>
      </c>
      <c r="J334" s="282">
        <f t="shared" si="5"/>
        <v>0</v>
      </c>
    </row>
    <row r="335" spans="1:10" ht="18.75" customHeight="1" x14ac:dyDescent="0.35">
      <c r="A335" s="147" t="s">
        <v>723</v>
      </c>
      <c r="B335" s="148" t="s">
        <v>722</v>
      </c>
      <c r="C335" s="256" t="s">
        <v>290</v>
      </c>
      <c r="D335" s="280">
        <v>44965</v>
      </c>
      <c r="E335" s="287" t="s">
        <v>565</v>
      </c>
      <c r="F335" s="257">
        <v>0</v>
      </c>
      <c r="G335" s="257">
        <v>0</v>
      </c>
      <c r="H335" s="257">
        <v>0</v>
      </c>
      <c r="I335" s="259">
        <v>33.159999999999997</v>
      </c>
      <c r="J335" s="282">
        <f t="shared" si="5"/>
        <v>0</v>
      </c>
    </row>
    <row r="336" spans="1:10" ht="18.75" customHeight="1" x14ac:dyDescent="0.35">
      <c r="A336" s="147" t="s">
        <v>723</v>
      </c>
      <c r="B336" s="148" t="s">
        <v>722</v>
      </c>
      <c r="C336" s="256" t="s">
        <v>290</v>
      </c>
      <c r="D336" s="280">
        <v>44965</v>
      </c>
      <c r="E336" s="287" t="s">
        <v>567</v>
      </c>
      <c r="F336" s="257">
        <v>66</v>
      </c>
      <c r="G336" s="257">
        <v>35</v>
      </c>
      <c r="H336" s="257">
        <v>9</v>
      </c>
      <c r="I336" s="259">
        <v>33.159999999999997</v>
      </c>
      <c r="J336" s="282">
        <f t="shared" si="5"/>
        <v>298.43999999999994</v>
      </c>
    </row>
    <row r="337" spans="1:10" ht="18.75" customHeight="1" x14ac:dyDescent="0.35">
      <c r="A337" s="147" t="s">
        <v>723</v>
      </c>
      <c r="B337" s="148" t="s">
        <v>722</v>
      </c>
      <c r="C337" s="256" t="s">
        <v>290</v>
      </c>
      <c r="D337" s="280">
        <v>44965</v>
      </c>
      <c r="E337" s="287" t="s">
        <v>570</v>
      </c>
      <c r="F337" s="257">
        <v>115</v>
      </c>
      <c r="G337" s="257">
        <v>61</v>
      </c>
      <c r="H337" s="257">
        <v>38</v>
      </c>
      <c r="I337" s="259">
        <v>33.159999999999997</v>
      </c>
      <c r="J337" s="282">
        <f t="shared" si="5"/>
        <v>1260.08</v>
      </c>
    </row>
    <row r="338" spans="1:10" ht="18.75" customHeight="1" x14ac:dyDescent="0.35">
      <c r="A338" s="147" t="s">
        <v>723</v>
      </c>
      <c r="B338" s="148" t="s">
        <v>722</v>
      </c>
      <c r="C338" s="256" t="s">
        <v>290</v>
      </c>
      <c r="D338" s="280">
        <v>44965</v>
      </c>
      <c r="E338" s="287" t="s">
        <v>572</v>
      </c>
      <c r="F338" s="257">
        <v>85</v>
      </c>
      <c r="G338" s="257">
        <v>60</v>
      </c>
      <c r="H338" s="257">
        <v>42</v>
      </c>
      <c r="I338" s="259">
        <v>33.159999999999997</v>
      </c>
      <c r="J338" s="282">
        <f t="shared" si="5"/>
        <v>1392.7199999999998</v>
      </c>
    </row>
    <row r="339" spans="1:10" ht="18.75" customHeight="1" x14ac:dyDescent="0.35">
      <c r="A339" s="147" t="s">
        <v>723</v>
      </c>
      <c r="B339" s="148" t="s">
        <v>722</v>
      </c>
      <c r="C339" s="256" t="s">
        <v>290</v>
      </c>
      <c r="D339" s="280">
        <v>44965</v>
      </c>
      <c r="E339" s="287" t="s">
        <v>1112</v>
      </c>
      <c r="F339" s="257">
        <v>105</v>
      </c>
      <c r="G339" s="257">
        <v>51</v>
      </c>
      <c r="H339" s="257">
        <v>51</v>
      </c>
      <c r="I339" s="259">
        <v>33.159999999999997</v>
      </c>
      <c r="J339" s="282">
        <f t="shared" si="5"/>
        <v>1691.1599999999999</v>
      </c>
    </row>
    <row r="340" spans="1:10" ht="18.75" customHeight="1" x14ac:dyDescent="0.35">
      <c r="A340" s="147" t="s">
        <v>723</v>
      </c>
      <c r="B340" s="148" t="s">
        <v>722</v>
      </c>
      <c r="C340" s="256" t="s">
        <v>290</v>
      </c>
      <c r="D340" s="280">
        <v>44965</v>
      </c>
      <c r="E340" s="287" t="s">
        <v>566</v>
      </c>
      <c r="F340" s="257">
        <v>0</v>
      </c>
      <c r="G340" s="257">
        <v>0</v>
      </c>
      <c r="H340" s="257">
        <v>0</v>
      </c>
      <c r="I340" s="259">
        <v>29.32</v>
      </c>
      <c r="J340" s="282">
        <f t="shared" si="5"/>
        <v>0</v>
      </c>
    </row>
    <row r="341" spans="1:10" ht="18.75" customHeight="1" x14ac:dyDescent="0.35">
      <c r="A341" s="147" t="s">
        <v>723</v>
      </c>
      <c r="B341" s="148" t="s">
        <v>722</v>
      </c>
      <c r="C341" s="256" t="s">
        <v>290</v>
      </c>
      <c r="D341" s="280">
        <v>44965</v>
      </c>
      <c r="E341" s="287" t="s">
        <v>568</v>
      </c>
      <c r="F341" s="257">
        <v>0</v>
      </c>
      <c r="G341" s="257">
        <v>0</v>
      </c>
      <c r="H341" s="257">
        <v>0</v>
      </c>
      <c r="I341" s="259">
        <v>29.32</v>
      </c>
      <c r="J341" s="282">
        <f t="shared" si="5"/>
        <v>0</v>
      </c>
    </row>
    <row r="342" spans="1:10" ht="18.75" customHeight="1" x14ac:dyDescent="0.35">
      <c r="A342" s="147" t="s">
        <v>723</v>
      </c>
      <c r="B342" s="148" t="s">
        <v>722</v>
      </c>
      <c r="C342" s="256" t="s">
        <v>290</v>
      </c>
      <c r="D342" s="280">
        <v>44965</v>
      </c>
      <c r="E342" s="287" t="s">
        <v>571</v>
      </c>
      <c r="F342" s="257">
        <v>0</v>
      </c>
      <c r="G342" s="257">
        <v>0</v>
      </c>
      <c r="H342" s="257">
        <v>0</v>
      </c>
      <c r="I342" s="259">
        <v>29.32</v>
      </c>
      <c r="J342" s="282">
        <f t="shared" si="5"/>
        <v>0</v>
      </c>
    </row>
    <row r="343" spans="1:10" ht="18.75" customHeight="1" x14ac:dyDescent="0.35">
      <c r="A343" s="147" t="s">
        <v>723</v>
      </c>
      <c r="B343" s="148" t="s">
        <v>722</v>
      </c>
      <c r="C343" s="256" t="s">
        <v>290</v>
      </c>
      <c r="D343" s="280">
        <v>44965</v>
      </c>
      <c r="E343" s="287" t="s">
        <v>573</v>
      </c>
      <c r="F343" s="257">
        <v>0</v>
      </c>
      <c r="G343" s="257">
        <v>0</v>
      </c>
      <c r="H343" s="257">
        <v>0</v>
      </c>
      <c r="I343" s="259">
        <v>29.32</v>
      </c>
      <c r="J343" s="282">
        <f t="shared" si="5"/>
        <v>0</v>
      </c>
    </row>
    <row r="344" spans="1:10" ht="18.75" customHeight="1" x14ac:dyDescent="0.35">
      <c r="A344" s="147" t="s">
        <v>725</v>
      </c>
      <c r="B344" s="148">
        <v>239201</v>
      </c>
      <c r="C344" s="256" t="s">
        <v>290</v>
      </c>
      <c r="D344" s="280">
        <v>45203</v>
      </c>
      <c r="E344" s="287" t="s">
        <v>291</v>
      </c>
      <c r="F344" s="257">
        <v>18000</v>
      </c>
      <c r="G344" s="257">
        <v>18000</v>
      </c>
      <c r="H344" s="257">
        <v>18000</v>
      </c>
      <c r="I344" s="259">
        <v>1.6</v>
      </c>
      <c r="J344" s="282">
        <f t="shared" si="5"/>
        <v>28800</v>
      </c>
    </row>
    <row r="345" spans="1:10" ht="18.75" customHeight="1" x14ac:dyDescent="0.35">
      <c r="A345" s="147" t="s">
        <v>725</v>
      </c>
      <c r="B345" s="148">
        <v>239201</v>
      </c>
      <c r="C345" s="256" t="s">
        <v>149</v>
      </c>
      <c r="D345" s="280">
        <v>43099</v>
      </c>
      <c r="E345" s="287" t="s">
        <v>291</v>
      </c>
      <c r="F345" s="257">
        <v>5900</v>
      </c>
      <c r="G345" s="257">
        <v>5600</v>
      </c>
      <c r="H345" s="257">
        <v>4900</v>
      </c>
      <c r="I345" s="258">
        <v>120</v>
      </c>
      <c r="J345" s="282">
        <f t="shared" si="5"/>
        <v>588000</v>
      </c>
    </row>
    <row r="346" spans="1:10" ht="18.75" customHeight="1" x14ac:dyDescent="0.35">
      <c r="A346" s="147" t="s">
        <v>737</v>
      </c>
      <c r="B346" s="148" t="s">
        <v>736</v>
      </c>
      <c r="C346" s="256" t="s">
        <v>651</v>
      </c>
      <c r="D346" s="280">
        <v>43099</v>
      </c>
      <c r="E346" s="287" t="s">
        <v>293</v>
      </c>
      <c r="F346" s="257">
        <v>0</v>
      </c>
      <c r="G346" s="257">
        <v>0</v>
      </c>
      <c r="H346" s="257">
        <v>0</v>
      </c>
      <c r="I346" s="259">
        <v>4295.2</v>
      </c>
      <c r="J346" s="282">
        <f t="shared" si="5"/>
        <v>0</v>
      </c>
    </row>
    <row r="347" spans="1:10" ht="18.75" customHeight="1" x14ac:dyDescent="0.35">
      <c r="A347" s="147"/>
      <c r="B347" s="148"/>
      <c r="C347" s="256" t="s">
        <v>149</v>
      </c>
      <c r="D347" s="280">
        <v>45230</v>
      </c>
      <c r="E347" s="287" t="s">
        <v>998</v>
      </c>
      <c r="F347" s="257">
        <v>0</v>
      </c>
      <c r="G347" s="257">
        <v>0</v>
      </c>
      <c r="H347" s="257">
        <v>0</v>
      </c>
      <c r="I347" s="259">
        <v>0</v>
      </c>
      <c r="J347" s="282">
        <f t="shared" si="5"/>
        <v>0</v>
      </c>
    </row>
    <row r="348" spans="1:10" ht="18.75" customHeight="1" x14ac:dyDescent="0.35">
      <c r="A348" s="147" t="s">
        <v>725</v>
      </c>
      <c r="B348" s="148">
        <v>239201</v>
      </c>
      <c r="C348" s="256" t="s">
        <v>292</v>
      </c>
      <c r="D348" s="280">
        <v>45280</v>
      </c>
      <c r="E348" s="281" t="s">
        <v>295</v>
      </c>
      <c r="F348" s="257">
        <v>181</v>
      </c>
      <c r="G348" s="257">
        <v>164</v>
      </c>
      <c r="H348" s="257">
        <v>142</v>
      </c>
      <c r="I348" s="259">
        <v>5.0599999999999996</v>
      </c>
      <c r="J348" s="282">
        <f t="shared" si="5"/>
        <v>718.52</v>
      </c>
    </row>
    <row r="349" spans="1:10" ht="18.75" customHeight="1" x14ac:dyDescent="0.35">
      <c r="A349" s="147" t="s">
        <v>727</v>
      </c>
      <c r="B349" s="148" t="s">
        <v>726</v>
      </c>
      <c r="C349" s="256" t="s">
        <v>294</v>
      </c>
      <c r="D349" s="280">
        <v>44942</v>
      </c>
      <c r="E349" s="281" t="s">
        <v>689</v>
      </c>
      <c r="F349" s="257">
        <v>0</v>
      </c>
      <c r="G349" s="257">
        <v>0</v>
      </c>
      <c r="H349" s="257">
        <v>0</v>
      </c>
      <c r="I349" s="259">
        <v>466.28</v>
      </c>
      <c r="J349" s="282">
        <f t="shared" si="5"/>
        <v>0</v>
      </c>
    </row>
    <row r="350" spans="1:10" ht="18.75" customHeight="1" x14ac:dyDescent="0.35">
      <c r="A350" s="147" t="s">
        <v>727</v>
      </c>
      <c r="B350" s="148" t="s">
        <v>726</v>
      </c>
      <c r="C350" s="256" t="s">
        <v>651</v>
      </c>
      <c r="D350" s="280">
        <v>44942</v>
      </c>
      <c r="E350" s="281" t="s">
        <v>688</v>
      </c>
      <c r="F350" s="257">
        <v>0</v>
      </c>
      <c r="G350" s="257">
        <v>0</v>
      </c>
      <c r="H350" s="257">
        <v>0</v>
      </c>
      <c r="I350" s="259">
        <v>360.35</v>
      </c>
      <c r="J350" s="282">
        <f t="shared" si="5"/>
        <v>0</v>
      </c>
    </row>
    <row r="351" spans="1:10" ht="18.75" customHeight="1" x14ac:dyDescent="0.35">
      <c r="A351" s="147" t="s">
        <v>725</v>
      </c>
      <c r="B351" s="148">
        <v>239201</v>
      </c>
      <c r="C351" s="256" t="s">
        <v>651</v>
      </c>
      <c r="D351" s="280">
        <v>44965</v>
      </c>
      <c r="E351" s="281" t="s">
        <v>297</v>
      </c>
      <c r="F351" s="257">
        <v>0</v>
      </c>
      <c r="G351" s="257">
        <v>0</v>
      </c>
      <c r="H351" s="257">
        <v>0</v>
      </c>
      <c r="I351" s="259">
        <v>49.22</v>
      </c>
      <c r="J351" s="282">
        <f t="shared" si="5"/>
        <v>0</v>
      </c>
    </row>
    <row r="352" spans="1:10" ht="18.75" customHeight="1" x14ac:dyDescent="0.35">
      <c r="A352" s="147" t="s">
        <v>725</v>
      </c>
      <c r="B352" s="148">
        <v>239201</v>
      </c>
      <c r="C352" s="256" t="s">
        <v>296</v>
      </c>
      <c r="D352" s="280">
        <v>44965</v>
      </c>
      <c r="E352" s="281" t="s">
        <v>298</v>
      </c>
      <c r="F352" s="257">
        <v>0</v>
      </c>
      <c r="G352" s="257">
        <v>0</v>
      </c>
      <c r="H352" s="257">
        <v>0</v>
      </c>
      <c r="I352" s="259">
        <v>49.22</v>
      </c>
      <c r="J352" s="282">
        <f t="shared" si="5"/>
        <v>0</v>
      </c>
    </row>
    <row r="353" spans="1:10" ht="18.75" customHeight="1" x14ac:dyDescent="0.35">
      <c r="A353" s="147" t="s">
        <v>725</v>
      </c>
      <c r="B353" s="148">
        <v>239201</v>
      </c>
      <c r="C353" s="256" t="s">
        <v>296</v>
      </c>
      <c r="D353" s="280">
        <v>44965</v>
      </c>
      <c r="E353" s="281" t="s">
        <v>300</v>
      </c>
      <c r="F353" s="257">
        <v>146</v>
      </c>
      <c r="G353" s="257">
        <v>0</v>
      </c>
      <c r="H353" s="257">
        <v>0</v>
      </c>
      <c r="I353" s="259">
        <v>49.22</v>
      </c>
      <c r="J353" s="282">
        <f t="shared" si="5"/>
        <v>0</v>
      </c>
    </row>
    <row r="354" spans="1:10" ht="18.75" customHeight="1" x14ac:dyDescent="0.35">
      <c r="A354" s="147" t="s">
        <v>725</v>
      </c>
      <c r="B354" s="148">
        <v>239201</v>
      </c>
      <c r="C354" s="256" t="s">
        <v>296</v>
      </c>
      <c r="D354" s="280">
        <v>44965</v>
      </c>
      <c r="E354" s="281" t="s">
        <v>301</v>
      </c>
      <c r="F354" s="257">
        <v>147</v>
      </c>
      <c r="G354" s="257">
        <v>0</v>
      </c>
      <c r="H354" s="257">
        <v>0</v>
      </c>
      <c r="I354" s="259">
        <v>49.22</v>
      </c>
      <c r="J354" s="282">
        <f t="shared" si="5"/>
        <v>0</v>
      </c>
    </row>
    <row r="355" spans="1:10" ht="18.75" customHeight="1" x14ac:dyDescent="0.35">
      <c r="A355" s="147" t="s">
        <v>725</v>
      </c>
      <c r="B355" s="148">
        <v>239201</v>
      </c>
      <c r="C355" s="256" t="s">
        <v>296</v>
      </c>
      <c r="D355" s="280">
        <v>45280</v>
      </c>
      <c r="E355" s="281" t="s">
        <v>299</v>
      </c>
      <c r="F355" s="257">
        <v>302</v>
      </c>
      <c r="G355" s="257">
        <v>285</v>
      </c>
      <c r="H355" s="257">
        <v>199</v>
      </c>
      <c r="I355" s="259">
        <v>12.39</v>
      </c>
      <c r="J355" s="282">
        <f t="shared" si="5"/>
        <v>2465.61</v>
      </c>
    </row>
    <row r="356" spans="1:10" ht="18.75" customHeight="1" x14ac:dyDescent="0.35">
      <c r="A356" s="147" t="s">
        <v>725</v>
      </c>
      <c r="B356" s="148">
        <v>239201</v>
      </c>
      <c r="C356" s="256" t="s">
        <v>296</v>
      </c>
      <c r="D356" s="280">
        <v>45280</v>
      </c>
      <c r="E356" s="281" t="s">
        <v>301</v>
      </c>
      <c r="F356" s="257">
        <v>303</v>
      </c>
      <c r="G356" s="257">
        <v>261</v>
      </c>
      <c r="H356" s="257">
        <v>214</v>
      </c>
      <c r="I356" s="259">
        <v>12.39</v>
      </c>
      <c r="J356" s="282">
        <f t="shared" si="5"/>
        <v>2651.46</v>
      </c>
    </row>
    <row r="357" spans="1:10" ht="18.75" customHeight="1" x14ac:dyDescent="0.35">
      <c r="A357" s="147" t="s">
        <v>723</v>
      </c>
      <c r="B357" s="148" t="s">
        <v>722</v>
      </c>
      <c r="C357" s="256" t="s">
        <v>246</v>
      </c>
      <c r="D357" s="280">
        <v>43099</v>
      </c>
      <c r="E357" s="281" t="s">
        <v>303</v>
      </c>
      <c r="F357" s="257">
        <v>440</v>
      </c>
      <c r="G357" s="257">
        <v>440</v>
      </c>
      <c r="H357" s="257">
        <v>440</v>
      </c>
      <c r="I357" s="259">
        <v>188.8</v>
      </c>
      <c r="J357" s="282">
        <f t="shared" si="5"/>
        <v>83072</v>
      </c>
    </row>
    <row r="358" spans="1:10" ht="18.75" customHeight="1" x14ac:dyDescent="0.35">
      <c r="A358" s="147" t="s">
        <v>723</v>
      </c>
      <c r="B358" s="148" t="s">
        <v>722</v>
      </c>
      <c r="C358" s="256" t="s">
        <v>246</v>
      </c>
      <c r="D358" s="280">
        <v>43099</v>
      </c>
      <c r="E358" s="281" t="s">
        <v>304</v>
      </c>
      <c r="F358" s="257">
        <v>88</v>
      </c>
      <c r="G358" s="257">
        <v>87</v>
      </c>
      <c r="H358" s="257">
        <v>87</v>
      </c>
      <c r="I358" s="259">
        <v>188</v>
      </c>
      <c r="J358" s="282">
        <f t="shared" si="5"/>
        <v>16356</v>
      </c>
    </row>
    <row r="359" spans="1:10" ht="18.75" customHeight="1" x14ac:dyDescent="0.35">
      <c r="A359" s="147" t="s">
        <v>723</v>
      </c>
      <c r="B359" s="148" t="s">
        <v>722</v>
      </c>
      <c r="C359" s="256" t="s">
        <v>246</v>
      </c>
      <c r="D359" s="280">
        <v>43099</v>
      </c>
      <c r="E359" s="281" t="s">
        <v>305</v>
      </c>
      <c r="F359" s="257">
        <v>13</v>
      </c>
      <c r="G359" s="257">
        <v>13</v>
      </c>
      <c r="H359" s="257">
        <v>13</v>
      </c>
      <c r="I359" s="259">
        <v>141.94999999999999</v>
      </c>
      <c r="J359" s="282">
        <f t="shared" si="5"/>
        <v>1845.35</v>
      </c>
    </row>
    <row r="360" spans="1:10" ht="18.75" customHeight="1" x14ac:dyDescent="0.35">
      <c r="A360" s="147" t="s">
        <v>723</v>
      </c>
      <c r="B360" s="148" t="s">
        <v>722</v>
      </c>
      <c r="C360" s="256" t="s">
        <v>246</v>
      </c>
      <c r="D360" s="280">
        <v>43099</v>
      </c>
      <c r="E360" s="281" t="s">
        <v>583</v>
      </c>
      <c r="F360" s="257">
        <v>2</v>
      </c>
      <c r="G360" s="257">
        <v>0</v>
      </c>
      <c r="H360" s="257">
        <v>0</v>
      </c>
      <c r="I360" s="259">
        <v>320</v>
      </c>
      <c r="J360" s="282">
        <f t="shared" si="5"/>
        <v>0</v>
      </c>
    </row>
    <row r="361" spans="1:10" ht="18.75" customHeight="1" x14ac:dyDescent="0.35">
      <c r="A361" s="147" t="s">
        <v>723</v>
      </c>
      <c r="B361" s="148" t="s">
        <v>722</v>
      </c>
      <c r="C361" s="256" t="s">
        <v>246</v>
      </c>
      <c r="D361" s="280">
        <v>43099</v>
      </c>
      <c r="E361" s="281" t="s">
        <v>309</v>
      </c>
      <c r="F361" s="257">
        <v>11</v>
      </c>
      <c r="G361" s="257">
        <v>10</v>
      </c>
      <c r="H361" s="257">
        <v>10</v>
      </c>
      <c r="I361" s="259">
        <v>460.2</v>
      </c>
      <c r="J361" s="282">
        <f t="shared" si="5"/>
        <v>4602</v>
      </c>
    </row>
    <row r="362" spans="1:10" ht="18.75" customHeight="1" x14ac:dyDescent="0.35">
      <c r="A362" s="147" t="s">
        <v>723</v>
      </c>
      <c r="B362" s="148" t="s">
        <v>722</v>
      </c>
      <c r="C362" s="256" t="s">
        <v>246</v>
      </c>
      <c r="D362" s="280">
        <v>44945</v>
      </c>
      <c r="E362" s="281" t="s">
        <v>308</v>
      </c>
      <c r="F362" s="257">
        <v>38</v>
      </c>
      <c r="G362" s="257">
        <v>38</v>
      </c>
      <c r="H362" s="257">
        <v>38</v>
      </c>
      <c r="I362" s="259">
        <v>460.2</v>
      </c>
      <c r="J362" s="282">
        <f t="shared" si="5"/>
        <v>17487.599999999999</v>
      </c>
    </row>
    <row r="363" spans="1:10" ht="18.75" customHeight="1" x14ac:dyDescent="0.35">
      <c r="A363" s="147" t="s">
        <v>723</v>
      </c>
      <c r="B363" s="148" t="s">
        <v>722</v>
      </c>
      <c r="C363" s="256" t="s">
        <v>296</v>
      </c>
      <c r="D363" s="280">
        <v>45119</v>
      </c>
      <c r="E363" s="281" t="s">
        <v>302</v>
      </c>
      <c r="F363" s="257">
        <v>8542</v>
      </c>
      <c r="G363" s="257">
        <v>8069</v>
      </c>
      <c r="H363" s="257">
        <v>7590</v>
      </c>
      <c r="I363" s="259">
        <v>245</v>
      </c>
      <c r="J363" s="282">
        <f t="shared" si="5"/>
        <v>1859550</v>
      </c>
    </row>
    <row r="364" spans="1:10" ht="18.75" customHeight="1" x14ac:dyDescent="0.35">
      <c r="A364" s="147"/>
      <c r="B364" s="148"/>
      <c r="C364" s="256" t="s">
        <v>246</v>
      </c>
      <c r="D364" s="280">
        <v>45140</v>
      </c>
      <c r="E364" s="281" t="s">
        <v>877</v>
      </c>
      <c r="F364" s="257">
        <v>2500</v>
      </c>
      <c r="G364" s="257">
        <v>2500</v>
      </c>
      <c r="H364" s="257">
        <v>2500</v>
      </c>
      <c r="I364" s="259">
        <v>319.77999999999997</v>
      </c>
      <c r="J364" s="282">
        <f t="shared" si="5"/>
        <v>799449.99999999988</v>
      </c>
    </row>
    <row r="365" spans="1:10" ht="18.75" customHeight="1" x14ac:dyDescent="0.35">
      <c r="A365" s="147"/>
      <c r="B365" s="148"/>
      <c r="C365" s="256" t="s">
        <v>246</v>
      </c>
      <c r="D365" s="280">
        <v>45149</v>
      </c>
      <c r="E365" s="281" t="s">
        <v>878</v>
      </c>
      <c r="F365" s="257">
        <v>2000</v>
      </c>
      <c r="G365" s="257">
        <v>2000</v>
      </c>
      <c r="H365" s="257">
        <v>2000</v>
      </c>
      <c r="I365" s="259">
        <v>319.77999999999997</v>
      </c>
      <c r="J365" s="282">
        <f t="shared" si="5"/>
        <v>639560</v>
      </c>
    </row>
    <row r="366" spans="1:10" ht="18.75" customHeight="1" x14ac:dyDescent="0.35">
      <c r="A366" s="147" t="s">
        <v>723</v>
      </c>
      <c r="B366" s="148" t="s">
        <v>722</v>
      </c>
      <c r="C366" s="256" t="s">
        <v>246</v>
      </c>
      <c r="D366" s="280">
        <v>45149</v>
      </c>
      <c r="E366" s="281" t="s">
        <v>306</v>
      </c>
      <c r="F366" s="257">
        <v>12</v>
      </c>
      <c r="G366" s="257">
        <v>10</v>
      </c>
      <c r="H366" s="257">
        <v>10</v>
      </c>
      <c r="I366" s="259">
        <v>749.3</v>
      </c>
      <c r="J366" s="282">
        <f t="shared" si="5"/>
        <v>7493</v>
      </c>
    </row>
    <row r="367" spans="1:10" ht="18.75" customHeight="1" x14ac:dyDescent="0.35">
      <c r="A367" s="147" t="s">
        <v>723</v>
      </c>
      <c r="B367" s="148" t="s">
        <v>722</v>
      </c>
      <c r="C367" s="256" t="s">
        <v>246</v>
      </c>
      <c r="D367" s="280">
        <v>45149</v>
      </c>
      <c r="E367" s="281" t="s">
        <v>307</v>
      </c>
      <c r="F367" s="257">
        <v>12</v>
      </c>
      <c r="G367" s="257">
        <v>11</v>
      </c>
      <c r="H367" s="257">
        <v>10</v>
      </c>
      <c r="I367" s="259">
        <v>749.3</v>
      </c>
      <c r="J367" s="282">
        <f t="shared" si="5"/>
        <v>7493</v>
      </c>
    </row>
    <row r="368" spans="1:10" ht="18.75" customHeight="1" x14ac:dyDescent="0.35">
      <c r="A368" s="147" t="s">
        <v>725</v>
      </c>
      <c r="B368" s="148">
        <v>239201</v>
      </c>
      <c r="C368" s="256" t="s">
        <v>246</v>
      </c>
      <c r="D368" s="280">
        <v>45259</v>
      </c>
      <c r="E368" s="281" t="s">
        <v>311</v>
      </c>
      <c r="F368" s="257">
        <v>189</v>
      </c>
      <c r="G368" s="257">
        <v>170</v>
      </c>
      <c r="H368" s="257">
        <v>166</v>
      </c>
      <c r="I368" s="259">
        <v>224.2</v>
      </c>
      <c r="J368" s="282">
        <f t="shared" si="5"/>
        <v>37217.199999999997</v>
      </c>
    </row>
    <row r="369" spans="1:10" ht="18.75" customHeight="1" x14ac:dyDescent="0.35">
      <c r="A369" s="147" t="s">
        <v>725</v>
      </c>
      <c r="B369" s="148">
        <v>239201</v>
      </c>
      <c r="C369" s="256" t="s">
        <v>310</v>
      </c>
      <c r="D369" s="280">
        <v>43099</v>
      </c>
      <c r="E369" s="281" t="s">
        <v>313</v>
      </c>
      <c r="F369" s="257">
        <v>0</v>
      </c>
      <c r="G369" s="257">
        <v>0</v>
      </c>
      <c r="H369" s="257">
        <v>0</v>
      </c>
      <c r="I369" s="259">
        <v>0</v>
      </c>
      <c r="J369" s="282">
        <f t="shared" si="5"/>
        <v>0</v>
      </c>
    </row>
    <row r="370" spans="1:10" ht="18.75" customHeight="1" x14ac:dyDescent="0.35">
      <c r="A370" s="147" t="s">
        <v>723</v>
      </c>
      <c r="B370" s="148" t="s">
        <v>722</v>
      </c>
      <c r="C370" s="256" t="s">
        <v>312</v>
      </c>
      <c r="D370" s="280">
        <v>43099</v>
      </c>
      <c r="E370" s="281" t="s">
        <v>314</v>
      </c>
      <c r="F370" s="257">
        <v>2586</v>
      </c>
      <c r="G370" s="257">
        <v>2570</v>
      </c>
      <c r="H370" s="257">
        <v>2570</v>
      </c>
      <c r="I370" s="259">
        <v>14.15</v>
      </c>
      <c r="J370" s="282">
        <f t="shared" si="5"/>
        <v>36365.5</v>
      </c>
    </row>
    <row r="371" spans="1:10" ht="18.75" customHeight="1" x14ac:dyDescent="0.35">
      <c r="A371" s="147" t="s">
        <v>725</v>
      </c>
      <c r="B371" s="148">
        <v>239201</v>
      </c>
      <c r="C371" s="256" t="s">
        <v>312</v>
      </c>
      <c r="D371" s="280">
        <v>45209</v>
      </c>
      <c r="E371" s="281" t="s">
        <v>316</v>
      </c>
      <c r="F371" s="257">
        <v>180</v>
      </c>
      <c r="G371" s="257">
        <v>149</v>
      </c>
      <c r="H371" s="257">
        <v>120</v>
      </c>
      <c r="I371" s="259">
        <v>20.059999999999999</v>
      </c>
      <c r="J371" s="282">
        <f t="shared" si="5"/>
        <v>2407.1999999999998</v>
      </c>
    </row>
    <row r="372" spans="1:10" ht="18.75" customHeight="1" x14ac:dyDescent="0.35">
      <c r="A372" s="147" t="s">
        <v>725</v>
      </c>
      <c r="B372" s="148">
        <v>239201</v>
      </c>
      <c r="C372" s="256" t="s">
        <v>315</v>
      </c>
      <c r="D372" s="280">
        <v>45259</v>
      </c>
      <c r="E372" s="281" t="s">
        <v>318</v>
      </c>
      <c r="F372" s="257">
        <v>123</v>
      </c>
      <c r="G372" s="257">
        <v>111</v>
      </c>
      <c r="H372" s="257">
        <v>104</v>
      </c>
      <c r="I372" s="259">
        <v>4.72</v>
      </c>
      <c r="J372" s="282">
        <f t="shared" si="5"/>
        <v>490.88</v>
      </c>
    </row>
    <row r="373" spans="1:10" ht="18.75" customHeight="1" x14ac:dyDescent="0.35">
      <c r="A373" s="147" t="s">
        <v>725</v>
      </c>
      <c r="B373" s="148">
        <v>239201</v>
      </c>
      <c r="C373" s="256" t="s">
        <v>317</v>
      </c>
      <c r="D373" s="280">
        <v>45209</v>
      </c>
      <c r="E373" s="281" t="s">
        <v>319</v>
      </c>
      <c r="F373" s="257">
        <v>18</v>
      </c>
      <c r="G373" s="257">
        <v>15</v>
      </c>
      <c r="H373" s="257">
        <v>14</v>
      </c>
      <c r="I373" s="259">
        <v>708</v>
      </c>
      <c r="J373" s="282">
        <f t="shared" si="5"/>
        <v>9912</v>
      </c>
    </row>
    <row r="374" spans="1:10" ht="18.75" customHeight="1" x14ac:dyDescent="0.35">
      <c r="A374" s="147" t="s">
        <v>731</v>
      </c>
      <c r="B374" s="148" t="s">
        <v>730</v>
      </c>
      <c r="C374" s="256" t="s">
        <v>317</v>
      </c>
      <c r="D374" s="280">
        <v>43830</v>
      </c>
      <c r="E374" s="281" t="s">
        <v>321</v>
      </c>
      <c r="F374" s="257">
        <v>0</v>
      </c>
      <c r="G374" s="257">
        <v>0</v>
      </c>
      <c r="H374" s="257">
        <v>0</v>
      </c>
      <c r="I374" s="259">
        <v>4471</v>
      </c>
      <c r="J374" s="282">
        <f t="shared" si="5"/>
        <v>0</v>
      </c>
    </row>
    <row r="375" spans="1:10" ht="18.75" customHeight="1" x14ac:dyDescent="0.35">
      <c r="A375" s="147"/>
      <c r="B375" s="148"/>
      <c r="C375" s="256" t="s">
        <v>320</v>
      </c>
      <c r="D375" s="280">
        <v>45280</v>
      </c>
      <c r="E375" s="281" t="s">
        <v>322</v>
      </c>
      <c r="F375" s="257">
        <v>816</v>
      </c>
      <c r="G375" s="257">
        <v>816</v>
      </c>
      <c r="H375" s="257">
        <f>155+528</f>
        <v>683</v>
      </c>
      <c r="I375" s="259">
        <v>7.08</v>
      </c>
      <c r="J375" s="282">
        <f t="shared" si="5"/>
        <v>4835.6400000000003</v>
      </c>
    </row>
    <row r="376" spans="1:10" ht="18.75" customHeight="1" x14ac:dyDescent="0.35">
      <c r="A376" s="147" t="s">
        <v>725</v>
      </c>
      <c r="B376" s="148">
        <v>239201</v>
      </c>
      <c r="C376" s="256" t="s">
        <v>320</v>
      </c>
      <c r="D376" s="280">
        <v>43099</v>
      </c>
      <c r="E376" s="281" t="s">
        <v>322</v>
      </c>
      <c r="F376" s="257">
        <f>387+51</f>
        <v>438</v>
      </c>
      <c r="G376" s="257">
        <v>17</v>
      </c>
      <c r="H376" s="257">
        <v>0</v>
      </c>
      <c r="I376" s="259">
        <v>4.58</v>
      </c>
      <c r="J376" s="282">
        <f t="shared" si="5"/>
        <v>0</v>
      </c>
    </row>
    <row r="377" spans="1:10" ht="18.75" customHeight="1" x14ac:dyDescent="0.35">
      <c r="A377" s="147" t="s">
        <v>725</v>
      </c>
      <c r="B377" s="148">
        <v>239201</v>
      </c>
      <c r="C377" s="256" t="s">
        <v>651</v>
      </c>
      <c r="D377" s="280">
        <v>43099</v>
      </c>
      <c r="E377" s="281" t="s">
        <v>324</v>
      </c>
      <c r="F377" s="257">
        <v>0</v>
      </c>
      <c r="G377" s="257">
        <v>0</v>
      </c>
      <c r="H377" s="257">
        <v>0</v>
      </c>
      <c r="I377" s="259">
        <v>125</v>
      </c>
      <c r="J377" s="282">
        <f t="shared" si="5"/>
        <v>0</v>
      </c>
    </row>
    <row r="378" spans="1:10" ht="18.75" customHeight="1" x14ac:dyDescent="0.35">
      <c r="A378" s="147" t="s">
        <v>725</v>
      </c>
      <c r="B378" s="148">
        <v>239201</v>
      </c>
      <c r="C378" s="256" t="s">
        <v>323</v>
      </c>
      <c r="D378" s="280">
        <v>43099</v>
      </c>
      <c r="E378" s="281" t="s">
        <v>325</v>
      </c>
      <c r="F378" s="257">
        <v>0</v>
      </c>
      <c r="G378" s="257">
        <v>0</v>
      </c>
      <c r="H378" s="257">
        <v>0</v>
      </c>
      <c r="I378" s="259">
        <v>275</v>
      </c>
      <c r="J378" s="282">
        <f t="shared" si="5"/>
        <v>0</v>
      </c>
    </row>
    <row r="379" spans="1:10" ht="18.75" customHeight="1" x14ac:dyDescent="0.35">
      <c r="A379" s="147" t="s">
        <v>725</v>
      </c>
      <c r="B379" s="148">
        <v>239201</v>
      </c>
      <c r="C379" s="256" t="s">
        <v>323</v>
      </c>
      <c r="D379" s="280">
        <v>43099</v>
      </c>
      <c r="E379" s="281" t="s">
        <v>326</v>
      </c>
      <c r="F379" s="257">
        <v>0</v>
      </c>
      <c r="G379" s="257">
        <v>0</v>
      </c>
      <c r="H379" s="257">
        <v>0</v>
      </c>
      <c r="I379" s="259">
        <v>61.02</v>
      </c>
      <c r="J379" s="282">
        <f t="shared" si="5"/>
        <v>0</v>
      </c>
    </row>
    <row r="380" spans="1:10" ht="18.75" customHeight="1" x14ac:dyDescent="0.35">
      <c r="A380" s="147" t="s">
        <v>723</v>
      </c>
      <c r="B380" s="148" t="s">
        <v>722</v>
      </c>
      <c r="C380" s="256" t="s">
        <v>323</v>
      </c>
      <c r="D380" s="280">
        <v>43099</v>
      </c>
      <c r="E380" s="281" t="s">
        <v>328</v>
      </c>
      <c r="F380" s="257">
        <v>1555</v>
      </c>
      <c r="G380" s="257">
        <v>1040</v>
      </c>
      <c r="H380" s="257">
        <v>1040</v>
      </c>
      <c r="I380" s="259">
        <v>0.8</v>
      </c>
      <c r="J380" s="282">
        <f t="shared" si="5"/>
        <v>832</v>
      </c>
    </row>
    <row r="381" spans="1:10" ht="18.75" customHeight="1" x14ac:dyDescent="0.35">
      <c r="A381" s="147" t="s">
        <v>723</v>
      </c>
      <c r="B381" s="148" t="s">
        <v>722</v>
      </c>
      <c r="C381" s="256" t="s">
        <v>327</v>
      </c>
      <c r="D381" s="280">
        <v>43099</v>
      </c>
      <c r="E381" s="281" t="s">
        <v>329</v>
      </c>
      <c r="F381" s="257">
        <v>3403</v>
      </c>
      <c r="G381" s="257">
        <v>2762</v>
      </c>
      <c r="H381" s="257">
        <v>2711</v>
      </c>
      <c r="I381" s="259">
        <v>0.71</v>
      </c>
      <c r="J381" s="282">
        <f t="shared" si="5"/>
        <v>1924.81</v>
      </c>
    </row>
    <row r="382" spans="1:10" ht="18.75" customHeight="1" x14ac:dyDescent="0.35">
      <c r="A382" s="147" t="s">
        <v>723</v>
      </c>
      <c r="B382" s="148" t="s">
        <v>722</v>
      </c>
      <c r="C382" s="256" t="s">
        <v>327</v>
      </c>
      <c r="D382" s="280">
        <v>43099</v>
      </c>
      <c r="E382" s="281" t="s">
        <v>330</v>
      </c>
      <c r="F382" s="257">
        <v>3595</v>
      </c>
      <c r="G382" s="257">
        <v>3595</v>
      </c>
      <c r="H382" s="257">
        <v>2095</v>
      </c>
      <c r="I382" s="259">
        <v>0.8</v>
      </c>
      <c r="J382" s="282">
        <f t="shared" si="5"/>
        <v>1676</v>
      </c>
    </row>
    <row r="383" spans="1:10" ht="18.75" customHeight="1" x14ac:dyDescent="0.35">
      <c r="A383" s="147" t="s">
        <v>725</v>
      </c>
      <c r="B383" s="148">
        <v>239201</v>
      </c>
      <c r="C383" s="256" t="s">
        <v>706</v>
      </c>
      <c r="D383" s="280">
        <v>43099</v>
      </c>
      <c r="E383" s="281" t="s">
        <v>332</v>
      </c>
      <c r="F383" s="257">
        <v>3487</v>
      </c>
      <c r="G383" s="257">
        <v>2419</v>
      </c>
      <c r="H383" s="257">
        <v>2293</v>
      </c>
      <c r="I383" s="259">
        <v>3.5</v>
      </c>
      <c r="J383" s="282">
        <f t="shared" si="5"/>
        <v>8025.5</v>
      </c>
    </row>
    <row r="384" spans="1:10" ht="18.75" customHeight="1" x14ac:dyDescent="0.35">
      <c r="A384" s="147" t="s">
        <v>725</v>
      </c>
      <c r="B384" s="148">
        <v>239201</v>
      </c>
      <c r="C384" s="256" t="s">
        <v>331</v>
      </c>
      <c r="D384" s="280">
        <v>43099</v>
      </c>
      <c r="E384" s="281" t="s">
        <v>333</v>
      </c>
      <c r="F384" s="257">
        <v>0</v>
      </c>
      <c r="G384" s="257">
        <v>0</v>
      </c>
      <c r="H384" s="257">
        <v>0</v>
      </c>
      <c r="I384" s="259">
        <v>4.0999999999999996</v>
      </c>
      <c r="J384" s="282">
        <f t="shared" si="5"/>
        <v>0</v>
      </c>
    </row>
    <row r="385" spans="1:10" ht="18.75" customHeight="1" x14ac:dyDescent="0.35">
      <c r="A385" s="147" t="s">
        <v>725</v>
      </c>
      <c r="B385" s="148">
        <v>239201</v>
      </c>
      <c r="C385" s="256" t="s">
        <v>331</v>
      </c>
      <c r="D385" s="280">
        <v>43099</v>
      </c>
      <c r="E385" s="281" t="s">
        <v>334</v>
      </c>
      <c r="F385" s="257">
        <v>1291</v>
      </c>
      <c r="G385" s="257">
        <v>1291</v>
      </c>
      <c r="H385" s="257">
        <v>1241</v>
      </c>
      <c r="I385" s="259">
        <v>1</v>
      </c>
      <c r="J385" s="282">
        <f t="shared" si="5"/>
        <v>1241</v>
      </c>
    </row>
    <row r="386" spans="1:10" ht="18.75" customHeight="1" x14ac:dyDescent="0.35">
      <c r="A386" s="147" t="s">
        <v>725</v>
      </c>
      <c r="B386" s="148">
        <v>239201</v>
      </c>
      <c r="C386" s="256" t="s">
        <v>331</v>
      </c>
      <c r="D386" s="280">
        <v>43980</v>
      </c>
      <c r="E386" s="281" t="s">
        <v>336</v>
      </c>
      <c r="F386" s="257">
        <v>460</v>
      </c>
      <c r="G386" s="257">
        <v>156</v>
      </c>
      <c r="H386" s="257">
        <v>156</v>
      </c>
      <c r="I386" s="259">
        <v>12.09</v>
      </c>
      <c r="J386" s="282">
        <f t="shared" si="5"/>
        <v>1886.04</v>
      </c>
    </row>
    <row r="387" spans="1:10" ht="18.75" customHeight="1" x14ac:dyDescent="0.35">
      <c r="A387" s="147" t="s">
        <v>725</v>
      </c>
      <c r="B387" s="148">
        <v>239201</v>
      </c>
      <c r="C387" s="256" t="s">
        <v>327</v>
      </c>
      <c r="D387" s="280">
        <v>44965</v>
      </c>
      <c r="E387" s="281" t="s">
        <v>707</v>
      </c>
      <c r="F387" s="257">
        <v>150</v>
      </c>
      <c r="G387" s="257">
        <v>150</v>
      </c>
      <c r="H387" s="257">
        <v>150</v>
      </c>
      <c r="I387" s="259">
        <v>27.547999999999998</v>
      </c>
      <c r="J387" s="282">
        <f t="shared" si="5"/>
        <v>4132.2</v>
      </c>
    </row>
    <row r="388" spans="1:10" ht="18.75" customHeight="1" x14ac:dyDescent="0.35">
      <c r="A388" s="147"/>
      <c r="B388" s="148"/>
      <c r="C388" s="256" t="s">
        <v>706</v>
      </c>
      <c r="D388" s="280">
        <v>45203</v>
      </c>
      <c r="E388" s="281" t="s">
        <v>885</v>
      </c>
      <c r="F388" s="257">
        <v>12500</v>
      </c>
      <c r="G388" s="257">
        <v>12500</v>
      </c>
      <c r="H388" s="257">
        <v>12500</v>
      </c>
      <c r="I388" s="259">
        <v>4.13</v>
      </c>
      <c r="J388" s="282">
        <f t="shared" si="5"/>
        <v>51625</v>
      </c>
    </row>
    <row r="389" spans="1:10" ht="18.75" customHeight="1" x14ac:dyDescent="0.35">
      <c r="A389" s="147" t="s">
        <v>725</v>
      </c>
      <c r="B389" s="148">
        <v>239201</v>
      </c>
      <c r="C389" s="256" t="s">
        <v>335</v>
      </c>
      <c r="D389" s="280">
        <v>43980</v>
      </c>
      <c r="E389" s="281" t="s">
        <v>337</v>
      </c>
      <c r="F389" s="257">
        <v>1800</v>
      </c>
      <c r="G389" s="257">
        <v>1800</v>
      </c>
      <c r="H389" s="257">
        <v>1800</v>
      </c>
      <c r="I389" s="259">
        <v>1.82</v>
      </c>
      <c r="J389" s="282">
        <f t="shared" si="5"/>
        <v>3276</v>
      </c>
    </row>
    <row r="390" spans="1:10" ht="18.75" customHeight="1" x14ac:dyDescent="0.35">
      <c r="A390" s="147" t="s">
        <v>725</v>
      </c>
      <c r="B390" s="148">
        <v>239201</v>
      </c>
      <c r="C390" s="256" t="s">
        <v>327</v>
      </c>
      <c r="D390" s="280">
        <v>45217</v>
      </c>
      <c r="E390" s="281" t="s">
        <v>339</v>
      </c>
      <c r="F390" s="257">
        <v>84</v>
      </c>
      <c r="G390" s="257">
        <v>84</v>
      </c>
      <c r="H390" s="257">
        <v>76</v>
      </c>
      <c r="I390" s="259">
        <v>56</v>
      </c>
      <c r="J390" s="282">
        <f t="shared" si="5"/>
        <v>4256</v>
      </c>
    </row>
    <row r="391" spans="1:10" ht="18.75" customHeight="1" x14ac:dyDescent="0.35">
      <c r="A391" s="147" t="s">
        <v>725</v>
      </c>
      <c r="B391" s="148">
        <v>239201</v>
      </c>
      <c r="C391" s="256" t="s">
        <v>338</v>
      </c>
      <c r="D391" s="280">
        <v>45280</v>
      </c>
      <c r="E391" s="281" t="s">
        <v>340</v>
      </c>
      <c r="F391" s="257">
        <v>97</v>
      </c>
      <c r="G391" s="257">
        <v>90</v>
      </c>
      <c r="H391" s="257">
        <v>66</v>
      </c>
      <c r="I391" s="259">
        <v>105.02</v>
      </c>
      <c r="J391" s="282">
        <f t="shared" si="5"/>
        <v>6931.32</v>
      </c>
    </row>
    <row r="392" spans="1:10" ht="18.75" customHeight="1" x14ac:dyDescent="0.35">
      <c r="A392" s="147" t="s">
        <v>735</v>
      </c>
      <c r="B392" s="148" t="s">
        <v>734</v>
      </c>
      <c r="C392" s="256" t="s">
        <v>338</v>
      </c>
      <c r="D392" s="280">
        <v>44403</v>
      </c>
      <c r="E392" s="281" t="s">
        <v>557</v>
      </c>
      <c r="F392" s="257">
        <v>0</v>
      </c>
      <c r="G392" s="257">
        <v>0</v>
      </c>
      <c r="H392" s="257">
        <v>0</v>
      </c>
      <c r="I392" s="259">
        <v>7147.4</v>
      </c>
      <c r="J392" s="282">
        <f t="shared" si="5"/>
        <v>0</v>
      </c>
    </row>
    <row r="393" spans="1:10" ht="18.75" customHeight="1" x14ac:dyDescent="0.35">
      <c r="A393" s="147" t="s">
        <v>725</v>
      </c>
      <c r="B393" s="148">
        <v>239201</v>
      </c>
      <c r="C393" s="256" t="s">
        <v>556</v>
      </c>
      <c r="D393" s="280">
        <v>43861</v>
      </c>
      <c r="E393" s="281" t="s">
        <v>342</v>
      </c>
      <c r="F393" s="257">
        <v>10</v>
      </c>
      <c r="G393" s="257">
        <v>10</v>
      </c>
      <c r="H393" s="257">
        <v>0</v>
      </c>
      <c r="I393" s="259">
        <v>400</v>
      </c>
      <c r="J393" s="282">
        <f t="shared" si="5"/>
        <v>0</v>
      </c>
    </row>
    <row r="394" spans="1:10" ht="18.75" customHeight="1" x14ac:dyDescent="0.35">
      <c r="A394" s="147" t="s">
        <v>725</v>
      </c>
      <c r="B394" s="148">
        <v>239201</v>
      </c>
      <c r="C394" s="256" t="s">
        <v>341</v>
      </c>
      <c r="D394" s="280">
        <v>43861</v>
      </c>
      <c r="E394" s="281" t="s">
        <v>342</v>
      </c>
      <c r="F394" s="257">
        <v>10</v>
      </c>
      <c r="G394" s="257">
        <v>0</v>
      </c>
      <c r="H394" s="257">
        <v>0</v>
      </c>
      <c r="I394" s="258">
        <v>400</v>
      </c>
      <c r="J394" s="282">
        <f t="shared" si="5"/>
        <v>0</v>
      </c>
    </row>
    <row r="395" spans="1:10" ht="18.75" customHeight="1" x14ac:dyDescent="0.35">
      <c r="A395" s="147" t="s">
        <v>725</v>
      </c>
      <c r="B395" s="148">
        <v>239201</v>
      </c>
      <c r="C395" s="256" t="s">
        <v>341</v>
      </c>
      <c r="D395" s="280">
        <v>43000</v>
      </c>
      <c r="E395" s="281" t="s">
        <v>344</v>
      </c>
      <c r="F395" s="257">
        <v>0</v>
      </c>
      <c r="G395" s="257">
        <v>0</v>
      </c>
      <c r="H395" s="257"/>
      <c r="I395" s="259">
        <v>232.63</v>
      </c>
      <c r="J395" s="282">
        <f t="shared" si="5"/>
        <v>0</v>
      </c>
    </row>
    <row r="396" spans="1:10" ht="18.75" customHeight="1" x14ac:dyDescent="0.35">
      <c r="A396" s="147" t="s">
        <v>727</v>
      </c>
      <c r="B396" s="148" t="s">
        <v>726</v>
      </c>
      <c r="C396" s="256" t="s">
        <v>343</v>
      </c>
      <c r="D396" s="280">
        <v>44942</v>
      </c>
      <c r="E396" s="281" t="s">
        <v>685</v>
      </c>
      <c r="F396" s="257">
        <v>30</v>
      </c>
      <c r="G396" s="257">
        <v>30</v>
      </c>
      <c r="H396" s="257">
        <v>30</v>
      </c>
      <c r="I396" s="259">
        <v>334.75</v>
      </c>
      <c r="J396" s="282">
        <f t="shared" ref="J396:J414" si="6">H396*I396</f>
        <v>10042.5</v>
      </c>
    </row>
    <row r="397" spans="1:10" ht="18.75" customHeight="1" x14ac:dyDescent="0.35">
      <c r="A397" s="147" t="s">
        <v>725</v>
      </c>
      <c r="B397" s="148">
        <v>239201</v>
      </c>
      <c r="C397" s="256" t="s">
        <v>701</v>
      </c>
      <c r="D397" s="280">
        <v>43099</v>
      </c>
      <c r="E397" s="281" t="s">
        <v>345</v>
      </c>
      <c r="F397" s="257">
        <v>25</v>
      </c>
      <c r="G397" s="257">
        <v>28</v>
      </c>
      <c r="H397" s="257">
        <v>28</v>
      </c>
      <c r="I397" s="259">
        <v>60</v>
      </c>
      <c r="J397" s="282">
        <f t="shared" si="6"/>
        <v>1680</v>
      </c>
    </row>
    <row r="398" spans="1:10" ht="18.75" customHeight="1" x14ac:dyDescent="0.35">
      <c r="A398" s="147" t="s">
        <v>735</v>
      </c>
      <c r="B398" s="148" t="s">
        <v>734</v>
      </c>
      <c r="C398" s="256"/>
      <c r="D398" s="280">
        <v>44078</v>
      </c>
      <c r="E398" s="281" t="s">
        <v>347</v>
      </c>
      <c r="F398" s="257">
        <v>55</v>
      </c>
      <c r="G398" s="257">
        <v>55</v>
      </c>
      <c r="H398" s="257">
        <v>55</v>
      </c>
      <c r="I398" s="259">
        <v>2000</v>
      </c>
      <c r="J398" s="282">
        <f t="shared" si="6"/>
        <v>110000</v>
      </c>
    </row>
    <row r="399" spans="1:10" ht="18.75" customHeight="1" x14ac:dyDescent="0.35">
      <c r="A399" s="147" t="s">
        <v>731</v>
      </c>
      <c r="B399" s="148" t="s">
        <v>730</v>
      </c>
      <c r="C399" s="256" t="s">
        <v>346</v>
      </c>
      <c r="D399" s="280">
        <v>44911</v>
      </c>
      <c r="E399" s="281" t="s">
        <v>591</v>
      </c>
      <c r="F399" s="257">
        <v>18</v>
      </c>
      <c r="G399" s="257">
        <v>12</v>
      </c>
      <c r="H399" s="257">
        <v>12</v>
      </c>
      <c r="I399" s="259">
        <v>514.79999999999995</v>
      </c>
      <c r="J399" s="282">
        <f t="shared" si="6"/>
        <v>6177.5999999999995</v>
      </c>
    </row>
    <row r="400" spans="1:10" ht="18.75" customHeight="1" x14ac:dyDescent="0.35">
      <c r="A400" s="147" t="s">
        <v>725</v>
      </c>
      <c r="B400" s="148">
        <v>239201</v>
      </c>
      <c r="C400" s="256" t="s">
        <v>590</v>
      </c>
      <c r="D400" s="280">
        <v>44965</v>
      </c>
      <c r="E400" s="281" t="s">
        <v>349</v>
      </c>
      <c r="F400" s="257">
        <v>192</v>
      </c>
      <c r="G400" s="257">
        <v>156</v>
      </c>
      <c r="H400" s="257">
        <v>125</v>
      </c>
      <c r="I400" s="259">
        <v>68</v>
      </c>
      <c r="J400" s="282">
        <f t="shared" si="6"/>
        <v>8500</v>
      </c>
    </row>
    <row r="401" spans="1:10" ht="18.75" customHeight="1" x14ac:dyDescent="0.35">
      <c r="A401" s="147" t="s">
        <v>725</v>
      </c>
      <c r="B401" s="148">
        <v>239201</v>
      </c>
      <c r="C401" s="256" t="s">
        <v>348</v>
      </c>
      <c r="D401" s="280">
        <v>45217</v>
      </c>
      <c r="E401" s="281" t="s">
        <v>350</v>
      </c>
      <c r="F401" s="257">
        <v>0</v>
      </c>
      <c r="G401" s="257">
        <v>0</v>
      </c>
      <c r="H401" s="257">
        <v>0</v>
      </c>
      <c r="I401" s="259">
        <v>31</v>
      </c>
      <c r="J401" s="282">
        <f t="shared" si="6"/>
        <v>0</v>
      </c>
    </row>
    <row r="402" spans="1:10" ht="18.75" customHeight="1" x14ac:dyDescent="0.35">
      <c r="A402" s="147" t="s">
        <v>727</v>
      </c>
      <c r="B402" s="148" t="s">
        <v>726</v>
      </c>
      <c r="C402" s="256" t="s">
        <v>348</v>
      </c>
      <c r="D402" s="280">
        <v>45063</v>
      </c>
      <c r="E402" s="281" t="s">
        <v>751</v>
      </c>
      <c r="F402" s="257">
        <v>0</v>
      </c>
      <c r="G402" s="257">
        <v>0</v>
      </c>
      <c r="H402" s="257">
        <v>0</v>
      </c>
      <c r="I402" s="259">
        <v>181</v>
      </c>
      <c r="J402" s="282">
        <f t="shared" si="6"/>
        <v>0</v>
      </c>
    </row>
    <row r="403" spans="1:10" ht="18.75" customHeight="1" x14ac:dyDescent="0.35">
      <c r="A403" s="147" t="s">
        <v>727</v>
      </c>
      <c r="B403" s="148" t="s">
        <v>726</v>
      </c>
      <c r="C403" s="256" t="s">
        <v>351</v>
      </c>
      <c r="D403" s="280">
        <v>45063</v>
      </c>
      <c r="E403" s="281" t="s">
        <v>752</v>
      </c>
      <c r="F403" s="257">
        <v>0</v>
      </c>
      <c r="G403" s="257">
        <v>0</v>
      </c>
      <c r="H403" s="257">
        <v>0</v>
      </c>
      <c r="I403" s="259">
        <v>263</v>
      </c>
      <c r="J403" s="282">
        <f t="shared" si="6"/>
        <v>0</v>
      </c>
    </row>
    <row r="404" spans="1:10" ht="18.75" customHeight="1" x14ac:dyDescent="0.35">
      <c r="A404" s="147" t="s">
        <v>727</v>
      </c>
      <c r="B404" s="148" t="s">
        <v>726</v>
      </c>
      <c r="C404" s="256" t="s">
        <v>351</v>
      </c>
      <c r="D404" s="280">
        <v>43099</v>
      </c>
      <c r="E404" s="281" t="s">
        <v>352</v>
      </c>
      <c r="F404" s="257">
        <v>0</v>
      </c>
      <c r="G404" s="257">
        <v>0</v>
      </c>
      <c r="H404" s="257">
        <v>0</v>
      </c>
      <c r="I404" s="259">
        <v>224.2</v>
      </c>
      <c r="J404" s="282">
        <f t="shared" si="6"/>
        <v>0</v>
      </c>
    </row>
    <row r="405" spans="1:10" ht="18.75" customHeight="1" x14ac:dyDescent="0.35">
      <c r="A405" s="147" t="s">
        <v>737</v>
      </c>
      <c r="B405" s="148" t="s">
        <v>736</v>
      </c>
      <c r="C405" s="256" t="s">
        <v>351</v>
      </c>
      <c r="D405" s="280">
        <v>43099</v>
      </c>
      <c r="E405" s="281" t="s">
        <v>354</v>
      </c>
      <c r="F405" s="257">
        <v>4</v>
      </c>
      <c r="G405" s="257">
        <v>4</v>
      </c>
      <c r="H405" s="257">
        <v>4</v>
      </c>
      <c r="I405" s="259">
        <v>3144.14</v>
      </c>
      <c r="J405" s="282">
        <f t="shared" si="6"/>
        <v>12576.56</v>
      </c>
    </row>
    <row r="406" spans="1:10" ht="18.75" customHeight="1" x14ac:dyDescent="0.35">
      <c r="A406" s="147" t="s">
        <v>737</v>
      </c>
      <c r="B406" s="148" t="s">
        <v>736</v>
      </c>
      <c r="C406" s="256" t="s">
        <v>353</v>
      </c>
      <c r="D406" s="280">
        <v>43099</v>
      </c>
      <c r="E406" s="281" t="s">
        <v>355</v>
      </c>
      <c r="F406" s="257">
        <v>1</v>
      </c>
      <c r="G406" s="257">
        <v>0</v>
      </c>
      <c r="H406" s="257">
        <v>0</v>
      </c>
      <c r="I406" s="259">
        <v>1900</v>
      </c>
      <c r="J406" s="282">
        <f t="shared" si="6"/>
        <v>0</v>
      </c>
    </row>
    <row r="407" spans="1:10" ht="18.75" customHeight="1" x14ac:dyDescent="0.35">
      <c r="A407" s="147" t="s">
        <v>727</v>
      </c>
      <c r="B407" s="148" t="s">
        <v>726</v>
      </c>
      <c r="C407" s="256" t="s">
        <v>353</v>
      </c>
      <c r="D407" s="280">
        <v>43099</v>
      </c>
      <c r="E407" s="281" t="s">
        <v>357</v>
      </c>
      <c r="F407" s="257">
        <v>41</v>
      </c>
      <c r="G407" s="257">
        <v>41</v>
      </c>
      <c r="H407" s="257">
        <v>41</v>
      </c>
      <c r="I407" s="259">
        <v>61.95</v>
      </c>
      <c r="J407" s="282">
        <f t="shared" si="6"/>
        <v>2539.9500000000003</v>
      </c>
    </row>
    <row r="408" spans="1:10" ht="18.75" customHeight="1" x14ac:dyDescent="0.35">
      <c r="A408" s="147" t="s">
        <v>727</v>
      </c>
      <c r="B408" s="148" t="s">
        <v>726</v>
      </c>
      <c r="C408" s="256" t="s">
        <v>356</v>
      </c>
      <c r="D408" s="280">
        <v>43099</v>
      </c>
      <c r="E408" s="281" t="s">
        <v>358</v>
      </c>
      <c r="F408" s="257">
        <v>0</v>
      </c>
      <c r="G408" s="257">
        <v>0</v>
      </c>
      <c r="H408" s="257">
        <v>0</v>
      </c>
      <c r="I408" s="259">
        <v>58.33</v>
      </c>
      <c r="J408" s="282">
        <f t="shared" si="6"/>
        <v>0</v>
      </c>
    </row>
    <row r="409" spans="1:10" ht="18.75" customHeight="1" x14ac:dyDescent="0.35">
      <c r="A409" s="147" t="s">
        <v>727</v>
      </c>
      <c r="B409" s="148" t="s">
        <v>726</v>
      </c>
      <c r="C409" s="256" t="s">
        <v>356</v>
      </c>
      <c r="D409" s="280">
        <v>43099</v>
      </c>
      <c r="E409" s="281" t="s">
        <v>359</v>
      </c>
      <c r="F409" s="257">
        <v>0</v>
      </c>
      <c r="G409" s="257">
        <v>0</v>
      </c>
      <c r="H409" s="257">
        <v>0</v>
      </c>
      <c r="I409" s="259">
        <v>65</v>
      </c>
      <c r="J409" s="282">
        <f t="shared" si="6"/>
        <v>0</v>
      </c>
    </row>
    <row r="410" spans="1:10" ht="18.75" customHeight="1" x14ac:dyDescent="0.35">
      <c r="A410" s="147" t="s">
        <v>727</v>
      </c>
      <c r="B410" s="148" t="s">
        <v>726</v>
      </c>
      <c r="C410" s="256" t="s">
        <v>356</v>
      </c>
      <c r="D410" s="280">
        <v>45063</v>
      </c>
      <c r="E410" s="281" t="s">
        <v>763</v>
      </c>
      <c r="F410" s="257">
        <v>0</v>
      </c>
      <c r="G410" s="257">
        <v>0</v>
      </c>
      <c r="H410" s="257">
        <v>0</v>
      </c>
      <c r="I410" s="259">
        <v>605</v>
      </c>
      <c r="J410" s="282">
        <f t="shared" si="6"/>
        <v>0</v>
      </c>
    </row>
    <row r="411" spans="1:10" ht="18.75" customHeight="1" x14ac:dyDescent="0.35">
      <c r="A411" s="147" t="s">
        <v>716</v>
      </c>
      <c r="B411" s="148" t="s">
        <v>715</v>
      </c>
      <c r="C411" s="256" t="s">
        <v>356</v>
      </c>
      <c r="D411" s="280">
        <v>44278</v>
      </c>
      <c r="E411" s="281" t="s">
        <v>361</v>
      </c>
      <c r="F411" s="257">
        <v>0</v>
      </c>
      <c r="G411" s="257">
        <v>0</v>
      </c>
      <c r="H411" s="257">
        <v>0</v>
      </c>
      <c r="I411" s="259">
        <v>292.38</v>
      </c>
      <c r="J411" s="282">
        <f t="shared" si="6"/>
        <v>0</v>
      </c>
    </row>
    <row r="412" spans="1:10" ht="18.75" customHeight="1" x14ac:dyDescent="0.35">
      <c r="A412" s="147" t="s">
        <v>716</v>
      </c>
      <c r="B412" s="148" t="s">
        <v>715</v>
      </c>
      <c r="C412" s="256" t="s">
        <v>360</v>
      </c>
      <c r="D412" s="280">
        <v>43829</v>
      </c>
      <c r="E412" s="281" t="s">
        <v>363</v>
      </c>
      <c r="F412" s="257">
        <v>0</v>
      </c>
      <c r="G412" s="257">
        <v>0</v>
      </c>
      <c r="H412" s="257">
        <v>0</v>
      </c>
      <c r="I412" s="259">
        <v>847.46</v>
      </c>
      <c r="J412" s="282">
        <f t="shared" si="6"/>
        <v>0</v>
      </c>
    </row>
    <row r="413" spans="1:10" ht="18.75" customHeight="1" x14ac:dyDescent="0.35">
      <c r="A413" s="147" t="s">
        <v>716</v>
      </c>
      <c r="B413" s="148" t="s">
        <v>715</v>
      </c>
      <c r="C413" s="256" t="s">
        <v>362</v>
      </c>
      <c r="D413" s="280">
        <v>43829</v>
      </c>
      <c r="E413" s="281" t="s">
        <v>364</v>
      </c>
      <c r="F413" s="257">
        <v>0</v>
      </c>
      <c r="G413" s="257">
        <v>0</v>
      </c>
      <c r="H413" s="257">
        <v>0</v>
      </c>
      <c r="I413" s="259">
        <v>152.54</v>
      </c>
      <c r="J413" s="282">
        <f t="shared" si="6"/>
        <v>0</v>
      </c>
    </row>
    <row r="414" spans="1:10" ht="18.75" customHeight="1" thickBot="1" x14ac:dyDescent="0.4">
      <c r="A414" s="147" t="s">
        <v>716</v>
      </c>
      <c r="B414" s="148" t="s">
        <v>715</v>
      </c>
      <c r="C414" s="265" t="s">
        <v>362</v>
      </c>
      <c r="D414" s="289">
        <v>43829</v>
      </c>
      <c r="E414" s="290" t="s">
        <v>365</v>
      </c>
      <c r="F414" s="266">
        <v>0</v>
      </c>
      <c r="G414" s="266">
        <v>0</v>
      </c>
      <c r="H414" s="266">
        <v>0</v>
      </c>
      <c r="I414" s="267">
        <v>576.27</v>
      </c>
      <c r="J414" s="291">
        <f t="shared" si="6"/>
        <v>0</v>
      </c>
    </row>
    <row r="415" spans="1:10" ht="18.75" thickBot="1" x14ac:dyDescent="0.4">
      <c r="A415" s="151"/>
      <c r="B415" s="154"/>
      <c r="C415" s="292" t="s">
        <v>948</v>
      </c>
      <c r="D415" s="293"/>
      <c r="E415" s="294"/>
      <c r="F415" s="294"/>
      <c r="G415" s="294"/>
      <c r="H415" s="294"/>
      <c r="I415" s="294"/>
      <c r="J415" s="295">
        <f>SUM(J8:J414)</f>
        <v>14128660.6261</v>
      </c>
    </row>
    <row r="416" spans="1:10" ht="18.75" x14ac:dyDescent="0.3">
      <c r="C416" s="296"/>
      <c r="D416" s="297"/>
      <c r="E416" s="297"/>
      <c r="F416" s="297"/>
      <c r="G416" s="297"/>
      <c r="H416" s="297"/>
      <c r="I416" s="170"/>
      <c r="J416" s="298"/>
    </row>
    <row r="417" spans="3:10" ht="17.25" x14ac:dyDescent="0.35">
      <c r="C417" s="297"/>
      <c r="D417" s="297"/>
      <c r="E417" s="297"/>
      <c r="F417" s="299"/>
      <c r="G417" s="299"/>
      <c r="H417" s="299"/>
      <c r="I417" s="300"/>
      <c r="J417" s="298"/>
    </row>
    <row r="418" spans="3:10" ht="13.5" customHeight="1" thickBot="1" x14ac:dyDescent="0.35">
      <c r="C418" s="297"/>
      <c r="D418" s="66"/>
      <c r="E418" s="152"/>
      <c r="F418" s="268"/>
      <c r="G418" s="153"/>
      <c r="H418" s="153"/>
      <c r="I418" s="172"/>
      <c r="J418" s="298"/>
    </row>
    <row r="419" spans="3:10" ht="24.75" customHeight="1" x14ac:dyDescent="0.25">
      <c r="C419" s="66"/>
      <c r="D419" s="301"/>
      <c r="E419" s="120" t="s">
        <v>847</v>
      </c>
      <c r="F419" s="66"/>
      <c r="G419" s="302" t="s">
        <v>1127</v>
      </c>
      <c r="H419" s="302"/>
      <c r="I419" s="302"/>
      <c r="J419" s="298"/>
    </row>
    <row r="420" spans="3:10" ht="18" x14ac:dyDescent="0.25">
      <c r="C420" s="303"/>
      <c r="D420" s="120"/>
      <c r="E420" s="121" t="s">
        <v>787</v>
      </c>
      <c r="F420" s="269"/>
      <c r="G420" s="241" t="s">
        <v>1128</v>
      </c>
      <c r="H420" s="241"/>
      <c r="I420" s="241"/>
      <c r="J420" s="298"/>
    </row>
    <row r="421" spans="3:10" ht="18" x14ac:dyDescent="0.25">
      <c r="C421" s="120"/>
      <c r="D421" s="121"/>
      <c r="E421" s="67"/>
      <c r="F421" s="68"/>
      <c r="G421" s="68"/>
      <c r="H421" s="68"/>
      <c r="I421" s="173"/>
    </row>
    <row r="422" spans="3:10" ht="18" x14ac:dyDescent="0.3">
      <c r="C422" s="121"/>
      <c r="D422" s="65"/>
      <c r="E422" s="65"/>
      <c r="F422" s="65"/>
      <c r="G422" s="65"/>
      <c r="H422" s="65"/>
      <c r="I422" s="171"/>
    </row>
    <row r="423" spans="3:10" ht="16.5" x14ac:dyDescent="0.3">
      <c r="C423" s="65"/>
      <c r="D423" s="65"/>
      <c r="E423" s="65"/>
      <c r="F423" s="65"/>
      <c r="G423" s="65"/>
      <c r="H423" s="65"/>
      <c r="I423" s="171"/>
    </row>
  </sheetData>
  <autoFilter ref="A7:J415" xr:uid="{00000000-0009-0000-0000-000002000000}"/>
  <sortState xmlns:xlrd2="http://schemas.microsoft.com/office/spreadsheetml/2017/richdata2" ref="A380:J388">
    <sortCondition ref="D380:D388"/>
  </sortState>
  <mergeCells count="6">
    <mergeCell ref="C415:I415"/>
    <mergeCell ref="C1:J4"/>
    <mergeCell ref="C5:J5"/>
    <mergeCell ref="C6:J6"/>
    <mergeCell ref="G419:I419"/>
    <mergeCell ref="G420:I420"/>
  </mergeCells>
  <conditionalFormatting sqref="J198:J202">
    <cfRule type="colorScale" priority="5">
      <colorScale>
        <cfvo type="num" val="&quot;&gt;o=(239545.75&quot;"/>
        <cfvo type="max"/>
        <color rgb="FFFF7128"/>
        <color rgb="FFFFEF9C"/>
      </colorScale>
    </cfRule>
    <cfRule type="colorScale" priority="6">
      <colorScale>
        <cfvo type="num" val="&quot;&gt;=239545.75&quot;"/>
        <cfvo type="num" val="239545.75"/>
        <color rgb="FFFF7128"/>
        <color rgb="FFFF0000"/>
      </colorScale>
    </cfRule>
  </conditionalFormatting>
  <pageMargins left="0.43" right="0.17" top="0.4" bottom="0.48" header="0.31496062992125984" footer="0.31496062992125984"/>
  <pageSetup scale="60" fitToHeight="5" orientation="portrait" r:id="rId1"/>
  <headerFooter>
    <oddFooter>&amp;C&amp;P of &amp;N Pages</oddFooter>
  </headerFooter>
  <rowBreaks count="3" manualBreakCount="3">
    <brk id="63" min="2" max="9" man="1"/>
    <brk id="119" min="2" max="9" man="1"/>
    <brk id="174" min="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Inv. Textil </vt:lpstr>
      <vt:lpstr>Invt. Textil </vt:lpstr>
      <vt:lpstr>Inv. Cocina </vt:lpstr>
      <vt:lpstr>Inv. Suministro </vt:lpstr>
      <vt:lpstr>'Inv. Cocina '!Área_de_impresión</vt:lpstr>
      <vt:lpstr>'Inv. Suministro '!Área_de_impresión</vt:lpstr>
      <vt:lpstr>'Invt. Textil '!Área_de_impresión</vt:lpstr>
      <vt:lpstr>'Inv. Cocina '!Títulos_a_imprimir</vt:lpstr>
      <vt:lpstr>'Inv. Suministro '!Títulos_a_imprimir</vt:lpstr>
      <vt:lpstr>'Inv. Textil '!Títulos_a_imprimir</vt:lpstr>
      <vt:lpstr>'Invt. Textil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Bethania De los Santos Rodriguez</dc:creator>
  <cp:lastModifiedBy>Oscary Elizabeth de Jesus Abad</cp:lastModifiedBy>
  <cp:lastPrinted>2024-04-10T13:30:13Z</cp:lastPrinted>
  <dcterms:created xsi:type="dcterms:W3CDTF">2021-06-25T12:38:23Z</dcterms:created>
  <dcterms:modified xsi:type="dcterms:W3CDTF">2024-04-10T13:35:49Z</dcterms:modified>
</cp:coreProperties>
</file>