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el.galvez\Desktop\Activos Fijos AAIP\2018\A 31012018\"/>
    </mc:Choice>
  </mc:AlternateContent>
  <bookViews>
    <workbookView xWindow="11520" yWindow="-135" windowWidth="17070" windowHeight="12825"/>
  </bookViews>
  <sheets>
    <sheet name="A.F. PRESENTA ENERO 2018" sheetId="4" r:id="rId1"/>
  </sheets>
  <definedNames>
    <definedName name="_xlnm._FilterDatabase" localSheetId="0" hidden="1">'A.F. PRESENTA ENERO 2018'!$A$6:$Q$178</definedName>
    <definedName name="_xlnm.Print_Area" localSheetId="0">'A.F. PRESENTA ENERO 2018'!#REF!</definedName>
    <definedName name="_xlnm.Print_Titles" localSheetId="0">'A.F. PRESENTA ENERO 2018'!$6:$6</definedName>
  </definedNames>
  <calcPr calcId="152511"/>
</workbook>
</file>

<file path=xl/calcChain.xml><?xml version="1.0" encoding="utf-8"?>
<calcChain xmlns="http://schemas.openxmlformats.org/spreadsheetml/2006/main">
  <c r="G84" i="4" l="1"/>
  <c r="G83" i="4" s="1"/>
  <c r="H84" i="4"/>
  <c r="H83" i="4" s="1"/>
  <c r="I84" i="4"/>
  <c r="I83" i="4" s="1"/>
  <c r="J84" i="4"/>
  <c r="J83" i="4" s="1"/>
  <c r="K84" i="4"/>
  <c r="K83" i="4" s="1"/>
  <c r="L84" i="4"/>
  <c r="L83" i="4" s="1"/>
  <c r="M84" i="4"/>
  <c r="M83" i="4" s="1"/>
  <c r="N84" i="4"/>
  <c r="N83" i="4" s="1"/>
  <c r="O84" i="4"/>
  <c r="O83" i="4" s="1"/>
  <c r="P84" i="4"/>
  <c r="P83" i="4" s="1"/>
  <c r="Q178" i="4"/>
  <c r="Q177" i="4" s="1"/>
  <c r="Q176" i="4" s="1"/>
  <c r="Q175" i="4" s="1"/>
  <c r="P177" i="4"/>
  <c r="O177" i="4"/>
  <c r="O176" i="4" s="1"/>
  <c r="O175" i="4" s="1"/>
  <c r="N177" i="4"/>
  <c r="N176" i="4" s="1"/>
  <c r="N175" i="4" s="1"/>
  <c r="M177" i="4"/>
  <c r="M176" i="4" s="1"/>
  <c r="M175" i="4" s="1"/>
  <c r="L177" i="4"/>
  <c r="K177" i="4"/>
  <c r="K176" i="4" s="1"/>
  <c r="K175" i="4" s="1"/>
  <c r="J177" i="4"/>
  <c r="J176" i="4" s="1"/>
  <c r="J175" i="4" s="1"/>
  <c r="I177" i="4"/>
  <c r="I176" i="4" s="1"/>
  <c r="I175" i="4" s="1"/>
  <c r="H177" i="4"/>
  <c r="G177" i="4"/>
  <c r="G176" i="4" s="1"/>
  <c r="G175" i="4" s="1"/>
  <c r="P176" i="4"/>
  <c r="P175" i="4" s="1"/>
  <c r="L176" i="4"/>
  <c r="L175" i="4" s="1"/>
  <c r="H176" i="4"/>
  <c r="H175" i="4" s="1"/>
  <c r="Q174" i="4"/>
  <c r="Q173" i="4" s="1"/>
  <c r="Q172" i="4" s="1"/>
  <c r="P173" i="4"/>
  <c r="O173" i="4"/>
  <c r="N173" i="4"/>
  <c r="M173" i="4"/>
  <c r="L173" i="4"/>
  <c r="K173" i="4"/>
  <c r="J173" i="4"/>
  <c r="I173" i="4"/>
  <c r="H173" i="4"/>
  <c r="G173" i="4"/>
  <c r="Q171" i="4"/>
  <c r="Q170" i="4" s="1"/>
  <c r="Q169" i="4" s="1"/>
  <c r="P170" i="4"/>
  <c r="P169" i="4" s="1"/>
  <c r="P168" i="4" s="1"/>
  <c r="O170" i="4"/>
  <c r="N170" i="4"/>
  <c r="N169" i="4" s="1"/>
  <c r="N168" i="4" s="1"/>
  <c r="M170" i="4"/>
  <c r="M169" i="4" s="1"/>
  <c r="M168" i="4" s="1"/>
  <c r="L170" i="4"/>
  <c r="L169" i="4" s="1"/>
  <c r="L168" i="4" s="1"/>
  <c r="K170" i="4"/>
  <c r="K169" i="4" s="1"/>
  <c r="K168" i="4" s="1"/>
  <c r="J170" i="4"/>
  <c r="J169" i="4" s="1"/>
  <c r="J168" i="4" s="1"/>
  <c r="I170" i="4"/>
  <c r="I169" i="4" s="1"/>
  <c r="I168" i="4" s="1"/>
  <c r="H170" i="4"/>
  <c r="H169" i="4" s="1"/>
  <c r="H168" i="4" s="1"/>
  <c r="G170" i="4"/>
  <c r="O169" i="4"/>
  <c r="O168" i="4" s="1"/>
  <c r="G169" i="4"/>
  <c r="G168" i="4" s="1"/>
  <c r="Q167" i="4"/>
  <c r="Q166" i="4" s="1"/>
  <c r="Q165" i="4" s="1"/>
  <c r="Q164" i="4" s="1"/>
  <c r="P166" i="4"/>
  <c r="O166" i="4"/>
  <c r="O165" i="4" s="1"/>
  <c r="O164" i="4" s="1"/>
  <c r="N166" i="4"/>
  <c r="N165" i="4" s="1"/>
  <c r="N164" i="4" s="1"/>
  <c r="M166" i="4"/>
  <c r="M165" i="4" s="1"/>
  <c r="M164" i="4" s="1"/>
  <c r="L166" i="4"/>
  <c r="K166" i="4"/>
  <c r="K165" i="4" s="1"/>
  <c r="K164" i="4" s="1"/>
  <c r="J166" i="4"/>
  <c r="J165" i="4" s="1"/>
  <c r="J164" i="4" s="1"/>
  <c r="I166" i="4"/>
  <c r="I165" i="4" s="1"/>
  <c r="I164" i="4" s="1"/>
  <c r="H166" i="4"/>
  <c r="G166" i="4"/>
  <c r="G165" i="4" s="1"/>
  <c r="G164" i="4" s="1"/>
  <c r="P165" i="4"/>
  <c r="P164" i="4" s="1"/>
  <c r="L165" i="4"/>
  <c r="L164" i="4" s="1"/>
  <c r="H165" i="4"/>
  <c r="H164" i="4" s="1"/>
  <c r="Q163" i="4"/>
  <c r="Q162" i="4"/>
  <c r="Q161" i="4" s="1"/>
  <c r="P162" i="4"/>
  <c r="P161" i="4" s="1"/>
  <c r="O162" i="4"/>
  <c r="O161" i="4" s="1"/>
  <c r="N162" i="4"/>
  <c r="M162" i="4"/>
  <c r="M161" i="4" s="1"/>
  <c r="L162" i="4"/>
  <c r="L161" i="4" s="1"/>
  <c r="K162" i="4"/>
  <c r="K161" i="4" s="1"/>
  <c r="J162" i="4"/>
  <c r="J161" i="4" s="1"/>
  <c r="I162" i="4"/>
  <c r="I161" i="4" s="1"/>
  <c r="H162" i="4"/>
  <c r="H161" i="4" s="1"/>
  <c r="G162" i="4"/>
  <c r="G161" i="4" s="1"/>
  <c r="N161" i="4"/>
  <c r="Q160" i="4"/>
  <c r="Q159" i="4" s="1"/>
  <c r="Q158" i="4" s="1"/>
  <c r="P159" i="4"/>
  <c r="P158" i="4" s="1"/>
  <c r="O159" i="4"/>
  <c r="O158" i="4" s="1"/>
  <c r="N159" i="4"/>
  <c r="M159" i="4"/>
  <c r="L159" i="4"/>
  <c r="L158" i="4" s="1"/>
  <c r="K159" i="4"/>
  <c r="K158" i="4" s="1"/>
  <c r="J159" i="4"/>
  <c r="J158" i="4" s="1"/>
  <c r="I159" i="4"/>
  <c r="I158" i="4" s="1"/>
  <c r="H159" i="4"/>
  <c r="H158" i="4" s="1"/>
  <c r="G159" i="4"/>
  <c r="G158" i="4" s="1"/>
  <c r="N158" i="4"/>
  <c r="M158" i="4"/>
  <c r="Q157" i="4"/>
  <c r="Q156" i="4"/>
  <c r="Q153" i="4" s="1"/>
  <c r="Q152" i="4" s="1"/>
  <c r="Q155" i="4"/>
  <c r="Q154" i="4"/>
  <c r="P153" i="4"/>
  <c r="P152" i="4" s="1"/>
  <c r="O153" i="4"/>
  <c r="O152" i="4" s="1"/>
  <c r="N153" i="4"/>
  <c r="M153" i="4"/>
  <c r="M152" i="4" s="1"/>
  <c r="L153" i="4"/>
  <c r="L152" i="4" s="1"/>
  <c r="K153" i="4"/>
  <c r="K152" i="4" s="1"/>
  <c r="J153" i="4"/>
  <c r="I153" i="4"/>
  <c r="I152" i="4" s="1"/>
  <c r="H153" i="4"/>
  <c r="H152" i="4" s="1"/>
  <c r="G153" i="4"/>
  <c r="G152" i="4" s="1"/>
  <c r="N152" i="4"/>
  <c r="J152" i="4"/>
  <c r="Q151" i="4"/>
  <c r="Q150" i="4"/>
  <c r="Q149" i="4"/>
  <c r="Q146" i="4" s="1"/>
  <c r="Q145" i="4" s="1"/>
  <c r="Q148" i="4"/>
  <c r="Q147" i="4"/>
  <c r="P146" i="4"/>
  <c r="P145" i="4" s="1"/>
  <c r="O146" i="4"/>
  <c r="O145" i="4" s="1"/>
  <c r="N146" i="4"/>
  <c r="M146" i="4"/>
  <c r="L146" i="4"/>
  <c r="L145" i="4" s="1"/>
  <c r="K146" i="4"/>
  <c r="K145" i="4" s="1"/>
  <c r="J146" i="4"/>
  <c r="I146" i="4"/>
  <c r="I145" i="4" s="1"/>
  <c r="H146" i="4"/>
  <c r="H145" i="4" s="1"/>
  <c r="G146" i="4"/>
  <c r="G145" i="4" s="1"/>
  <c r="N145" i="4"/>
  <c r="M145" i="4"/>
  <c r="J145" i="4"/>
  <c r="Q144" i="4"/>
  <c r="Q143" i="4"/>
  <c r="Q142" i="4"/>
  <c r="P141" i="4"/>
  <c r="O141" i="4"/>
  <c r="O140" i="4" s="1"/>
  <c r="N141" i="4"/>
  <c r="N140" i="4" s="1"/>
  <c r="M141" i="4"/>
  <c r="M140" i="4" s="1"/>
  <c r="L141" i="4"/>
  <c r="K141" i="4"/>
  <c r="K140" i="4" s="1"/>
  <c r="J141" i="4"/>
  <c r="J140" i="4" s="1"/>
  <c r="I141" i="4"/>
  <c r="I140" i="4" s="1"/>
  <c r="H141" i="4"/>
  <c r="G141" i="4"/>
  <c r="G140" i="4" s="1"/>
  <c r="P140" i="4"/>
  <c r="L140" i="4"/>
  <c r="H140" i="4"/>
  <c r="Q139" i="4"/>
  <c r="Q138" i="4" s="1"/>
  <c r="Q137" i="4" s="1"/>
  <c r="P138" i="4"/>
  <c r="P137" i="4" s="1"/>
  <c r="O138" i="4"/>
  <c r="O137" i="4" s="1"/>
  <c r="N138" i="4"/>
  <c r="M138" i="4"/>
  <c r="L138" i="4"/>
  <c r="L137" i="4" s="1"/>
  <c r="K138" i="4"/>
  <c r="K137" i="4" s="1"/>
  <c r="J138" i="4"/>
  <c r="J137" i="4" s="1"/>
  <c r="I138" i="4"/>
  <c r="I137" i="4" s="1"/>
  <c r="H138" i="4"/>
  <c r="H137" i="4" s="1"/>
  <c r="G138" i="4"/>
  <c r="G137" i="4" s="1"/>
  <c r="N137" i="4"/>
  <c r="M137" i="4"/>
  <c r="Q135" i="4"/>
  <c r="Q134" i="4" s="1"/>
  <c r="Q133" i="4" s="1"/>
  <c r="P134" i="4"/>
  <c r="P133" i="4" s="1"/>
  <c r="O134" i="4"/>
  <c r="O133" i="4" s="1"/>
  <c r="N134" i="4"/>
  <c r="N133" i="4" s="1"/>
  <c r="M134" i="4"/>
  <c r="M133" i="4" s="1"/>
  <c r="L134" i="4"/>
  <c r="L133" i="4" s="1"/>
  <c r="K134" i="4"/>
  <c r="K133" i="4" s="1"/>
  <c r="J134" i="4"/>
  <c r="J133" i="4" s="1"/>
  <c r="I134" i="4"/>
  <c r="H134" i="4"/>
  <c r="H133" i="4" s="1"/>
  <c r="G134" i="4"/>
  <c r="I133" i="4"/>
  <c r="G133" i="4"/>
  <c r="Q132" i="4"/>
  <c r="Q131" i="4"/>
  <c r="Q130" i="4" s="1"/>
  <c r="P131" i="4"/>
  <c r="P130" i="4" s="1"/>
  <c r="O131" i="4"/>
  <c r="O130" i="4" s="1"/>
  <c r="N131" i="4"/>
  <c r="M131" i="4"/>
  <c r="M130" i="4" s="1"/>
  <c r="L131" i="4"/>
  <c r="K131" i="4"/>
  <c r="K130" i="4" s="1"/>
  <c r="J131" i="4"/>
  <c r="J130" i="4" s="1"/>
  <c r="I131" i="4"/>
  <c r="I130" i="4" s="1"/>
  <c r="I119" i="4" s="1"/>
  <c r="H131" i="4"/>
  <c r="G131" i="4"/>
  <c r="G130" i="4" s="1"/>
  <c r="N130" i="4"/>
  <c r="L130" i="4"/>
  <c r="H130" i="4"/>
  <c r="Q129" i="4"/>
  <c r="Q128" i="4" s="1"/>
  <c r="Q127" i="4" s="1"/>
  <c r="P128" i="4"/>
  <c r="P127" i="4" s="1"/>
  <c r="O128" i="4"/>
  <c r="O127" i="4" s="1"/>
  <c r="N128" i="4"/>
  <c r="M128" i="4"/>
  <c r="M127" i="4" s="1"/>
  <c r="L128" i="4"/>
  <c r="L127" i="4" s="1"/>
  <c r="K128" i="4"/>
  <c r="J128" i="4"/>
  <c r="J127" i="4" s="1"/>
  <c r="I128" i="4"/>
  <c r="I127" i="4" s="1"/>
  <c r="H128" i="4"/>
  <c r="H127" i="4" s="1"/>
  <c r="G128" i="4"/>
  <c r="G127" i="4" s="1"/>
  <c r="N127" i="4"/>
  <c r="K127" i="4"/>
  <c r="Q126" i="4"/>
  <c r="Q125" i="4"/>
  <c r="Q124" i="4"/>
  <c r="Q123" i="4"/>
  <c r="Q122" i="4"/>
  <c r="P121" i="4"/>
  <c r="P120" i="4" s="1"/>
  <c r="O121" i="4"/>
  <c r="O120" i="4" s="1"/>
  <c r="N121" i="4"/>
  <c r="N120" i="4" s="1"/>
  <c r="M121" i="4"/>
  <c r="M120" i="4" s="1"/>
  <c r="L121" i="4"/>
  <c r="L120" i="4" s="1"/>
  <c r="K121" i="4"/>
  <c r="K120" i="4" s="1"/>
  <c r="J121" i="4"/>
  <c r="J120" i="4" s="1"/>
  <c r="I121" i="4"/>
  <c r="H121" i="4"/>
  <c r="H120" i="4" s="1"/>
  <c r="G121" i="4"/>
  <c r="G120" i="4" s="1"/>
  <c r="I120" i="4"/>
  <c r="Q118" i="4"/>
  <c r="Q117" i="4"/>
  <c r="Q116" i="4"/>
  <c r="Q115" i="4"/>
  <c r="Q114" i="4"/>
  <c r="Q113" i="4"/>
  <c r="Q112" i="4"/>
  <c r="Q111" i="4"/>
  <c r="Q110" i="4"/>
  <c r="Q109" i="4"/>
  <c r="Q108" i="4"/>
  <c r="Q107" i="4"/>
  <c r="P106" i="4"/>
  <c r="P105" i="4" s="1"/>
  <c r="O106" i="4"/>
  <c r="O105" i="4" s="1"/>
  <c r="N106" i="4"/>
  <c r="M106" i="4"/>
  <c r="M105" i="4" s="1"/>
  <c r="L106" i="4"/>
  <c r="L105" i="4" s="1"/>
  <c r="K106" i="4"/>
  <c r="J106" i="4"/>
  <c r="I106" i="4"/>
  <c r="I105" i="4" s="1"/>
  <c r="H106" i="4"/>
  <c r="H105" i="4" s="1"/>
  <c r="G106" i="4"/>
  <c r="G105" i="4" s="1"/>
  <c r="N105" i="4"/>
  <c r="K105" i="4"/>
  <c r="J105" i="4"/>
  <c r="Q104" i="4"/>
  <c r="Q103" i="4"/>
  <c r="Q102" i="4"/>
  <c r="Q101" i="4"/>
  <c r="Q100" i="4"/>
  <c r="Q99" i="4"/>
  <c r="Q98" i="4"/>
  <c r="Q97" i="4"/>
  <c r="Q96" i="4"/>
  <c r="Q95" i="4"/>
  <c r="Q94" i="4"/>
  <c r="Q93" i="4"/>
  <c r="Q92" i="4"/>
  <c r="Q91" i="4"/>
  <c r="P90" i="4"/>
  <c r="P89" i="4" s="1"/>
  <c r="O90" i="4"/>
  <c r="O89" i="4" s="1"/>
  <c r="N90" i="4"/>
  <c r="M90" i="4"/>
  <c r="M89" i="4" s="1"/>
  <c r="L90" i="4"/>
  <c r="L89" i="4" s="1"/>
  <c r="K90" i="4"/>
  <c r="K89" i="4" s="1"/>
  <c r="J90" i="4"/>
  <c r="I90" i="4"/>
  <c r="I89" i="4" s="1"/>
  <c r="H90" i="4"/>
  <c r="H89" i="4" s="1"/>
  <c r="G90" i="4"/>
  <c r="G89" i="4" s="1"/>
  <c r="N89" i="4"/>
  <c r="J89" i="4"/>
  <c r="J88" i="4" s="1"/>
  <c r="Q87" i="4"/>
  <c r="Q86" i="4"/>
  <c r="Q85" i="4"/>
  <c r="Q82" i="4"/>
  <c r="Q81" i="4"/>
  <c r="Q80" i="4"/>
  <c r="Q79" i="4"/>
  <c r="Q78" i="4"/>
  <c r="Q77" i="4"/>
  <c r="Q76" i="4"/>
  <c r="P75" i="4"/>
  <c r="P74" i="4" s="1"/>
  <c r="O75" i="4"/>
  <c r="O74" i="4" s="1"/>
  <c r="N75" i="4"/>
  <c r="M75" i="4"/>
  <c r="M74" i="4" s="1"/>
  <c r="L75" i="4"/>
  <c r="L74" i="4" s="1"/>
  <c r="K75" i="4"/>
  <c r="J75" i="4"/>
  <c r="J74" i="4" s="1"/>
  <c r="I75" i="4"/>
  <c r="I74" i="4" s="1"/>
  <c r="H75" i="4"/>
  <c r="G75" i="4"/>
  <c r="N74" i="4"/>
  <c r="K74" i="4"/>
  <c r="H74" i="4"/>
  <c r="G74" i="4"/>
  <c r="Q72" i="4"/>
  <c r="Q71" i="4"/>
  <c r="Q70" i="4"/>
  <c r="Q69" i="4"/>
  <c r="Q68" i="4"/>
  <c r="Q67" i="4"/>
  <c r="Q66" i="4"/>
  <c r="Q65" i="4"/>
  <c r="Q64" i="4"/>
  <c r="Q63" i="4"/>
  <c r="P62" i="4"/>
  <c r="P61" i="4" s="1"/>
  <c r="O62" i="4"/>
  <c r="N62" i="4"/>
  <c r="N61" i="4" s="1"/>
  <c r="M62" i="4"/>
  <c r="L62" i="4"/>
  <c r="L61" i="4" s="1"/>
  <c r="K62" i="4"/>
  <c r="J62" i="4"/>
  <c r="J61" i="4" s="1"/>
  <c r="I62" i="4"/>
  <c r="I61" i="4" s="1"/>
  <c r="H62" i="4"/>
  <c r="H61" i="4" s="1"/>
  <c r="G62" i="4"/>
  <c r="O61" i="4"/>
  <c r="M61" i="4"/>
  <c r="K61" i="4"/>
  <c r="G61" i="4"/>
  <c r="Q60" i="4"/>
  <c r="Q59" i="4"/>
  <c r="Q58" i="4"/>
  <c r="Q57" i="4"/>
  <c r="Q56" i="4"/>
  <c r="Q55" i="4"/>
  <c r="Q54" i="4"/>
  <c r="Q53" i="4"/>
  <c r="Q52" i="4"/>
  <c r="P51" i="4"/>
  <c r="P50" i="4" s="1"/>
  <c r="O51" i="4"/>
  <c r="O50" i="4" s="1"/>
  <c r="N51" i="4"/>
  <c r="M51" i="4"/>
  <c r="M50" i="4" s="1"/>
  <c r="L51" i="4"/>
  <c r="L50" i="4" s="1"/>
  <c r="K51" i="4"/>
  <c r="K50" i="4" s="1"/>
  <c r="J51" i="4"/>
  <c r="J50" i="4" s="1"/>
  <c r="I51" i="4"/>
  <c r="I50" i="4" s="1"/>
  <c r="H51" i="4"/>
  <c r="H50" i="4" s="1"/>
  <c r="G51" i="4"/>
  <c r="G50" i="4" s="1"/>
  <c r="N50" i="4"/>
  <c r="Q49" i="4"/>
  <c r="Q48" i="4"/>
  <c r="Q47" i="4"/>
  <c r="Q46" i="4"/>
  <c r="Q45" i="4"/>
  <c r="Q44" i="4"/>
  <c r="Q43" i="4"/>
  <c r="Q42" i="4"/>
  <c r="Q41" i="4"/>
  <c r="Q40" i="4"/>
  <c r="Q39" i="4"/>
  <c r="Q38" i="4"/>
  <c r="Q37" i="4"/>
  <c r="Q36" i="4"/>
  <c r="Q35" i="4"/>
  <c r="Q34" i="4"/>
  <c r="P33" i="4"/>
  <c r="P32" i="4" s="1"/>
  <c r="O33" i="4"/>
  <c r="O32" i="4" s="1"/>
  <c r="N33" i="4"/>
  <c r="N32" i="4" s="1"/>
  <c r="M33" i="4"/>
  <c r="M32" i="4" s="1"/>
  <c r="L33" i="4"/>
  <c r="L32" i="4" s="1"/>
  <c r="K33" i="4"/>
  <c r="K32" i="4" s="1"/>
  <c r="J33" i="4"/>
  <c r="J32" i="4" s="1"/>
  <c r="I33" i="4"/>
  <c r="I32" i="4" s="1"/>
  <c r="H33" i="4"/>
  <c r="G33" i="4"/>
  <c r="G32" i="4" s="1"/>
  <c r="H32" i="4"/>
  <c r="Q30" i="4"/>
  <c r="Q29" i="4"/>
  <c r="Q28" i="4"/>
  <c r="Q27" i="4"/>
  <c r="Q26" i="4"/>
  <c r="Q25" i="4"/>
  <c r="Q24" i="4"/>
  <c r="Q23" i="4"/>
  <c r="Q22" i="4"/>
  <c r="Q21" i="4"/>
  <c r="Q20" i="4"/>
  <c r="Q19" i="4"/>
  <c r="Q18" i="4"/>
  <c r="Q17" i="4"/>
  <c r="Q16" i="4"/>
  <c r="Q15" i="4"/>
  <c r="Q14" i="4"/>
  <c r="Q13" i="4"/>
  <c r="Q12" i="4"/>
  <c r="Q11" i="4"/>
  <c r="P10" i="4"/>
  <c r="P9" i="4" s="1"/>
  <c r="O10" i="4"/>
  <c r="O9" i="4" s="1"/>
  <c r="N10" i="4"/>
  <c r="N9" i="4" s="1"/>
  <c r="M10" i="4"/>
  <c r="M9" i="4" s="1"/>
  <c r="L10" i="4"/>
  <c r="L9" i="4" s="1"/>
  <c r="K10" i="4"/>
  <c r="K9" i="4" s="1"/>
  <c r="J10" i="4"/>
  <c r="J9" i="4" s="1"/>
  <c r="I10" i="4"/>
  <c r="I9" i="4" s="1"/>
  <c r="H10" i="4"/>
  <c r="H9" i="4" s="1"/>
  <c r="G10" i="4"/>
  <c r="G9" i="4" s="1"/>
  <c r="P119" i="4" l="1"/>
  <c r="K8" i="4"/>
  <c r="Q75" i="4"/>
  <c r="Q74" i="4" s="1"/>
  <c r="Q141" i="4"/>
  <c r="Q140" i="4" s="1"/>
  <c r="Q168" i="4"/>
  <c r="H8" i="4"/>
  <c r="Q33" i="4"/>
  <c r="Q32" i="4" s="1"/>
  <c r="H119" i="4"/>
  <c r="J136" i="4"/>
  <c r="N136" i="4"/>
  <c r="Q136" i="4"/>
  <c r="G119" i="4"/>
  <c r="K119" i="4"/>
  <c r="O119" i="4"/>
  <c r="L119" i="4"/>
  <c r="Q121" i="4"/>
  <c r="Q120" i="4" s="1"/>
  <c r="Q119" i="4" s="1"/>
  <c r="M119" i="4"/>
  <c r="N88" i="4"/>
  <c r="I88" i="4"/>
  <c r="M88" i="4"/>
  <c r="O88" i="4"/>
  <c r="K73" i="4"/>
  <c r="M73" i="4"/>
  <c r="N73" i="4"/>
  <c r="J73" i="4"/>
  <c r="I73" i="4"/>
  <c r="G73" i="4"/>
  <c r="O73" i="4"/>
  <c r="H73" i="4"/>
  <c r="L73" i="4"/>
  <c r="G8" i="4"/>
  <c r="O8" i="4"/>
  <c r="Q62" i="4"/>
  <c r="Q61" i="4" s="1"/>
  <c r="I8" i="4"/>
  <c r="M8" i="4"/>
  <c r="P8" i="4"/>
  <c r="J8" i="4"/>
  <c r="N8" i="4"/>
  <c r="Q10" i="4"/>
  <c r="Q9" i="4" s="1"/>
  <c r="Q8" i="4" s="1"/>
  <c r="L8" i="4"/>
  <c r="K88" i="4"/>
  <c r="Q51" i="4"/>
  <c r="Q50" i="4" s="1"/>
  <c r="P73" i="4"/>
  <c r="Q84" i="4"/>
  <c r="Q83" i="4" s="1"/>
  <c r="Q90" i="4"/>
  <c r="Q89" i="4" s="1"/>
  <c r="J119" i="4"/>
  <c r="G136" i="4"/>
  <c r="H136" i="4"/>
  <c r="L136" i="4"/>
  <c r="P136" i="4"/>
  <c r="I136" i="4"/>
  <c r="M136" i="4"/>
  <c r="O136" i="4"/>
  <c r="G88" i="4"/>
  <c r="H88" i="4"/>
  <c r="L88" i="4"/>
  <c r="P88" i="4"/>
  <c r="Q106" i="4"/>
  <c r="Q105" i="4" s="1"/>
  <c r="N119" i="4"/>
  <c r="K136" i="4"/>
  <c r="Q73" i="4" l="1"/>
  <c r="J7" i="4"/>
  <c r="N7" i="4"/>
  <c r="K7" i="4"/>
  <c r="G7" i="4"/>
  <c r="O7" i="4"/>
  <c r="P7" i="4"/>
  <c r="H7" i="4"/>
  <c r="I7" i="4"/>
  <c r="M7" i="4"/>
  <c r="L7" i="4"/>
  <c r="Q88" i="4"/>
  <c r="Q7" i="4"/>
</calcChain>
</file>

<file path=xl/sharedStrings.xml><?xml version="1.0" encoding="utf-8"?>
<sst xmlns="http://schemas.openxmlformats.org/spreadsheetml/2006/main" count="475" uniqueCount="238">
  <si>
    <t>Equipos Infor/ Equipos de Procesamiento De Datos</t>
  </si>
  <si>
    <t>Electrodomésticos</t>
  </si>
  <si>
    <t>2.6.1</t>
  </si>
  <si>
    <t>2.6.1.1</t>
  </si>
  <si>
    <t>2.6.1.1.01</t>
  </si>
  <si>
    <t>2.6.1.3</t>
  </si>
  <si>
    <t>Equipos de cómputo</t>
  </si>
  <si>
    <t>2.6.1.3.01</t>
  </si>
  <si>
    <t>2.6.1.4</t>
  </si>
  <si>
    <t>2.6.1.4.01</t>
  </si>
  <si>
    <t>2.6.1.9</t>
  </si>
  <si>
    <t>2.6.1.9.01</t>
  </si>
  <si>
    <t>Otros Mobiliarios y Equipos no Identificados Precedentemente</t>
  </si>
  <si>
    <t>2.6.2</t>
  </si>
  <si>
    <t>2.6.2.1</t>
  </si>
  <si>
    <t>2.6.2.1.01</t>
  </si>
  <si>
    <t>Equipos y Aparatos Audiovisuales</t>
  </si>
  <si>
    <t>2.6.2.3</t>
  </si>
  <si>
    <t>2.6.2.3.01</t>
  </si>
  <si>
    <t>2.6.3</t>
  </si>
  <si>
    <t>2.6.3.1</t>
  </si>
  <si>
    <t>2.6.3.1.01</t>
  </si>
  <si>
    <t>2.6.3.2</t>
  </si>
  <si>
    <t>2.6.3.2.01</t>
  </si>
  <si>
    <t>2.6.4</t>
  </si>
  <si>
    <t>2.6.4.1</t>
  </si>
  <si>
    <t>2.6.4.1.01</t>
  </si>
  <si>
    <t>2.6.4.7</t>
  </si>
  <si>
    <t>2.6.4.7.01</t>
  </si>
  <si>
    <t>2.6.4.8</t>
  </si>
  <si>
    <t>2.6.4.8.01</t>
  </si>
  <si>
    <t>2.6.5.2</t>
  </si>
  <si>
    <t>2.6.5.2.01</t>
  </si>
  <si>
    <t>2.6.5.4</t>
  </si>
  <si>
    <t>2.6.5.4.01</t>
  </si>
  <si>
    <t>2.6.5.5</t>
  </si>
  <si>
    <t>2.6.5.5.01</t>
  </si>
  <si>
    <t>2.6.5.6</t>
  </si>
  <si>
    <t>2.6.5.6.01</t>
  </si>
  <si>
    <t>2.6.5.7</t>
  </si>
  <si>
    <t>2.6.5.7.01</t>
  </si>
  <si>
    <t>2.6.5.8</t>
  </si>
  <si>
    <t>2.6.5.8.01</t>
  </si>
  <si>
    <t>2.6.6</t>
  </si>
  <si>
    <t>2.6.6.2</t>
  </si>
  <si>
    <t>2.6.6.2.01</t>
  </si>
  <si>
    <t>2.6.8.3</t>
  </si>
  <si>
    <t>2.6.8.3.01</t>
  </si>
  <si>
    <t>2.6.9.2</t>
  </si>
  <si>
    <t>Edificios no residenciales</t>
  </si>
  <si>
    <t>2.6.9.2.01</t>
  </si>
  <si>
    <t>Equipos de Seguridad</t>
  </si>
  <si>
    <t>Equipo de Generación Eléctrica, Aparatos y Accesorios Eléctricos</t>
  </si>
  <si>
    <t xml:space="preserve">Mobiliario y Equipos Educacional y Recreativo </t>
  </si>
  <si>
    <t>Cámaras Fotográficas y de Video</t>
  </si>
  <si>
    <t xml:space="preserve">Equipo e Instrumental, Científico y Laboratorio </t>
  </si>
  <si>
    <t>Equipo Médico y de Laboratorio</t>
  </si>
  <si>
    <t>Instrumental Médico y de Laboratorio</t>
  </si>
  <si>
    <t xml:space="preserve">Vehículos y Equipos de Transporte, Tracción y Elevación </t>
  </si>
  <si>
    <t>Automóviles y Camiones</t>
  </si>
  <si>
    <t>Equipo de Elevación</t>
  </si>
  <si>
    <t>Otros Equipos de Transporte</t>
  </si>
  <si>
    <t>Maquinaria y Equipo Industrial</t>
  </si>
  <si>
    <t>Sistemas de Aire Acondicionado, Calefacción y Refrigeración Industrial y Comercial</t>
  </si>
  <si>
    <t>Muebles de Oficina y Estantería</t>
  </si>
  <si>
    <t xml:space="preserve">Mobiliario y Equipo </t>
  </si>
  <si>
    <t xml:space="preserve">Bienes Muebles, Inmuebles e Intangibles </t>
  </si>
  <si>
    <t>Equipo de Comunicación, Telecomunicaciones y Señalamiento</t>
  </si>
  <si>
    <t>Herramientas y Máquinas</t>
  </si>
  <si>
    <t>Otros Equipos</t>
  </si>
  <si>
    <t xml:space="preserve">Equipos de Defensa y Seguridad </t>
  </si>
  <si>
    <t>Programas de Informática y Base de Datos</t>
  </si>
  <si>
    <t>Programas de Informática</t>
  </si>
  <si>
    <t>00000925 - ANAQUEL</t>
  </si>
  <si>
    <t>00000928 - ARCHIVO</t>
  </si>
  <si>
    <t>00000930 - ARMARIO</t>
  </si>
  <si>
    <t>00000932 - ASPIRADORA</t>
  </si>
  <si>
    <t>00000971 - CREDENZA</t>
  </si>
  <si>
    <t>00000973 - CUBICULO</t>
  </si>
  <si>
    <t>00000981 - ESCRITORIO</t>
  </si>
  <si>
    <t>00000994 - GABINETE</t>
  </si>
  <si>
    <t>00001050 - TRAMERIA</t>
  </si>
  <si>
    <t>00001574 - COUNTER</t>
  </si>
  <si>
    <t>00001040 - SOFA</t>
  </si>
  <si>
    <t>00001049 - TORRE DUPLICADORA</t>
  </si>
  <si>
    <t>00001016 - MONITOR</t>
  </si>
  <si>
    <t>00000979 - SCANNER</t>
  </si>
  <si>
    <t>00000974 - DISCO DURO</t>
  </si>
  <si>
    <t>00000970 - CPU</t>
  </si>
  <si>
    <t>00000966 - LAPTOP</t>
  </si>
  <si>
    <t>00001048 - TELEVISOR</t>
  </si>
  <si>
    <t>00001021 - NEVERA</t>
  </si>
  <si>
    <t>00000941 - BEBEDERO</t>
  </si>
  <si>
    <t>00000922 - ABANICO</t>
  </si>
  <si>
    <t>00000975 - ENCUADERNADORA</t>
  </si>
  <si>
    <t>00000956 - PORTA SACO</t>
  </si>
  <si>
    <t>00000942 - MAQUINA DE ESCRIBIR</t>
  </si>
  <si>
    <t>00001389 - LUCES DE ESTUDIO</t>
  </si>
  <si>
    <t>00001256 - COMPRESOR ODONTOLOGICO</t>
  </si>
  <si>
    <t>00001255 - SILLON ODONTOLOGICO</t>
  </si>
  <si>
    <t>00001247 - TONOMETRO</t>
  </si>
  <si>
    <t>00001245 - AUTOREFRACTOMETRO</t>
  </si>
  <si>
    <t>00000937 - BALANZA</t>
  </si>
  <si>
    <t>00001013 - MINIBUS</t>
  </si>
  <si>
    <t>00001002 - JEEPETA</t>
  </si>
  <si>
    <t>00000962 - CAMIONETA</t>
  </si>
  <si>
    <t>00000963 - CARRITO DE CARGA</t>
  </si>
  <si>
    <t>00001019 - MOTOCICLETA</t>
  </si>
  <si>
    <t>00001321 - BOMBA DE AGUA</t>
  </si>
  <si>
    <t>00001054 - UNIDAD DE AIRE ACONDICIONADO</t>
  </si>
  <si>
    <t>00000986 - EXTRACTOR</t>
  </si>
  <si>
    <t>00000924 - AMPLIFICADOR</t>
  </si>
  <si>
    <t>00001568 - GENERADOR DE TONOS</t>
  </si>
  <si>
    <t xml:space="preserve">00001001 - INVERSOR </t>
  </si>
  <si>
    <t>00000949 - PLANTA ELECTRICA</t>
  </si>
  <si>
    <t>00001382 - ESCALERA</t>
  </si>
  <si>
    <t>00001257 - DETECTOR</t>
  </si>
  <si>
    <t>00001327 - RELOJ BIOMETRICO</t>
  </si>
  <si>
    <t>00001042 - SWITCH</t>
  </si>
  <si>
    <t>00001660 - TIMPANOMETRO</t>
  </si>
  <si>
    <t>00001270 - ESTERILIZADOR</t>
  </si>
  <si>
    <t>Codigo del Objetal</t>
  </si>
  <si>
    <t>Nombre del Objetal / Articulo</t>
  </si>
  <si>
    <t>BARAHONA</t>
  </si>
  <si>
    <t>ESPERANZA</t>
  </si>
  <si>
    <t>HAINA</t>
  </si>
  <si>
    <t>SAN JUAN</t>
  </si>
  <si>
    <t>ALMACENES</t>
  </si>
  <si>
    <t>OFICINA</t>
  </si>
  <si>
    <t>SEDE ADMINISTRATIVA</t>
  </si>
  <si>
    <t>27 DE FEBRERO</t>
  </si>
  <si>
    <t>MAX HENRIQUEZ U.</t>
  </si>
  <si>
    <t>RAFAEL A. SANCHEZ</t>
  </si>
  <si>
    <t>MONTE PLATA</t>
  </si>
  <si>
    <t>SANTIAGO</t>
  </si>
  <si>
    <t>TOTAL GENERAL</t>
  </si>
  <si>
    <t>2.6</t>
  </si>
  <si>
    <t>KM.22 AUTOP. DUARTE</t>
  </si>
  <si>
    <t>O</t>
  </si>
  <si>
    <t>C</t>
  </si>
  <si>
    <t>S</t>
  </si>
  <si>
    <t>A</t>
  </si>
  <si>
    <t>1</t>
  </si>
  <si>
    <t>2</t>
  </si>
  <si>
    <t>3</t>
  </si>
  <si>
    <t>4</t>
  </si>
  <si>
    <t>9</t>
  </si>
  <si>
    <t>01</t>
  </si>
  <si>
    <t>8</t>
  </si>
  <si>
    <t>7</t>
  </si>
  <si>
    <t>5</t>
  </si>
  <si>
    <t>6</t>
  </si>
  <si>
    <t xml:space="preserve">                    INSTITUTO NACIONAL DE BIENESTAR ESTUDIANTIL</t>
  </si>
  <si>
    <t xml:space="preserve">                         Departamento de Patrimonio y Control de Activos Fijos</t>
  </si>
  <si>
    <t>00001030 - SERVIDOR</t>
  </si>
  <si>
    <t>00001240 - BISELADORA</t>
  </si>
  <si>
    <t>00001246 - LAMPARA DE HENDIDURA</t>
  </si>
  <si>
    <t>00001053 - UNIDAD CONDENSADORA</t>
  </si>
  <si>
    <t>2.6.5</t>
  </si>
  <si>
    <t>2.6.8</t>
  </si>
  <si>
    <t>2.6.9</t>
  </si>
  <si>
    <t>Maquinaria, Otros Equipos y Herramientas</t>
  </si>
  <si>
    <t>B ienes Intangibles</t>
  </si>
  <si>
    <t>Edificios, Estructuras, Tierras, Terrenos y Objetos de Valor</t>
  </si>
  <si>
    <t>00000982 - ESTANTE</t>
  </si>
  <si>
    <t>00001028 - REPISA</t>
  </si>
  <si>
    <t>00001035 - SILLA PARA VISITA</t>
  </si>
  <si>
    <t>00001441 - BOTIQUIN</t>
  </si>
  <si>
    <t>00001711 - SILLA</t>
  </si>
  <si>
    <t>00001716 - MESA</t>
  </si>
  <si>
    <t>00001727 - BASE AEREA</t>
  </si>
  <si>
    <t>00001251 - LENTE OFTALMOLOGICO</t>
  </si>
  <si>
    <t>00000988 - FIREWALL</t>
  </si>
  <si>
    <t>00001005 - LECTOR OPTICO</t>
  </si>
  <si>
    <t>00001715 - IMPRESORA</t>
  </si>
  <si>
    <t>00001717 - TABLET</t>
  </si>
  <si>
    <t>00001719 - ROUTER</t>
  </si>
  <si>
    <t>00001722 - CAJA PARA DISCOS DUROS</t>
  </si>
  <si>
    <t>00001730 - BIBLIOTECA DE UNIDAD DE CINTA</t>
  </si>
  <si>
    <t>00001732 - ANALIZADOR DE CABLES Y TESTEO</t>
  </si>
  <si>
    <t>00000995 - HORNO MICROONDAS</t>
  </si>
  <si>
    <t>00001262 - HIDROLAVADORA</t>
  </si>
  <si>
    <t>00001384 - CAFETERA ELECTRICA</t>
  </si>
  <si>
    <t>00001614 - UPS</t>
  </si>
  <si>
    <t>00001734 - ESTUFA</t>
  </si>
  <si>
    <t>00001052 - TRITURADORA</t>
  </si>
  <si>
    <t>00001489 - SUMADORA</t>
  </si>
  <si>
    <t>00001713 - CAJA FUERTE</t>
  </si>
  <si>
    <t>00001735 - TRIPODE</t>
  </si>
  <si>
    <t>00000967 - CONSOLA DE AUDIO</t>
  </si>
  <si>
    <t>00001012 - MICROFONO</t>
  </si>
  <si>
    <t>00001022 - PANTALLA DE PROYECCION</t>
  </si>
  <si>
    <t>00001728 - PROYECTOR</t>
  </si>
  <si>
    <t>00001729 - SISTEMA INALAMBRICO VOCAL</t>
  </si>
  <si>
    <t>00001372 - CAMARA</t>
  </si>
  <si>
    <t>00000921 - INCUBADORA</t>
  </si>
  <si>
    <t>00001337 - CAMILLA</t>
  </si>
  <si>
    <t>00001377 - CABINA ISONORIZADA</t>
  </si>
  <si>
    <t>00001631 - TABURETE DENTAL</t>
  </si>
  <si>
    <t>00001647 - POTENCIALES EVOCADOS</t>
  </si>
  <si>
    <t>00001648 - EMISIONES OTOACÚSTICA</t>
  </si>
  <si>
    <t>00001691 - AMALGAMADOR</t>
  </si>
  <si>
    <t>00001724 - LENSOMETRO</t>
  </si>
  <si>
    <t>00001238 - DECIBELIMETRO</t>
  </si>
  <si>
    <t>00001241 - TEST OFTALMOLOGICO</t>
  </si>
  <si>
    <t>00001282 - CAVITADOR</t>
  </si>
  <si>
    <t>00001573 - CAJA DE LENTES DE ENSAYO</t>
  </si>
  <si>
    <t>00001659 - AUDIOMETRO</t>
  </si>
  <si>
    <t>00001726 - OTOSCOPIO</t>
  </si>
  <si>
    <t>00001718 - UNIDAD MOVIL</t>
  </si>
  <si>
    <t>00001692 - MONTACARGA</t>
  </si>
  <si>
    <t>2.6.4.6</t>
  </si>
  <si>
    <t>2.6.4.6.01</t>
  </si>
  <si>
    <t>00000965 - COMPRESOR DE AIRE</t>
  </si>
  <si>
    <t>00001712 - BOCINA</t>
  </si>
  <si>
    <t>00001733 - TRANSFORMADOR UPS</t>
  </si>
  <si>
    <t>00001376 - BASCULA DE PESO</t>
  </si>
  <si>
    <t>00001721 - EDIFICIO NO RESIDENCIAL</t>
  </si>
  <si>
    <t>00001008 - LENTE PARA CAMARA</t>
  </si>
  <si>
    <t>Equipo de Traccion</t>
  </si>
  <si>
    <t>Equipo de Tracción</t>
  </si>
  <si>
    <t>00000928 - ARCHIVO AEREO</t>
  </si>
  <si>
    <t>00001720 - GRABADOR DE VIDEO DIGITAL</t>
  </si>
  <si>
    <t>00001606 - GRABADORA DE AUDIO</t>
  </si>
  <si>
    <t>00001534 - SILLON</t>
  </si>
  <si>
    <t>00001852 - MAMPARA</t>
  </si>
  <si>
    <t>00001715 - FOTOCOPIADORA</t>
  </si>
  <si>
    <t>00001351 - SOFTWARE</t>
  </si>
  <si>
    <t>2.6.8.8</t>
  </si>
  <si>
    <t>2.6.8.8.01</t>
  </si>
  <si>
    <t>00000929 - LICENCIA PARA USO DE SOFTWARE</t>
  </si>
  <si>
    <t>Informáticas</t>
  </si>
  <si>
    <t>00001731 - TERMINAL DE VIDEOCONFERENCIA</t>
  </si>
  <si>
    <t>00001655 - TELE LUPA</t>
  </si>
  <si>
    <t>00001656 - CAJA DE ESTERILIZACION</t>
  </si>
  <si>
    <t>00000961 - CAMION</t>
  </si>
  <si>
    <t>00001398 - TELEFONO</t>
  </si>
  <si>
    <t>RELACION DE ACTIVOS FIJOS POR OBJETO DEL GASTO Y UBICACIÓN FISICA AL 31/01/2018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</si>
</sst>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9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name val="Calibri"/>
      <family val="2"/>
      <scheme val="minor"/>
    </font>
  </fonts>
  <fills count="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54">
    <xf numFmtId="0" fontId="0" fillId="0" borderId="0"/>
    <xf numFmtId="0" fontId="11" fillId="0" borderId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0" fontId="21" fillId="5" borderId="5" applyNumberFormat="0" applyAlignment="0" applyProtection="0"/>
    <xf numFmtId="0" fontId="22" fillId="6" borderId="6" applyNumberFormat="0" applyAlignment="0" applyProtection="0"/>
    <xf numFmtId="0" fontId="23" fillId="6" borderId="5" applyNumberFormat="0" applyAlignment="0" applyProtection="0"/>
    <xf numFmtId="0" fontId="24" fillId="0" borderId="7" applyNumberFormat="0" applyFill="0" applyAlignment="0" applyProtection="0"/>
    <xf numFmtId="0" fontId="25" fillId="7" borderId="8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2" fillId="0" borderId="10" applyNumberFormat="0" applyFill="0" applyAlignment="0" applyProtection="0"/>
    <xf numFmtId="0" fontId="2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28" fillId="32" borderId="0" applyNumberFormat="0" applyBorder="0" applyAlignment="0" applyProtection="0"/>
    <xf numFmtId="0" fontId="8" fillId="0" borderId="0"/>
    <xf numFmtId="0" fontId="8" fillId="8" borderId="9" applyNumberFormat="0" applyFont="0" applyAlignment="0" applyProtection="0"/>
    <xf numFmtId="0" fontId="11" fillId="0" borderId="0"/>
    <xf numFmtId="0" fontId="29" fillId="0" borderId="0" applyNumberFormat="0" applyBorder="0" applyProtection="0"/>
    <xf numFmtId="0" fontId="11" fillId="0" borderId="0"/>
    <xf numFmtId="0" fontId="30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153">
    <xf numFmtId="0" fontId="0" fillId="0" borderId="0" xfId="0"/>
    <xf numFmtId="49" fontId="34" fillId="43" borderId="12" xfId="1" applyNumberFormat="1" applyFont="1" applyFill="1" applyBorder="1" applyAlignment="1">
      <alignment horizontal="center" vertical="center" textRotation="90" wrapText="1"/>
    </xf>
    <xf numFmtId="49" fontId="32" fillId="40" borderId="12" xfId="0" applyNumberFormat="1" applyFont="1" applyFill="1" applyBorder="1" applyAlignment="1">
      <alignment horizontal="left" vertical="center" wrapText="1"/>
    </xf>
    <xf numFmtId="49" fontId="31" fillId="0" borderId="27" xfId="0" applyNumberFormat="1" applyFont="1" applyFill="1" applyBorder="1" applyAlignment="1">
      <alignment horizontal="left" vertical="center" wrapText="1"/>
    </xf>
    <xf numFmtId="0" fontId="36" fillId="37" borderId="11" xfId="0" applyFont="1" applyFill="1" applyBorder="1" applyAlignment="1">
      <alignment horizontal="center" vertical="center" textRotation="90" wrapText="1"/>
    </xf>
    <xf numFmtId="0" fontId="36" fillId="37" borderId="31" xfId="0" applyFont="1" applyFill="1" applyBorder="1" applyAlignment="1">
      <alignment horizontal="center" vertical="center" textRotation="90" wrapText="1"/>
    </xf>
    <xf numFmtId="0" fontId="36" fillId="37" borderId="32" xfId="0" applyFont="1" applyFill="1" applyBorder="1" applyAlignment="1">
      <alignment horizontal="center" vertical="center" textRotation="90" wrapText="1"/>
    </xf>
    <xf numFmtId="0" fontId="36" fillId="38" borderId="11" xfId="0" applyFont="1" applyFill="1" applyBorder="1" applyAlignment="1">
      <alignment horizontal="center" vertical="center" textRotation="90" wrapText="1"/>
    </xf>
    <xf numFmtId="0" fontId="36" fillId="39" borderId="11" xfId="0" applyFont="1" applyFill="1" applyBorder="1" applyAlignment="1">
      <alignment horizontal="center" vertical="center" textRotation="90" wrapText="1"/>
    </xf>
    <xf numFmtId="49" fontId="32" fillId="40" borderId="13" xfId="0" applyNumberFormat="1" applyFont="1" applyFill="1" applyBorder="1" applyAlignment="1">
      <alignment horizontal="left" vertical="center" wrapText="1"/>
    </xf>
    <xf numFmtId="49" fontId="37" fillId="43" borderId="11" xfId="1" applyNumberFormat="1" applyFont="1" applyFill="1" applyBorder="1" applyAlignment="1">
      <alignment horizontal="center" vertical="center"/>
    </xf>
    <xf numFmtId="49" fontId="13" fillId="0" borderId="0" xfId="1" applyNumberFormat="1" applyFont="1" applyFill="1" applyAlignment="1">
      <alignment vertical="center"/>
    </xf>
    <xf numFmtId="49" fontId="9" fillId="0" borderId="0" xfId="1" applyNumberFormat="1" applyFont="1" applyFill="1" applyAlignment="1">
      <alignment vertical="center"/>
    </xf>
    <xf numFmtId="0" fontId="13" fillId="0" borderId="0" xfId="1" applyFont="1" applyFill="1" applyAlignment="1">
      <alignment vertical="center"/>
    </xf>
    <xf numFmtId="49" fontId="10" fillId="0" borderId="0" xfId="1" applyNumberFormat="1" applyFont="1" applyFill="1" applyAlignment="1">
      <alignment vertical="center"/>
    </xf>
    <xf numFmtId="0" fontId="10" fillId="0" borderId="0" xfId="1" applyFont="1" applyFill="1" applyAlignment="1">
      <alignment vertical="center"/>
    </xf>
    <xf numFmtId="49" fontId="9" fillId="0" borderId="0" xfId="1" applyNumberFormat="1" applyFont="1" applyFill="1" applyAlignment="1">
      <alignment horizontal="left" vertical="center"/>
    </xf>
    <xf numFmtId="49" fontId="32" fillId="42" borderId="13" xfId="0" applyNumberFormat="1" applyFont="1" applyFill="1" applyBorder="1" applyAlignment="1">
      <alignment horizontal="left" vertical="center"/>
    </xf>
    <xf numFmtId="49" fontId="32" fillId="42" borderId="12" xfId="0" applyNumberFormat="1" applyFont="1" applyFill="1" applyBorder="1" applyAlignment="1">
      <alignment horizontal="left" vertical="center" wrapText="1"/>
    </xf>
    <xf numFmtId="3" fontId="32" fillId="42" borderId="17" xfId="1" applyNumberFormat="1" applyFont="1" applyFill="1" applyBorder="1" applyAlignment="1">
      <alignment horizontal="right" vertical="center"/>
    </xf>
    <xf numFmtId="3" fontId="32" fillId="42" borderId="18" xfId="1" applyNumberFormat="1" applyFont="1" applyFill="1" applyBorder="1" applyAlignment="1">
      <alignment horizontal="right" vertical="center"/>
    </xf>
    <xf numFmtId="3" fontId="32" fillId="42" borderId="19" xfId="1" applyNumberFormat="1" applyFont="1" applyFill="1" applyBorder="1" applyAlignment="1">
      <alignment horizontal="right" vertical="center"/>
    </xf>
    <xf numFmtId="3" fontId="32" fillId="42" borderId="45" xfId="1" applyNumberFormat="1" applyFont="1" applyFill="1" applyBorder="1" applyAlignment="1">
      <alignment horizontal="right" vertical="center"/>
    </xf>
    <xf numFmtId="3" fontId="32" fillId="42" borderId="12" xfId="1" applyNumberFormat="1" applyFont="1" applyFill="1" applyBorder="1" applyAlignment="1">
      <alignment horizontal="right" vertical="center"/>
    </xf>
    <xf numFmtId="0" fontId="9" fillId="0" borderId="0" xfId="1" applyFont="1" applyFill="1" applyAlignment="1">
      <alignment horizontal="left" vertical="center"/>
    </xf>
    <xf numFmtId="49" fontId="13" fillId="0" borderId="0" xfId="1" applyNumberFormat="1" applyFont="1" applyFill="1" applyAlignment="1">
      <alignment horizontal="left" vertical="center"/>
    </xf>
    <xf numFmtId="49" fontId="32" fillId="41" borderId="13" xfId="0" applyNumberFormat="1" applyFont="1" applyFill="1" applyBorder="1" applyAlignment="1">
      <alignment horizontal="left" vertical="center" wrapText="1"/>
    </xf>
    <xf numFmtId="49" fontId="32" fillId="41" borderId="12" xfId="0" applyNumberFormat="1" applyFont="1" applyFill="1" applyBorder="1" applyAlignment="1">
      <alignment horizontal="left" vertical="center" wrapText="1"/>
    </xf>
    <xf numFmtId="3" fontId="34" fillId="41" borderId="17" xfId="1" applyNumberFormat="1" applyFont="1" applyFill="1" applyBorder="1" applyAlignment="1">
      <alignment horizontal="right" vertical="center"/>
    </xf>
    <xf numFmtId="3" fontId="34" fillId="41" borderId="18" xfId="1" applyNumberFormat="1" applyFont="1" applyFill="1" applyBorder="1" applyAlignment="1">
      <alignment horizontal="right" vertical="center"/>
    </xf>
    <xf numFmtId="3" fontId="34" fillId="41" borderId="19" xfId="1" applyNumberFormat="1" applyFont="1" applyFill="1" applyBorder="1" applyAlignment="1">
      <alignment horizontal="right" vertical="center"/>
    </xf>
    <xf numFmtId="3" fontId="34" fillId="41" borderId="45" xfId="1" applyNumberFormat="1" applyFont="1" applyFill="1" applyBorder="1" applyAlignment="1">
      <alignment horizontal="right" vertical="center"/>
    </xf>
    <xf numFmtId="3" fontId="34" fillId="41" borderId="12" xfId="1" applyNumberFormat="1" applyFont="1" applyFill="1" applyBorder="1" applyAlignment="1">
      <alignment horizontal="right" vertical="center"/>
    </xf>
    <xf numFmtId="0" fontId="13" fillId="0" borderId="0" xfId="1" applyFont="1" applyFill="1" applyAlignment="1">
      <alignment horizontal="left" vertical="center"/>
    </xf>
    <xf numFmtId="49" fontId="32" fillId="40" borderId="11" xfId="0" applyNumberFormat="1" applyFont="1" applyFill="1" applyBorder="1" applyAlignment="1">
      <alignment horizontal="left" vertical="center" wrapText="1"/>
    </xf>
    <xf numFmtId="3" fontId="32" fillId="40" borderId="42" xfId="1" applyNumberFormat="1" applyFont="1" applyFill="1" applyBorder="1" applyAlignment="1">
      <alignment horizontal="right" vertical="center"/>
    </xf>
    <xf numFmtId="3" fontId="32" fillId="40" borderId="43" xfId="1" applyNumberFormat="1" applyFont="1" applyFill="1" applyBorder="1" applyAlignment="1">
      <alignment horizontal="right" vertical="center"/>
    </xf>
    <xf numFmtId="3" fontId="32" fillId="40" borderId="44" xfId="1" applyNumberFormat="1" applyFont="1" applyFill="1" applyBorder="1" applyAlignment="1">
      <alignment horizontal="right" vertical="center"/>
    </xf>
    <xf numFmtId="3" fontId="32" fillId="40" borderId="32" xfId="1" applyNumberFormat="1" applyFont="1" applyFill="1" applyBorder="1" applyAlignment="1">
      <alignment horizontal="right" vertical="center"/>
    </xf>
    <xf numFmtId="3" fontId="32" fillId="40" borderId="11" xfId="1" applyNumberFormat="1" applyFont="1" applyFill="1" applyBorder="1" applyAlignment="1">
      <alignment horizontal="right" vertical="center"/>
    </xf>
    <xf numFmtId="3" fontId="9" fillId="0" borderId="0" xfId="1" applyNumberFormat="1" applyFont="1" applyFill="1" applyAlignment="1">
      <alignment horizontal="left" vertical="center"/>
    </xf>
    <xf numFmtId="3" fontId="13" fillId="0" borderId="25" xfId="1" applyNumberFormat="1" applyFont="1" applyFill="1" applyBorder="1" applyAlignment="1">
      <alignment horizontal="right" vertical="center"/>
    </xf>
    <xf numFmtId="3" fontId="13" fillId="0" borderId="20" xfId="1" applyNumberFormat="1" applyFont="1" applyFill="1" applyBorder="1" applyAlignment="1">
      <alignment horizontal="right" vertical="center"/>
    </xf>
    <xf numFmtId="3" fontId="13" fillId="0" borderId="21" xfId="1" applyNumberFormat="1" applyFont="1" applyFill="1" applyBorder="1" applyAlignment="1">
      <alignment horizontal="right" vertical="center"/>
    </xf>
    <xf numFmtId="3" fontId="13" fillId="0" borderId="27" xfId="1" applyNumberFormat="1" applyFont="1" applyFill="1" applyBorder="1" applyAlignment="1">
      <alignment horizontal="right" vertical="center"/>
    </xf>
    <xf numFmtId="3" fontId="13" fillId="0" borderId="0" xfId="1" applyNumberFormat="1" applyFont="1" applyFill="1" applyAlignment="1">
      <alignment horizontal="left" vertical="center"/>
    </xf>
    <xf numFmtId="0" fontId="0" fillId="0" borderId="28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4" fillId="0" borderId="28" xfId="5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49" fontId="32" fillId="40" borderId="36" xfId="0" applyNumberFormat="1" applyFont="1" applyFill="1" applyBorder="1" applyAlignment="1">
      <alignment horizontal="left" vertical="center" wrapText="1"/>
    </xf>
    <xf numFmtId="3" fontId="34" fillId="40" borderId="39" xfId="1" applyNumberFormat="1" applyFont="1" applyFill="1" applyBorder="1" applyAlignment="1">
      <alignment horizontal="right" vertical="center"/>
    </xf>
    <xf numFmtId="3" fontId="34" fillId="40" borderId="40" xfId="1" applyNumberFormat="1" applyFont="1" applyFill="1" applyBorder="1" applyAlignment="1">
      <alignment horizontal="right" vertical="center"/>
    </xf>
    <xf numFmtId="3" fontId="34" fillId="40" borderId="41" xfId="1" applyNumberFormat="1" applyFont="1" applyFill="1" applyBorder="1" applyAlignment="1">
      <alignment horizontal="right" vertical="center"/>
    </xf>
    <xf numFmtId="3" fontId="34" fillId="40" borderId="46" xfId="1" applyNumberFormat="1" applyFont="1" applyFill="1" applyBorder="1" applyAlignment="1">
      <alignment horizontal="right" vertical="center"/>
    </xf>
    <xf numFmtId="3" fontId="34" fillId="40" borderId="12" xfId="1" applyNumberFormat="1" applyFont="1" applyFill="1" applyBorder="1" applyAlignment="1">
      <alignment horizontal="right" vertical="center"/>
    </xf>
    <xf numFmtId="3" fontId="34" fillId="40" borderId="17" xfId="1" applyNumberFormat="1" applyFont="1" applyFill="1" applyBorder="1" applyAlignment="1">
      <alignment horizontal="right" vertical="center"/>
    </xf>
    <xf numFmtId="3" fontId="34" fillId="40" borderId="18" xfId="1" applyNumberFormat="1" applyFont="1" applyFill="1" applyBorder="1" applyAlignment="1">
      <alignment horizontal="right" vertical="center"/>
    </xf>
    <xf numFmtId="3" fontId="34" fillId="40" borderId="19" xfId="1" applyNumberFormat="1" applyFont="1" applyFill="1" applyBorder="1" applyAlignment="1">
      <alignment horizontal="right" vertical="center"/>
    </xf>
    <xf numFmtId="3" fontId="34" fillId="40" borderId="45" xfId="1" applyNumberFormat="1" applyFont="1" applyFill="1" applyBorder="1" applyAlignment="1">
      <alignment horizontal="right" vertical="center"/>
    </xf>
    <xf numFmtId="49" fontId="31" fillId="0" borderId="27" xfId="1" applyNumberFormat="1" applyFont="1" applyFill="1" applyBorder="1" applyAlignment="1">
      <alignment horizontal="left" vertical="center" wrapText="1"/>
    </xf>
    <xf numFmtId="0" fontId="0" fillId="0" borderId="28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2" fillId="0" borderId="0" xfId="53" applyAlignment="1">
      <alignment vertical="center"/>
    </xf>
    <xf numFmtId="3" fontId="32" fillId="40" borderId="39" xfId="1" applyNumberFormat="1" applyFont="1" applyFill="1" applyBorder="1" applyAlignment="1">
      <alignment horizontal="right" vertical="center"/>
    </xf>
    <xf numFmtId="3" fontId="32" fillId="40" borderId="40" xfId="1" applyNumberFormat="1" applyFont="1" applyFill="1" applyBorder="1" applyAlignment="1">
      <alignment horizontal="right" vertical="center"/>
    </xf>
    <xf numFmtId="3" fontId="32" fillId="40" borderId="41" xfId="1" applyNumberFormat="1" applyFont="1" applyFill="1" applyBorder="1" applyAlignment="1">
      <alignment horizontal="right" vertical="center"/>
    </xf>
    <xf numFmtId="3" fontId="32" fillId="40" borderId="46" xfId="1" applyNumberFormat="1" applyFont="1" applyFill="1" applyBorder="1" applyAlignment="1">
      <alignment horizontal="right" vertical="center"/>
    </xf>
    <xf numFmtId="3" fontId="32" fillId="40" borderId="12" xfId="1" applyNumberFormat="1" applyFont="1" applyFill="1" applyBorder="1" applyAlignment="1">
      <alignment horizontal="right" vertical="center"/>
    </xf>
    <xf numFmtId="3" fontId="9" fillId="0" borderId="25" xfId="1" applyNumberFormat="1" applyFont="1" applyFill="1" applyBorder="1" applyAlignment="1">
      <alignment horizontal="right" vertical="center"/>
    </xf>
    <xf numFmtId="3" fontId="9" fillId="0" borderId="20" xfId="1" applyNumberFormat="1" applyFont="1" applyFill="1" applyBorder="1" applyAlignment="1">
      <alignment horizontal="right" vertical="center"/>
    </xf>
    <xf numFmtId="3" fontId="9" fillId="0" borderId="21" xfId="1" applyNumberFormat="1" applyFont="1" applyFill="1" applyBorder="1" applyAlignment="1">
      <alignment horizontal="right" vertical="center"/>
    </xf>
    <xf numFmtId="3" fontId="9" fillId="0" borderId="37" xfId="1" applyNumberFormat="1" applyFont="1" applyFill="1" applyBorder="1" applyAlignment="1">
      <alignment horizontal="right" vertical="center"/>
    </xf>
    <xf numFmtId="49" fontId="32" fillId="41" borderId="36" xfId="0" applyNumberFormat="1" applyFont="1" applyFill="1" applyBorder="1" applyAlignment="1">
      <alignment horizontal="left" vertical="center" wrapText="1"/>
    </xf>
    <xf numFmtId="3" fontId="32" fillId="41" borderId="39" xfId="1" applyNumberFormat="1" applyFont="1" applyFill="1" applyBorder="1" applyAlignment="1">
      <alignment horizontal="right" vertical="center"/>
    </xf>
    <xf numFmtId="3" fontId="32" fillId="41" borderId="40" xfId="1" applyNumberFormat="1" applyFont="1" applyFill="1" applyBorder="1" applyAlignment="1">
      <alignment horizontal="right" vertical="center"/>
    </xf>
    <xf numFmtId="3" fontId="32" fillId="41" borderId="41" xfId="1" applyNumberFormat="1" applyFont="1" applyFill="1" applyBorder="1" applyAlignment="1">
      <alignment horizontal="right" vertical="center"/>
    </xf>
    <xf numFmtId="3" fontId="32" fillId="41" borderId="46" xfId="1" applyNumberFormat="1" applyFont="1" applyFill="1" applyBorder="1" applyAlignment="1">
      <alignment horizontal="right" vertical="center"/>
    </xf>
    <xf numFmtId="3" fontId="32" fillId="41" borderId="12" xfId="1" applyNumberFormat="1" applyFont="1" applyFill="1" applyBorder="1" applyAlignment="1">
      <alignment horizontal="right" vertical="center"/>
    </xf>
    <xf numFmtId="3" fontId="32" fillId="40" borderId="17" xfId="1" applyNumberFormat="1" applyFont="1" applyFill="1" applyBorder="1" applyAlignment="1">
      <alignment horizontal="right" vertical="center"/>
    </xf>
    <xf numFmtId="3" fontId="32" fillId="40" borderId="18" xfId="1" applyNumberFormat="1" applyFont="1" applyFill="1" applyBorder="1" applyAlignment="1">
      <alignment horizontal="right" vertical="center"/>
    </xf>
    <xf numFmtId="3" fontId="32" fillId="40" borderId="19" xfId="1" applyNumberFormat="1" applyFont="1" applyFill="1" applyBorder="1" applyAlignment="1">
      <alignment horizontal="right" vertical="center"/>
    </xf>
    <xf numFmtId="3" fontId="32" fillId="40" borderId="45" xfId="1" applyNumberFormat="1" applyFont="1" applyFill="1" applyBorder="1" applyAlignment="1">
      <alignment horizontal="right" vertical="center"/>
    </xf>
    <xf numFmtId="3" fontId="13" fillId="0" borderId="37" xfId="1" applyNumberFormat="1" applyFont="1" applyFill="1" applyBorder="1" applyAlignment="1">
      <alignment horizontal="right" vertical="center"/>
    </xf>
    <xf numFmtId="0" fontId="0" fillId="0" borderId="38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49" fontId="31" fillId="0" borderId="16" xfId="0" applyNumberFormat="1" applyFont="1" applyFill="1" applyBorder="1" applyAlignment="1">
      <alignment horizontal="left" vertical="center" wrapText="1"/>
    </xf>
    <xf numFmtId="3" fontId="9" fillId="0" borderId="50" xfId="1" applyNumberFormat="1" applyFont="1" applyFill="1" applyBorder="1" applyAlignment="1">
      <alignment horizontal="right" vertical="center"/>
    </xf>
    <xf numFmtId="3" fontId="9" fillId="0" borderId="51" xfId="1" applyNumberFormat="1" applyFont="1" applyFill="1" applyBorder="1" applyAlignment="1">
      <alignment horizontal="right" vertical="center"/>
    </xf>
    <xf numFmtId="3" fontId="9" fillId="0" borderId="52" xfId="1" applyNumberFormat="1" applyFont="1" applyFill="1" applyBorder="1" applyAlignment="1">
      <alignment horizontal="right" vertical="center"/>
    </xf>
    <xf numFmtId="0" fontId="13" fillId="0" borderId="23" xfId="1" applyFont="1" applyFill="1" applyBorder="1" applyAlignment="1">
      <alignment horizontal="left" vertical="center"/>
    </xf>
    <xf numFmtId="0" fontId="13" fillId="0" borderId="24" xfId="1" applyFont="1" applyFill="1" applyBorder="1" applyAlignment="1">
      <alignment horizontal="left" vertical="center"/>
    </xf>
    <xf numFmtId="0" fontId="0" fillId="0" borderId="28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4" fillId="0" borderId="28" xfId="51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3" fontId="13" fillId="0" borderId="0" xfId="1" applyNumberFormat="1" applyFont="1" applyFill="1" applyAlignment="1">
      <alignment vertical="center"/>
    </xf>
    <xf numFmtId="3" fontId="34" fillId="41" borderId="39" xfId="1" applyNumberFormat="1" applyFont="1" applyFill="1" applyBorder="1" applyAlignment="1">
      <alignment horizontal="right" vertical="center"/>
    </xf>
    <xf numFmtId="3" fontId="34" fillId="41" borderId="40" xfId="1" applyNumberFormat="1" applyFont="1" applyFill="1" applyBorder="1" applyAlignment="1">
      <alignment horizontal="right" vertical="center"/>
    </xf>
    <xf numFmtId="3" fontId="34" fillId="41" borderId="41" xfId="1" applyNumberFormat="1" applyFont="1" applyFill="1" applyBorder="1" applyAlignment="1">
      <alignment horizontal="right" vertical="center"/>
    </xf>
    <xf numFmtId="3" fontId="34" fillId="41" borderId="46" xfId="1" applyNumberFormat="1" applyFont="1" applyFill="1" applyBorder="1" applyAlignment="1">
      <alignment horizontal="right" vertical="center"/>
    </xf>
    <xf numFmtId="0" fontId="1" fillId="0" borderId="29" xfId="51" applyFont="1" applyBorder="1" applyAlignment="1">
      <alignment vertical="center"/>
    </xf>
    <xf numFmtId="0" fontId="4" fillId="0" borderId="26" xfId="51" applyBorder="1" applyAlignment="1">
      <alignment vertical="center"/>
    </xf>
    <xf numFmtId="0" fontId="4" fillId="0" borderId="23" xfId="51" applyBorder="1" applyAlignment="1">
      <alignment vertical="center"/>
    </xf>
    <xf numFmtId="0" fontId="4" fillId="0" borderId="24" xfId="51" applyBorder="1" applyAlignment="1">
      <alignment vertical="center"/>
    </xf>
    <xf numFmtId="49" fontId="32" fillId="0" borderId="35" xfId="0" applyNumberFormat="1" applyFont="1" applyFill="1" applyBorder="1" applyAlignment="1">
      <alignment horizontal="left" vertical="center" wrapText="1"/>
    </xf>
    <xf numFmtId="0" fontId="1" fillId="0" borderId="36" xfId="51" applyFont="1" applyBorder="1" applyAlignment="1">
      <alignment vertical="center"/>
    </xf>
    <xf numFmtId="0" fontId="4" fillId="0" borderId="39" xfId="51" applyBorder="1" applyAlignment="1">
      <alignment vertical="center"/>
    </xf>
    <xf numFmtId="0" fontId="4" fillId="0" borderId="40" xfId="51" applyBorder="1" applyAlignment="1">
      <alignment vertical="center"/>
    </xf>
    <xf numFmtId="0" fontId="4" fillId="0" borderId="41" xfId="51" applyBorder="1" applyAlignment="1">
      <alignment vertical="center"/>
    </xf>
    <xf numFmtId="0" fontId="4" fillId="0" borderId="46" xfId="51" applyBorder="1" applyAlignment="1">
      <alignment vertical="center"/>
    </xf>
    <xf numFmtId="0" fontId="0" fillId="0" borderId="16" xfId="0" applyBorder="1" applyAlignment="1">
      <alignment vertical="center"/>
    </xf>
    <xf numFmtId="49" fontId="38" fillId="0" borderId="0" xfId="1" applyNumberFormat="1" applyFont="1" applyFill="1" applyAlignment="1">
      <alignment horizontal="center" vertical="center"/>
    </xf>
    <xf numFmtId="49" fontId="9" fillId="0" borderId="0" xfId="1" applyNumberFormat="1" applyFont="1" applyFill="1" applyAlignment="1">
      <alignment horizontal="center" vertical="center"/>
    </xf>
    <xf numFmtId="49" fontId="33" fillId="0" borderId="0" xfId="1" applyNumberFormat="1" applyFont="1" applyFill="1" applyAlignment="1">
      <alignment horizontal="center" vertical="center"/>
    </xf>
    <xf numFmtId="49" fontId="33" fillId="0" borderId="13" xfId="0" applyNumberFormat="1" applyFont="1" applyBorder="1" applyAlignment="1">
      <alignment horizontal="center" vertical="center" wrapText="1"/>
    </xf>
    <xf numFmtId="49" fontId="33" fillId="0" borderId="15" xfId="0" applyNumberFormat="1" applyFont="1" applyBorder="1" applyAlignment="1">
      <alignment horizontal="center" vertical="center" wrapText="1"/>
    </xf>
    <xf numFmtId="0" fontId="35" fillId="34" borderId="13" xfId="1" applyFont="1" applyFill="1" applyBorder="1" applyAlignment="1">
      <alignment horizontal="center" vertical="center"/>
    </xf>
    <xf numFmtId="0" fontId="35" fillId="34" borderId="14" xfId="1" applyFont="1" applyFill="1" applyBorder="1" applyAlignment="1">
      <alignment horizontal="center" vertical="center"/>
    </xf>
    <xf numFmtId="0" fontId="35" fillId="34" borderId="15" xfId="1" applyFont="1" applyFill="1" applyBorder="1" applyAlignment="1">
      <alignment horizontal="center" vertical="center"/>
    </xf>
    <xf numFmtId="0" fontId="34" fillId="35" borderId="13" xfId="1" applyFont="1" applyFill="1" applyBorder="1" applyAlignment="1">
      <alignment horizontal="center" vertical="center"/>
    </xf>
    <xf numFmtId="0" fontId="34" fillId="35" borderId="15" xfId="1" applyFont="1" applyFill="1" applyBorder="1" applyAlignment="1">
      <alignment horizontal="center" vertical="center"/>
    </xf>
    <xf numFmtId="0" fontId="34" fillId="33" borderId="13" xfId="1" applyFont="1" applyFill="1" applyBorder="1" applyAlignment="1">
      <alignment horizontal="center" vertical="center" wrapText="1"/>
    </xf>
    <xf numFmtId="0" fontId="34" fillId="33" borderId="14" xfId="1" applyFont="1" applyFill="1" applyBorder="1" applyAlignment="1">
      <alignment horizontal="center" vertical="center" wrapText="1"/>
    </xf>
    <xf numFmtId="0" fontId="34" fillId="33" borderId="15" xfId="1" applyFont="1" applyFill="1" applyBorder="1" applyAlignment="1">
      <alignment horizontal="center" vertical="center" wrapText="1"/>
    </xf>
    <xf numFmtId="0" fontId="33" fillId="36" borderId="11" xfId="0" applyFont="1" applyFill="1" applyBorder="1" applyAlignment="1">
      <alignment horizontal="center" vertical="center" textRotation="90" wrapText="1"/>
    </xf>
    <xf numFmtId="0" fontId="33" fillId="36" borderId="16" xfId="0" applyFont="1" applyFill="1" applyBorder="1" applyAlignment="1">
      <alignment horizontal="center" vertical="center" textRotation="90" wrapText="1"/>
    </xf>
    <xf numFmtId="49" fontId="31" fillId="0" borderId="33" xfId="0" applyNumberFormat="1" applyFont="1" applyFill="1" applyBorder="1" applyAlignment="1">
      <alignment horizontal="center" vertical="center" wrapText="1"/>
    </xf>
    <xf numFmtId="49" fontId="31" fillId="0" borderId="35" xfId="0" applyNumberFormat="1" applyFont="1" applyFill="1" applyBorder="1" applyAlignment="1">
      <alignment horizontal="center" vertical="center" wrapText="1"/>
    </xf>
    <xf numFmtId="49" fontId="31" fillId="0" borderId="34" xfId="0" applyNumberFormat="1" applyFont="1" applyFill="1" applyBorder="1" applyAlignment="1">
      <alignment horizontal="center" vertical="center" wrapText="1"/>
    </xf>
    <xf numFmtId="49" fontId="31" fillId="0" borderId="33" xfId="0" applyNumberFormat="1" applyFont="1" applyFill="1" applyBorder="1" applyAlignment="1">
      <alignment horizontal="left" vertical="center" wrapText="1"/>
    </xf>
    <xf numFmtId="49" fontId="31" fillId="0" borderId="34" xfId="0" applyNumberFormat="1" applyFont="1" applyFill="1" applyBorder="1" applyAlignment="1">
      <alignment horizontal="left" vertical="center" wrapText="1"/>
    </xf>
    <xf numFmtId="49" fontId="31" fillId="0" borderId="35" xfId="0" applyNumberFormat="1" applyFont="1" applyFill="1" applyBorder="1" applyAlignment="1">
      <alignment horizontal="left" vertical="center" wrapText="1"/>
    </xf>
    <xf numFmtId="49" fontId="31" fillId="0" borderId="11" xfId="0" applyNumberFormat="1" applyFont="1" applyFill="1" applyBorder="1" applyAlignment="1">
      <alignment horizontal="center" vertical="center" wrapText="1"/>
    </xf>
    <xf numFmtId="49" fontId="31" fillId="0" borderId="36" xfId="0" applyNumberFormat="1" applyFont="1" applyFill="1" applyBorder="1" applyAlignment="1">
      <alignment horizontal="center" vertical="center" wrapText="1"/>
    </xf>
  </cellXfs>
  <cellStyles count="5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6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10" xfId="52"/>
    <cellStyle name="Normal 11" xfId="53"/>
    <cellStyle name="Normal 2" xfId="1"/>
    <cellStyle name="Normal 2 2" xfId="46"/>
    <cellStyle name="Normal 3" xfId="44"/>
    <cellStyle name="Normal 3 2" xfId="45"/>
    <cellStyle name="Normal 4" xfId="42"/>
    <cellStyle name="Normal 5" xfId="47"/>
    <cellStyle name="Normal 6" xfId="48"/>
    <cellStyle name="Normal 7" xfId="49"/>
    <cellStyle name="Normal 8" xfId="50"/>
    <cellStyle name="Normal 9" xfId="51"/>
    <cellStyle name="Notas 2" xfId="43"/>
    <cellStyle name="Output" xfId="11" builtinId="21" customBuiltin="1"/>
    <cellStyle name="Title" xfId="2" builtinId="15" customBuiltin="1"/>
    <cellStyle name="Total" xfId="17" builtinId="25" customBuiltin="1"/>
    <cellStyle name="Warning Text" xfId="15" builtinId="11" customBuiltin="1"/>
  </cellStyles>
  <dxfs count="0"/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123825</xdr:colOff>
      <xdr:row>0</xdr:row>
      <xdr:rowOff>38100</xdr:rowOff>
    </xdr:from>
    <xdr:to>
      <xdr:col>5</xdr:col>
      <xdr:colOff>1543050</xdr:colOff>
      <xdr:row>3</xdr:row>
      <xdr:rowOff>31458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38100"/>
          <a:ext cx="2133600" cy="7363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9"/>
  <sheetViews>
    <sheetView tabSelected="1" topLeftCell="E151" zoomScale="80" zoomScaleNormal="80" workbookViewId="0">
      <selection activeCell="V56" sqref="V56"/>
    </sheetView>
  </sheetViews>
  <sheetFormatPr defaultColWidth="11.42578125" defaultRowHeight="12.75" x14ac:dyDescent="0.2"/>
  <cols>
    <col min="1" max="1" width="2.28515625" style="11" hidden="1" customWidth="1"/>
    <col min="2" max="2" width="2" style="11" hidden="1" customWidth="1"/>
    <col min="3" max="3" width="5.7109375" style="11" hidden="1" customWidth="1"/>
    <col min="4" max="4" width="2.7109375" style="11" hidden="1" customWidth="1"/>
    <col min="5" max="5" width="10.7109375" style="12" customWidth="1"/>
    <col min="6" max="6" width="47" style="12" customWidth="1"/>
    <col min="7" max="7" width="4.140625" style="13" customWidth="1"/>
    <col min="8" max="8" width="4" style="13" customWidth="1"/>
    <col min="9" max="9" width="5.28515625" style="13" customWidth="1"/>
    <col min="10" max="10" width="4.7109375" style="13" customWidth="1"/>
    <col min="11" max="11" width="4.140625" style="13" customWidth="1"/>
    <col min="12" max="12" width="5.85546875" style="13" customWidth="1"/>
    <col min="13" max="13" width="6.140625" style="13" customWidth="1"/>
    <col min="14" max="14" width="6.42578125" style="13" bestFit="1" customWidth="1"/>
    <col min="15" max="15" width="8.28515625" style="13" bestFit="1" customWidth="1"/>
    <col min="16" max="16" width="6.42578125" style="13" bestFit="1" customWidth="1"/>
    <col min="17" max="17" width="7.85546875" style="13" bestFit="1" customWidth="1"/>
    <col min="18" max="18" width="2" style="13" customWidth="1"/>
    <col min="19" max="16384" width="11.42578125" style="13"/>
  </cols>
  <sheetData>
    <row r="1" spans="1:18" ht="27" customHeight="1" x14ac:dyDescent="0.2">
      <c r="F1" s="130" t="s">
        <v>152</v>
      </c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</row>
    <row r="2" spans="1:18" x14ac:dyDescent="0.2"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</row>
    <row r="3" spans="1:18" ht="18.75" x14ac:dyDescent="0.2">
      <c r="F3" s="132" t="s">
        <v>153</v>
      </c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</row>
    <row r="4" spans="1:18" ht="6" customHeight="1" thickBot="1" x14ac:dyDescent="0.25"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</row>
    <row r="5" spans="1:18" ht="39" customHeight="1" thickBot="1" x14ac:dyDescent="0.25">
      <c r="E5" s="133" t="s">
        <v>237</v>
      </c>
      <c r="F5" s="134"/>
      <c r="G5" s="135" t="s">
        <v>127</v>
      </c>
      <c r="H5" s="136"/>
      <c r="I5" s="136"/>
      <c r="J5" s="136"/>
      <c r="K5" s="137"/>
      <c r="L5" s="138" t="s">
        <v>128</v>
      </c>
      <c r="M5" s="139"/>
      <c r="N5" s="140" t="s">
        <v>129</v>
      </c>
      <c r="O5" s="141"/>
      <c r="P5" s="142"/>
      <c r="Q5" s="143" t="s">
        <v>135</v>
      </c>
    </row>
    <row r="6" spans="1:18" s="15" customFormat="1" ht="66" customHeight="1" thickBot="1" x14ac:dyDescent="0.25">
      <c r="A6" s="14" t="s">
        <v>138</v>
      </c>
      <c r="B6" s="14" t="s">
        <v>139</v>
      </c>
      <c r="C6" s="14" t="s">
        <v>140</v>
      </c>
      <c r="D6" s="14" t="s">
        <v>141</v>
      </c>
      <c r="E6" s="1" t="s">
        <v>121</v>
      </c>
      <c r="F6" s="10" t="s">
        <v>122</v>
      </c>
      <c r="G6" s="4" t="s">
        <v>123</v>
      </c>
      <c r="H6" s="5" t="s">
        <v>124</v>
      </c>
      <c r="I6" s="6" t="s">
        <v>125</v>
      </c>
      <c r="J6" s="4" t="s">
        <v>137</v>
      </c>
      <c r="K6" s="4" t="s">
        <v>126</v>
      </c>
      <c r="L6" s="7" t="s">
        <v>133</v>
      </c>
      <c r="M6" s="7" t="s">
        <v>134</v>
      </c>
      <c r="N6" s="8" t="s">
        <v>130</v>
      </c>
      <c r="O6" s="8" t="s">
        <v>131</v>
      </c>
      <c r="P6" s="8" t="s">
        <v>132</v>
      </c>
      <c r="Q6" s="144"/>
    </row>
    <row r="7" spans="1:18" s="24" customFormat="1" ht="16.5" thickBot="1" x14ac:dyDescent="0.25">
      <c r="A7" s="16">
        <v>6</v>
      </c>
      <c r="B7" s="16"/>
      <c r="C7" s="16"/>
      <c r="D7" s="16"/>
      <c r="E7" s="17" t="s">
        <v>136</v>
      </c>
      <c r="F7" s="18" t="s">
        <v>66</v>
      </c>
      <c r="G7" s="19">
        <f>+G8+G73+G88+G119+G136+G164+G168+G175</f>
        <v>10</v>
      </c>
      <c r="H7" s="20">
        <f>+H8+H73+H88+H119+H136+H164</f>
        <v>16</v>
      </c>
      <c r="I7" s="20">
        <f>+I8+I73+I88+I119+I136+I164</f>
        <v>95</v>
      </c>
      <c r="J7" s="20">
        <f t="shared" ref="J7:Q7" si="0">+J8+J73+J88+J119+J136+J164+J168+J175</f>
        <v>548</v>
      </c>
      <c r="K7" s="21">
        <f t="shared" si="0"/>
        <v>9</v>
      </c>
      <c r="L7" s="19">
        <f t="shared" si="0"/>
        <v>69</v>
      </c>
      <c r="M7" s="21">
        <f t="shared" si="0"/>
        <v>168</v>
      </c>
      <c r="N7" s="19">
        <f t="shared" si="0"/>
        <v>1091</v>
      </c>
      <c r="O7" s="20">
        <f t="shared" si="0"/>
        <v>1210</v>
      </c>
      <c r="P7" s="22">
        <f t="shared" si="0"/>
        <v>602</v>
      </c>
      <c r="Q7" s="23">
        <f t="shared" si="0"/>
        <v>3821</v>
      </c>
    </row>
    <row r="8" spans="1:18" s="33" customFormat="1" ht="16.5" thickBot="1" x14ac:dyDescent="0.25">
      <c r="A8" s="16">
        <v>6</v>
      </c>
      <c r="B8" s="25">
        <v>1</v>
      </c>
      <c r="C8" s="25"/>
      <c r="D8" s="25"/>
      <c r="E8" s="26" t="s">
        <v>2</v>
      </c>
      <c r="F8" s="27" t="s">
        <v>65</v>
      </c>
      <c r="G8" s="28">
        <f t="shared" ref="G8:Q8" si="1">+G9+G31+G32+G50+G61</f>
        <v>7</v>
      </c>
      <c r="H8" s="29">
        <f t="shared" si="1"/>
        <v>14</v>
      </c>
      <c r="I8" s="29">
        <f t="shared" si="1"/>
        <v>92</v>
      </c>
      <c r="J8" s="29">
        <f t="shared" si="1"/>
        <v>264</v>
      </c>
      <c r="K8" s="30">
        <f t="shared" si="1"/>
        <v>6</v>
      </c>
      <c r="L8" s="28">
        <f t="shared" si="1"/>
        <v>60</v>
      </c>
      <c r="M8" s="30">
        <f t="shared" si="1"/>
        <v>156</v>
      </c>
      <c r="N8" s="28">
        <f t="shared" si="1"/>
        <v>920</v>
      </c>
      <c r="O8" s="29">
        <f t="shared" si="1"/>
        <v>1045</v>
      </c>
      <c r="P8" s="31">
        <f t="shared" si="1"/>
        <v>537</v>
      </c>
      <c r="Q8" s="32">
        <f t="shared" si="1"/>
        <v>3101</v>
      </c>
    </row>
    <row r="9" spans="1:18" s="24" customFormat="1" ht="16.5" thickBot="1" x14ac:dyDescent="0.25">
      <c r="A9" s="16">
        <v>6</v>
      </c>
      <c r="B9" s="25">
        <v>1</v>
      </c>
      <c r="C9" s="16" t="s">
        <v>142</v>
      </c>
      <c r="D9" s="16"/>
      <c r="E9" s="9" t="s">
        <v>3</v>
      </c>
      <c r="F9" s="34" t="s">
        <v>64</v>
      </c>
      <c r="G9" s="35">
        <f>+G10</f>
        <v>7</v>
      </c>
      <c r="H9" s="36">
        <f t="shared" ref="H9:P9" si="2">+H10</f>
        <v>9</v>
      </c>
      <c r="I9" s="36">
        <f t="shared" si="2"/>
        <v>28</v>
      </c>
      <c r="J9" s="36">
        <f t="shared" si="2"/>
        <v>74</v>
      </c>
      <c r="K9" s="37">
        <f t="shared" si="2"/>
        <v>5</v>
      </c>
      <c r="L9" s="35">
        <f t="shared" si="2"/>
        <v>43</v>
      </c>
      <c r="M9" s="37">
        <f t="shared" si="2"/>
        <v>105</v>
      </c>
      <c r="N9" s="35">
        <f t="shared" si="2"/>
        <v>674</v>
      </c>
      <c r="O9" s="36">
        <f t="shared" si="2"/>
        <v>540</v>
      </c>
      <c r="P9" s="38">
        <f t="shared" si="2"/>
        <v>288</v>
      </c>
      <c r="Q9" s="39">
        <f>+Q10</f>
        <v>1773</v>
      </c>
      <c r="R9" s="40"/>
    </row>
    <row r="10" spans="1:18" s="33" customFormat="1" ht="15.75" x14ac:dyDescent="0.2">
      <c r="A10" s="16">
        <v>6</v>
      </c>
      <c r="B10" s="25">
        <v>1</v>
      </c>
      <c r="C10" s="16" t="s">
        <v>142</v>
      </c>
      <c r="D10" s="25" t="s">
        <v>147</v>
      </c>
      <c r="E10" s="145" t="s">
        <v>4</v>
      </c>
      <c r="F10" s="3" t="s">
        <v>64</v>
      </c>
      <c r="G10" s="41">
        <f t="shared" ref="G10:Q10" si="3">SUBTOTAL(9,G11:G30)</f>
        <v>7</v>
      </c>
      <c r="H10" s="42">
        <f t="shared" si="3"/>
        <v>9</v>
      </c>
      <c r="I10" s="42">
        <f t="shared" si="3"/>
        <v>28</v>
      </c>
      <c r="J10" s="42">
        <f t="shared" si="3"/>
        <v>74</v>
      </c>
      <c r="K10" s="43">
        <f t="shared" si="3"/>
        <v>5</v>
      </c>
      <c r="L10" s="41">
        <f t="shared" si="3"/>
        <v>43</v>
      </c>
      <c r="M10" s="43">
        <f t="shared" si="3"/>
        <v>105</v>
      </c>
      <c r="N10" s="41">
        <f t="shared" si="3"/>
        <v>674</v>
      </c>
      <c r="O10" s="42">
        <f t="shared" si="3"/>
        <v>540</v>
      </c>
      <c r="P10" s="43">
        <f t="shared" si="3"/>
        <v>288</v>
      </c>
      <c r="Q10" s="44">
        <f t="shared" si="3"/>
        <v>1773</v>
      </c>
      <c r="R10" s="45"/>
    </row>
    <row r="11" spans="1:18" s="33" customFormat="1" ht="15" x14ac:dyDescent="0.2">
      <c r="A11" s="16">
        <v>6</v>
      </c>
      <c r="B11" s="25">
        <v>1</v>
      </c>
      <c r="C11" s="16" t="s">
        <v>142</v>
      </c>
      <c r="D11" s="25" t="s">
        <v>147</v>
      </c>
      <c r="E11" s="147"/>
      <c r="F11" s="46" t="s">
        <v>73</v>
      </c>
      <c r="G11" s="47"/>
      <c r="H11" s="48"/>
      <c r="I11" s="48">
        <v>1</v>
      </c>
      <c r="J11" s="48"/>
      <c r="K11" s="49"/>
      <c r="L11" s="47"/>
      <c r="M11" s="49"/>
      <c r="N11" s="47">
        <v>10</v>
      </c>
      <c r="O11" s="48">
        <v>11</v>
      </c>
      <c r="P11" s="49">
        <v>1</v>
      </c>
      <c r="Q11" s="50">
        <f>SUM(G11:P11)</f>
        <v>23</v>
      </c>
    </row>
    <row r="12" spans="1:18" s="33" customFormat="1" ht="15" x14ac:dyDescent="0.2">
      <c r="A12" s="16">
        <v>6</v>
      </c>
      <c r="B12" s="25">
        <v>1</v>
      </c>
      <c r="C12" s="16" t="s">
        <v>142</v>
      </c>
      <c r="D12" s="25" t="s">
        <v>147</v>
      </c>
      <c r="E12" s="147"/>
      <c r="F12" s="46" t="s">
        <v>74</v>
      </c>
      <c r="G12" s="47">
        <v>2</v>
      </c>
      <c r="H12" s="48">
        <v>5</v>
      </c>
      <c r="I12" s="48">
        <v>3</v>
      </c>
      <c r="J12" s="48">
        <v>5</v>
      </c>
      <c r="K12" s="49">
        <v>3</v>
      </c>
      <c r="L12" s="47">
        <v>4</v>
      </c>
      <c r="M12" s="49">
        <v>10</v>
      </c>
      <c r="N12" s="47">
        <v>37</v>
      </c>
      <c r="O12" s="48">
        <v>59</v>
      </c>
      <c r="P12" s="49">
        <v>49</v>
      </c>
      <c r="Q12" s="50">
        <f t="shared" ref="Q12:Q30" si="4">SUM(G12:P12)</f>
        <v>177</v>
      </c>
    </row>
    <row r="13" spans="1:18" s="33" customFormat="1" ht="15" x14ac:dyDescent="0.2">
      <c r="A13" s="16">
        <v>6</v>
      </c>
      <c r="B13" s="25">
        <v>1</v>
      </c>
      <c r="C13" s="16" t="s">
        <v>142</v>
      </c>
      <c r="D13" s="25" t="s">
        <v>147</v>
      </c>
      <c r="E13" s="147"/>
      <c r="F13" s="46" t="s">
        <v>221</v>
      </c>
      <c r="G13" s="47"/>
      <c r="H13" s="48"/>
      <c r="I13" s="48"/>
      <c r="J13" s="48"/>
      <c r="K13" s="49"/>
      <c r="L13" s="47"/>
      <c r="M13" s="49"/>
      <c r="N13" s="47"/>
      <c r="O13" s="48">
        <v>21</v>
      </c>
      <c r="P13" s="49"/>
      <c r="Q13" s="50">
        <f t="shared" si="4"/>
        <v>21</v>
      </c>
    </row>
    <row r="14" spans="1:18" s="33" customFormat="1" ht="15" x14ac:dyDescent="0.2">
      <c r="A14" s="16">
        <v>6</v>
      </c>
      <c r="B14" s="25">
        <v>1</v>
      </c>
      <c r="C14" s="16" t="s">
        <v>142</v>
      </c>
      <c r="D14" s="25" t="s">
        <v>147</v>
      </c>
      <c r="E14" s="147"/>
      <c r="F14" s="46" t="s">
        <v>75</v>
      </c>
      <c r="G14" s="47"/>
      <c r="H14" s="48">
        <v>1</v>
      </c>
      <c r="I14" s="48"/>
      <c r="J14" s="48"/>
      <c r="K14" s="49"/>
      <c r="L14" s="47"/>
      <c r="M14" s="49"/>
      <c r="N14" s="47">
        <v>1</v>
      </c>
      <c r="O14" s="48">
        <v>3</v>
      </c>
      <c r="P14" s="49">
        <v>1</v>
      </c>
      <c r="Q14" s="50">
        <f t="shared" si="4"/>
        <v>6</v>
      </c>
    </row>
    <row r="15" spans="1:18" s="33" customFormat="1" ht="15" x14ac:dyDescent="0.2">
      <c r="A15" s="16">
        <v>6</v>
      </c>
      <c r="B15" s="25">
        <v>1</v>
      </c>
      <c r="C15" s="16" t="s">
        <v>142</v>
      </c>
      <c r="D15" s="25" t="s">
        <v>147</v>
      </c>
      <c r="E15" s="147"/>
      <c r="F15" s="46" t="s">
        <v>77</v>
      </c>
      <c r="G15" s="47"/>
      <c r="H15" s="48"/>
      <c r="I15" s="48">
        <v>1</v>
      </c>
      <c r="J15" s="48"/>
      <c r="K15" s="49"/>
      <c r="L15" s="47"/>
      <c r="M15" s="49">
        <v>9</v>
      </c>
      <c r="N15" s="47">
        <v>16</v>
      </c>
      <c r="O15" s="48">
        <v>19</v>
      </c>
      <c r="P15" s="49">
        <v>13</v>
      </c>
      <c r="Q15" s="50">
        <f t="shared" si="4"/>
        <v>58</v>
      </c>
    </row>
    <row r="16" spans="1:18" s="33" customFormat="1" ht="15" x14ac:dyDescent="0.2">
      <c r="A16" s="16">
        <v>6</v>
      </c>
      <c r="B16" s="25">
        <v>1</v>
      </c>
      <c r="C16" s="16" t="s">
        <v>142</v>
      </c>
      <c r="D16" s="25" t="s">
        <v>147</v>
      </c>
      <c r="E16" s="147"/>
      <c r="F16" s="46" t="s">
        <v>78</v>
      </c>
      <c r="G16" s="47"/>
      <c r="H16" s="48"/>
      <c r="I16" s="48"/>
      <c r="J16" s="48"/>
      <c r="K16" s="49"/>
      <c r="L16" s="47">
        <v>2</v>
      </c>
      <c r="M16" s="49">
        <v>7</v>
      </c>
      <c r="N16" s="47">
        <v>60</v>
      </c>
      <c r="O16" s="48">
        <v>49</v>
      </c>
      <c r="P16" s="49">
        <v>22</v>
      </c>
      <c r="Q16" s="50">
        <f t="shared" si="4"/>
        <v>140</v>
      </c>
    </row>
    <row r="17" spans="1:18" s="33" customFormat="1" ht="15" x14ac:dyDescent="0.2">
      <c r="A17" s="16">
        <v>6</v>
      </c>
      <c r="B17" s="25">
        <v>1</v>
      </c>
      <c r="C17" s="16" t="s">
        <v>142</v>
      </c>
      <c r="D17" s="25" t="s">
        <v>147</v>
      </c>
      <c r="E17" s="147"/>
      <c r="F17" s="46" t="s">
        <v>79</v>
      </c>
      <c r="G17" s="47">
        <v>4</v>
      </c>
      <c r="H17" s="48">
        <v>3</v>
      </c>
      <c r="I17" s="48">
        <v>4</v>
      </c>
      <c r="J17" s="48">
        <v>8</v>
      </c>
      <c r="K17" s="49">
        <v>2</v>
      </c>
      <c r="L17" s="47">
        <v>2</v>
      </c>
      <c r="M17" s="49">
        <v>8</v>
      </c>
      <c r="N17" s="47">
        <v>43</v>
      </c>
      <c r="O17" s="48">
        <v>92</v>
      </c>
      <c r="P17" s="49">
        <v>45</v>
      </c>
      <c r="Q17" s="50">
        <f t="shared" si="4"/>
        <v>211</v>
      </c>
    </row>
    <row r="18" spans="1:18" s="33" customFormat="1" ht="15" x14ac:dyDescent="0.2">
      <c r="A18" s="16">
        <v>6</v>
      </c>
      <c r="B18" s="25">
        <v>1</v>
      </c>
      <c r="C18" s="16" t="s">
        <v>142</v>
      </c>
      <c r="D18" s="25" t="s">
        <v>147</v>
      </c>
      <c r="E18" s="147"/>
      <c r="F18" s="46" t="s">
        <v>164</v>
      </c>
      <c r="G18" s="47"/>
      <c r="H18" s="48"/>
      <c r="I18" s="48"/>
      <c r="J18" s="48"/>
      <c r="K18" s="49"/>
      <c r="L18" s="47">
        <v>1</v>
      </c>
      <c r="M18" s="49"/>
      <c r="N18" s="47">
        <v>11</v>
      </c>
      <c r="O18" s="48">
        <v>17</v>
      </c>
      <c r="P18" s="49">
        <v>6</v>
      </c>
      <c r="Q18" s="50">
        <f t="shared" si="4"/>
        <v>35</v>
      </c>
    </row>
    <row r="19" spans="1:18" s="33" customFormat="1" ht="15" x14ac:dyDescent="0.2">
      <c r="A19" s="16">
        <v>6</v>
      </c>
      <c r="B19" s="25">
        <v>1</v>
      </c>
      <c r="C19" s="16" t="s">
        <v>142</v>
      </c>
      <c r="D19" s="25" t="s">
        <v>147</v>
      </c>
      <c r="E19" s="147"/>
      <c r="F19" s="46" t="s">
        <v>80</v>
      </c>
      <c r="G19" s="47"/>
      <c r="H19" s="48"/>
      <c r="I19" s="48">
        <v>1</v>
      </c>
      <c r="J19" s="48">
        <v>1</v>
      </c>
      <c r="K19" s="49"/>
      <c r="L19" s="47">
        <v>1</v>
      </c>
      <c r="M19" s="49">
        <v>1</v>
      </c>
      <c r="N19" s="47">
        <v>1</v>
      </c>
      <c r="O19" s="48">
        <v>3</v>
      </c>
      <c r="P19" s="49">
        <v>2</v>
      </c>
      <c r="Q19" s="50">
        <f t="shared" si="4"/>
        <v>10</v>
      </c>
    </row>
    <row r="20" spans="1:18" s="33" customFormat="1" ht="15" x14ac:dyDescent="0.2">
      <c r="A20" s="16">
        <v>6</v>
      </c>
      <c r="B20" s="25">
        <v>1</v>
      </c>
      <c r="C20" s="16" t="s">
        <v>142</v>
      </c>
      <c r="D20" s="25" t="s">
        <v>147</v>
      </c>
      <c r="E20" s="147"/>
      <c r="F20" s="46" t="s">
        <v>165</v>
      </c>
      <c r="G20" s="47"/>
      <c r="H20" s="48"/>
      <c r="I20" s="48"/>
      <c r="J20" s="48"/>
      <c r="K20" s="49"/>
      <c r="L20" s="47"/>
      <c r="M20" s="49"/>
      <c r="N20" s="47"/>
      <c r="O20" s="48">
        <v>2</v>
      </c>
      <c r="P20" s="49"/>
      <c r="Q20" s="50">
        <f t="shared" si="4"/>
        <v>2</v>
      </c>
    </row>
    <row r="21" spans="1:18" s="33" customFormat="1" ht="15" x14ac:dyDescent="0.2">
      <c r="A21" s="16">
        <v>6</v>
      </c>
      <c r="B21" s="25">
        <v>1</v>
      </c>
      <c r="C21" s="16" t="s">
        <v>142</v>
      </c>
      <c r="D21" s="25" t="s">
        <v>147</v>
      </c>
      <c r="E21" s="147"/>
      <c r="F21" s="46" t="s">
        <v>166</v>
      </c>
      <c r="G21" s="47">
        <v>1</v>
      </c>
      <c r="H21" s="48"/>
      <c r="I21" s="48">
        <v>6</v>
      </c>
      <c r="J21" s="48">
        <v>12</v>
      </c>
      <c r="K21" s="49"/>
      <c r="L21" s="47">
        <v>23</v>
      </c>
      <c r="M21" s="49">
        <v>26</v>
      </c>
      <c r="N21" s="47">
        <v>11</v>
      </c>
      <c r="O21" s="48">
        <v>37</v>
      </c>
      <c r="P21" s="49">
        <v>27</v>
      </c>
      <c r="Q21" s="50">
        <f t="shared" si="4"/>
        <v>143</v>
      </c>
    </row>
    <row r="22" spans="1:18" s="33" customFormat="1" ht="15" x14ac:dyDescent="0.2">
      <c r="A22" s="16">
        <v>6</v>
      </c>
      <c r="B22" s="25">
        <v>1</v>
      </c>
      <c r="C22" s="16" t="s">
        <v>142</v>
      </c>
      <c r="D22" s="25" t="s">
        <v>147</v>
      </c>
      <c r="E22" s="147"/>
      <c r="F22" s="46" t="s">
        <v>83</v>
      </c>
      <c r="G22" s="47"/>
      <c r="H22" s="48"/>
      <c r="I22" s="48"/>
      <c r="J22" s="48"/>
      <c r="K22" s="49"/>
      <c r="L22" s="47"/>
      <c r="M22" s="49"/>
      <c r="N22" s="47">
        <v>4</v>
      </c>
      <c r="O22" s="48">
        <v>5</v>
      </c>
      <c r="P22" s="49">
        <v>1</v>
      </c>
      <c r="Q22" s="50">
        <f t="shared" si="4"/>
        <v>10</v>
      </c>
    </row>
    <row r="23" spans="1:18" s="33" customFormat="1" ht="15" x14ac:dyDescent="0.2">
      <c r="A23" s="16">
        <v>6</v>
      </c>
      <c r="B23" s="25">
        <v>1</v>
      </c>
      <c r="C23" s="16" t="s">
        <v>142</v>
      </c>
      <c r="D23" s="25" t="s">
        <v>147</v>
      </c>
      <c r="E23" s="147"/>
      <c r="F23" s="46" t="s">
        <v>81</v>
      </c>
      <c r="G23" s="47"/>
      <c r="H23" s="48"/>
      <c r="I23" s="48">
        <v>1</v>
      </c>
      <c r="J23" s="48"/>
      <c r="K23" s="49"/>
      <c r="L23" s="47"/>
      <c r="M23" s="49"/>
      <c r="N23" s="47"/>
      <c r="O23" s="48">
        <v>1</v>
      </c>
      <c r="P23" s="49"/>
      <c r="Q23" s="50">
        <f t="shared" si="4"/>
        <v>2</v>
      </c>
    </row>
    <row r="24" spans="1:18" s="33" customFormat="1" ht="15" x14ac:dyDescent="0.2">
      <c r="A24" s="16">
        <v>6</v>
      </c>
      <c r="B24" s="25">
        <v>1</v>
      </c>
      <c r="C24" s="16" t="s">
        <v>142</v>
      </c>
      <c r="D24" s="25" t="s">
        <v>147</v>
      </c>
      <c r="E24" s="147"/>
      <c r="F24" s="46" t="s">
        <v>167</v>
      </c>
      <c r="G24" s="47"/>
      <c r="H24" s="48"/>
      <c r="I24" s="48">
        <v>1</v>
      </c>
      <c r="J24" s="48"/>
      <c r="K24" s="49"/>
      <c r="L24" s="47"/>
      <c r="M24" s="49"/>
      <c r="N24" s="47"/>
      <c r="O24" s="48">
        <v>1</v>
      </c>
      <c r="P24" s="49"/>
      <c r="Q24" s="50">
        <f t="shared" si="4"/>
        <v>2</v>
      </c>
    </row>
    <row r="25" spans="1:18" s="33" customFormat="1" ht="15" x14ac:dyDescent="0.2">
      <c r="A25" s="16">
        <v>6</v>
      </c>
      <c r="B25" s="25">
        <v>1</v>
      </c>
      <c r="C25" s="16" t="s">
        <v>142</v>
      </c>
      <c r="D25" s="25" t="s">
        <v>147</v>
      </c>
      <c r="E25" s="147"/>
      <c r="F25" s="46" t="s">
        <v>224</v>
      </c>
      <c r="G25" s="47"/>
      <c r="H25" s="48"/>
      <c r="I25" s="48">
        <v>2</v>
      </c>
      <c r="J25" s="48"/>
      <c r="K25" s="49"/>
      <c r="L25" s="47">
        <v>5</v>
      </c>
      <c r="M25" s="49">
        <v>5</v>
      </c>
      <c r="N25" s="47">
        <v>11</v>
      </c>
      <c r="O25" s="48">
        <v>6</v>
      </c>
      <c r="P25" s="49">
        <v>7</v>
      </c>
      <c r="Q25" s="50">
        <f t="shared" si="4"/>
        <v>36</v>
      </c>
    </row>
    <row r="26" spans="1:18" s="33" customFormat="1" ht="15" x14ac:dyDescent="0.2">
      <c r="A26" s="16">
        <v>6</v>
      </c>
      <c r="B26" s="25">
        <v>1</v>
      </c>
      <c r="C26" s="16" t="s">
        <v>142</v>
      </c>
      <c r="D26" s="25" t="s">
        <v>147</v>
      </c>
      <c r="E26" s="147"/>
      <c r="F26" s="46" t="s">
        <v>82</v>
      </c>
      <c r="G26" s="47"/>
      <c r="H26" s="48"/>
      <c r="I26" s="48"/>
      <c r="J26" s="48"/>
      <c r="K26" s="49"/>
      <c r="L26" s="47"/>
      <c r="M26" s="49">
        <v>1</v>
      </c>
      <c r="N26" s="47">
        <v>2</v>
      </c>
      <c r="O26" s="48">
        <v>1</v>
      </c>
      <c r="P26" s="49">
        <v>1</v>
      </c>
      <c r="Q26" s="50">
        <f t="shared" si="4"/>
        <v>5</v>
      </c>
    </row>
    <row r="27" spans="1:18" s="33" customFormat="1" ht="15" x14ac:dyDescent="0.2">
      <c r="A27" s="16">
        <v>6</v>
      </c>
      <c r="B27" s="25">
        <v>1</v>
      </c>
      <c r="C27" s="16" t="s">
        <v>142</v>
      </c>
      <c r="D27" s="25" t="s">
        <v>147</v>
      </c>
      <c r="E27" s="147"/>
      <c r="F27" s="46" t="s">
        <v>168</v>
      </c>
      <c r="G27" s="47"/>
      <c r="H27" s="48"/>
      <c r="I27" s="48">
        <v>2</v>
      </c>
      <c r="J27" s="48">
        <v>41</v>
      </c>
      <c r="K27" s="49"/>
      <c r="L27" s="47">
        <v>1</v>
      </c>
      <c r="M27" s="49">
        <v>36</v>
      </c>
      <c r="N27" s="47">
        <v>428</v>
      </c>
      <c r="O27" s="48">
        <v>196</v>
      </c>
      <c r="P27" s="49">
        <v>102</v>
      </c>
      <c r="Q27" s="50">
        <f t="shared" si="4"/>
        <v>806</v>
      </c>
    </row>
    <row r="28" spans="1:18" s="33" customFormat="1" ht="15" x14ac:dyDescent="0.2">
      <c r="A28" s="16">
        <v>6</v>
      </c>
      <c r="B28" s="25">
        <v>1</v>
      </c>
      <c r="C28" s="16" t="s">
        <v>142</v>
      </c>
      <c r="D28" s="25" t="s">
        <v>147</v>
      </c>
      <c r="E28" s="147"/>
      <c r="F28" s="46" t="s">
        <v>169</v>
      </c>
      <c r="G28" s="47"/>
      <c r="H28" s="48"/>
      <c r="I28" s="48">
        <v>3</v>
      </c>
      <c r="J28" s="48">
        <v>7</v>
      </c>
      <c r="K28" s="49"/>
      <c r="L28" s="47">
        <v>4</v>
      </c>
      <c r="M28" s="49">
        <v>2</v>
      </c>
      <c r="N28" s="47">
        <v>39</v>
      </c>
      <c r="O28" s="48">
        <v>15</v>
      </c>
      <c r="P28" s="49">
        <v>8</v>
      </c>
      <c r="Q28" s="50">
        <f t="shared" si="4"/>
        <v>78</v>
      </c>
    </row>
    <row r="29" spans="1:18" s="33" customFormat="1" ht="15" x14ac:dyDescent="0.2">
      <c r="A29" s="16">
        <v>6</v>
      </c>
      <c r="B29" s="25">
        <v>1</v>
      </c>
      <c r="C29" s="16" t="s">
        <v>142</v>
      </c>
      <c r="D29" s="25" t="s">
        <v>147</v>
      </c>
      <c r="E29" s="147"/>
      <c r="F29" s="46" t="s">
        <v>170</v>
      </c>
      <c r="G29" s="47"/>
      <c r="H29" s="48"/>
      <c r="I29" s="48"/>
      <c r="J29" s="48"/>
      <c r="K29" s="49"/>
      <c r="L29" s="47"/>
      <c r="M29" s="49"/>
      <c r="N29" s="47"/>
      <c r="O29" s="48">
        <v>2</v>
      </c>
      <c r="P29" s="49"/>
      <c r="Q29" s="50">
        <f t="shared" si="4"/>
        <v>2</v>
      </c>
    </row>
    <row r="30" spans="1:18" s="33" customFormat="1" ht="15.75" thickBot="1" x14ac:dyDescent="0.25">
      <c r="A30" s="16">
        <v>6</v>
      </c>
      <c r="B30" s="25">
        <v>1</v>
      </c>
      <c r="C30" s="16" t="s">
        <v>142</v>
      </c>
      <c r="D30" s="25" t="s">
        <v>147</v>
      </c>
      <c r="E30" s="146"/>
      <c r="F30" s="51" t="s">
        <v>225</v>
      </c>
      <c r="G30" s="52"/>
      <c r="H30" s="53"/>
      <c r="I30" s="53">
        <v>3</v>
      </c>
      <c r="J30" s="53"/>
      <c r="K30" s="54"/>
      <c r="L30" s="52"/>
      <c r="M30" s="54"/>
      <c r="N30" s="52"/>
      <c r="O30" s="53"/>
      <c r="P30" s="54">
        <v>3</v>
      </c>
      <c r="Q30" s="50">
        <f t="shared" si="4"/>
        <v>6</v>
      </c>
    </row>
    <row r="31" spans="1:18" s="33" customFormat="1" ht="16.5" thickBot="1" x14ac:dyDescent="0.25">
      <c r="A31" s="16">
        <v>6</v>
      </c>
      <c r="B31" s="25">
        <v>1</v>
      </c>
      <c r="C31" s="25" t="s">
        <v>143</v>
      </c>
      <c r="D31" s="25"/>
      <c r="E31" s="9"/>
      <c r="F31" s="55"/>
      <c r="G31" s="56"/>
      <c r="H31" s="57"/>
      <c r="I31" s="57"/>
      <c r="J31" s="57"/>
      <c r="K31" s="58"/>
      <c r="L31" s="56"/>
      <c r="M31" s="58"/>
      <c r="N31" s="56"/>
      <c r="O31" s="57"/>
      <c r="P31" s="59"/>
      <c r="Q31" s="60"/>
    </row>
    <row r="32" spans="1:18" s="33" customFormat="1" ht="16.5" thickBot="1" x14ac:dyDescent="0.25">
      <c r="A32" s="16">
        <v>6</v>
      </c>
      <c r="B32" s="25">
        <v>1</v>
      </c>
      <c r="C32" s="25" t="s">
        <v>144</v>
      </c>
      <c r="D32" s="25"/>
      <c r="E32" s="9" t="s">
        <v>5</v>
      </c>
      <c r="F32" s="2" t="s">
        <v>6</v>
      </c>
      <c r="G32" s="61">
        <f>+G33</f>
        <v>0</v>
      </c>
      <c r="H32" s="62">
        <f t="shared" ref="H32:P32" si="5">+H33</f>
        <v>0</v>
      </c>
      <c r="I32" s="62">
        <f t="shared" si="5"/>
        <v>7</v>
      </c>
      <c r="J32" s="62">
        <f t="shared" si="5"/>
        <v>134</v>
      </c>
      <c r="K32" s="63">
        <f t="shared" si="5"/>
        <v>0</v>
      </c>
      <c r="L32" s="61">
        <f t="shared" si="5"/>
        <v>9</v>
      </c>
      <c r="M32" s="63">
        <f t="shared" si="5"/>
        <v>35</v>
      </c>
      <c r="N32" s="61">
        <f t="shared" si="5"/>
        <v>213</v>
      </c>
      <c r="O32" s="62">
        <f t="shared" si="5"/>
        <v>362</v>
      </c>
      <c r="P32" s="64">
        <f t="shared" si="5"/>
        <v>186</v>
      </c>
      <c r="Q32" s="60">
        <f>+Q33</f>
        <v>946</v>
      </c>
      <c r="R32" s="45"/>
    </row>
    <row r="33" spans="1:17" s="33" customFormat="1" ht="31.5" x14ac:dyDescent="0.2">
      <c r="A33" s="16">
        <v>6</v>
      </c>
      <c r="B33" s="25">
        <v>1</v>
      </c>
      <c r="C33" s="25" t="s">
        <v>144</v>
      </c>
      <c r="D33" s="25" t="s">
        <v>147</v>
      </c>
      <c r="E33" s="145" t="s">
        <v>7</v>
      </c>
      <c r="F33" s="65" t="s">
        <v>0</v>
      </c>
      <c r="G33" s="41">
        <f t="shared" ref="G33:Q33" si="6">SUBTOTAL(9,G34:G49)</f>
        <v>0</v>
      </c>
      <c r="H33" s="42">
        <f t="shared" si="6"/>
        <v>0</v>
      </c>
      <c r="I33" s="42">
        <f t="shared" si="6"/>
        <v>7</v>
      </c>
      <c r="J33" s="42">
        <f t="shared" si="6"/>
        <v>134</v>
      </c>
      <c r="K33" s="43">
        <f t="shared" si="6"/>
        <v>0</v>
      </c>
      <c r="L33" s="41">
        <f t="shared" si="6"/>
        <v>9</v>
      </c>
      <c r="M33" s="43">
        <f t="shared" si="6"/>
        <v>35</v>
      </c>
      <c r="N33" s="41">
        <f t="shared" si="6"/>
        <v>213</v>
      </c>
      <c r="O33" s="42">
        <f t="shared" si="6"/>
        <v>362</v>
      </c>
      <c r="P33" s="43">
        <f t="shared" si="6"/>
        <v>186</v>
      </c>
      <c r="Q33" s="44">
        <f t="shared" si="6"/>
        <v>946</v>
      </c>
    </row>
    <row r="34" spans="1:17" s="33" customFormat="1" ht="15" x14ac:dyDescent="0.2">
      <c r="A34" s="16">
        <v>6</v>
      </c>
      <c r="B34" s="25">
        <v>1</v>
      </c>
      <c r="C34" s="25" t="s">
        <v>144</v>
      </c>
      <c r="D34" s="25" t="s">
        <v>147</v>
      </c>
      <c r="E34" s="147"/>
      <c r="F34" s="66" t="s">
        <v>89</v>
      </c>
      <c r="G34" s="67"/>
      <c r="H34" s="68"/>
      <c r="I34" s="68">
        <v>1</v>
      </c>
      <c r="J34" s="68">
        <v>26</v>
      </c>
      <c r="K34" s="69"/>
      <c r="L34" s="67"/>
      <c r="M34" s="69">
        <v>3</v>
      </c>
      <c r="N34" s="67">
        <v>45</v>
      </c>
      <c r="O34" s="68">
        <v>34</v>
      </c>
      <c r="P34" s="69">
        <v>38</v>
      </c>
      <c r="Q34" s="50">
        <f>+SUM(G34:P34)</f>
        <v>147</v>
      </c>
    </row>
    <row r="35" spans="1:17" s="33" customFormat="1" ht="15" x14ac:dyDescent="0.2">
      <c r="A35" s="16">
        <v>6</v>
      </c>
      <c r="B35" s="25">
        <v>1</v>
      </c>
      <c r="C35" s="25" t="s">
        <v>144</v>
      </c>
      <c r="D35" s="25" t="s">
        <v>147</v>
      </c>
      <c r="E35" s="147"/>
      <c r="F35" s="66" t="s">
        <v>88</v>
      </c>
      <c r="G35" s="67"/>
      <c r="H35" s="68"/>
      <c r="I35" s="68">
        <v>2</v>
      </c>
      <c r="J35" s="68">
        <v>33</v>
      </c>
      <c r="K35" s="69"/>
      <c r="L35" s="67">
        <v>4</v>
      </c>
      <c r="M35" s="69">
        <v>10</v>
      </c>
      <c r="N35" s="67">
        <v>70</v>
      </c>
      <c r="O35" s="68">
        <v>126</v>
      </c>
      <c r="P35" s="69">
        <v>50</v>
      </c>
      <c r="Q35" s="50">
        <f t="shared" ref="Q35:Q49" si="7">+SUM(G35:P35)</f>
        <v>295</v>
      </c>
    </row>
    <row r="36" spans="1:17" s="33" customFormat="1" ht="15" x14ac:dyDescent="0.2">
      <c r="A36" s="16">
        <v>6</v>
      </c>
      <c r="B36" s="25">
        <v>1</v>
      </c>
      <c r="C36" s="25" t="s">
        <v>144</v>
      </c>
      <c r="D36" s="25" t="s">
        <v>147</v>
      </c>
      <c r="E36" s="147"/>
      <c r="F36" s="66" t="s">
        <v>87</v>
      </c>
      <c r="G36" s="67"/>
      <c r="H36" s="68"/>
      <c r="I36" s="68"/>
      <c r="J36" s="68"/>
      <c r="K36" s="69"/>
      <c r="L36" s="67"/>
      <c r="M36" s="69"/>
      <c r="N36" s="67"/>
      <c r="O36" s="68">
        <v>4</v>
      </c>
      <c r="P36" s="69">
        <v>3</v>
      </c>
      <c r="Q36" s="50">
        <f t="shared" si="7"/>
        <v>7</v>
      </c>
    </row>
    <row r="37" spans="1:17" s="33" customFormat="1" ht="15" x14ac:dyDescent="0.2">
      <c r="A37" s="16">
        <v>6</v>
      </c>
      <c r="B37" s="25">
        <v>1</v>
      </c>
      <c r="C37" s="25" t="s">
        <v>144</v>
      </c>
      <c r="D37" s="25" t="s">
        <v>147</v>
      </c>
      <c r="E37" s="147"/>
      <c r="F37" s="66" t="s">
        <v>86</v>
      </c>
      <c r="G37" s="67"/>
      <c r="H37" s="68"/>
      <c r="I37" s="68"/>
      <c r="J37" s="68">
        <v>1</v>
      </c>
      <c r="K37" s="69"/>
      <c r="L37" s="67"/>
      <c r="M37" s="69"/>
      <c r="N37" s="67">
        <v>2</v>
      </c>
      <c r="O37" s="68">
        <v>16</v>
      </c>
      <c r="P37" s="69"/>
      <c r="Q37" s="50">
        <f t="shared" si="7"/>
        <v>19</v>
      </c>
    </row>
    <row r="38" spans="1:17" s="33" customFormat="1" ht="15" x14ac:dyDescent="0.2">
      <c r="A38" s="16">
        <v>6</v>
      </c>
      <c r="B38" s="25">
        <v>1</v>
      </c>
      <c r="C38" s="25" t="s">
        <v>144</v>
      </c>
      <c r="D38" s="25" t="s">
        <v>147</v>
      </c>
      <c r="E38" s="147"/>
      <c r="F38" s="66" t="s">
        <v>172</v>
      </c>
      <c r="G38" s="67"/>
      <c r="H38" s="68"/>
      <c r="I38" s="68"/>
      <c r="J38" s="68"/>
      <c r="K38" s="69"/>
      <c r="L38" s="67"/>
      <c r="M38" s="69"/>
      <c r="N38" s="67"/>
      <c r="O38" s="68">
        <v>1</v>
      </c>
      <c r="P38" s="69"/>
      <c r="Q38" s="50">
        <f t="shared" si="7"/>
        <v>1</v>
      </c>
    </row>
    <row r="39" spans="1:17" s="33" customFormat="1" ht="15" x14ac:dyDescent="0.2">
      <c r="A39" s="16">
        <v>6</v>
      </c>
      <c r="B39" s="25">
        <v>1</v>
      </c>
      <c r="C39" s="25" t="s">
        <v>144</v>
      </c>
      <c r="D39" s="25" t="s">
        <v>147</v>
      </c>
      <c r="E39" s="147"/>
      <c r="F39" s="66" t="s">
        <v>173</v>
      </c>
      <c r="G39" s="67"/>
      <c r="H39" s="68"/>
      <c r="I39" s="68"/>
      <c r="J39" s="68"/>
      <c r="K39" s="69"/>
      <c r="L39" s="67"/>
      <c r="M39" s="69"/>
      <c r="N39" s="67"/>
      <c r="O39" s="68">
        <v>1</v>
      </c>
      <c r="P39" s="69"/>
      <c r="Q39" s="50">
        <f t="shared" si="7"/>
        <v>1</v>
      </c>
    </row>
    <row r="40" spans="1:17" s="33" customFormat="1" ht="15" x14ac:dyDescent="0.2">
      <c r="A40" s="16">
        <v>6</v>
      </c>
      <c r="B40" s="25">
        <v>1</v>
      </c>
      <c r="C40" s="25" t="s">
        <v>144</v>
      </c>
      <c r="D40" s="25" t="s">
        <v>147</v>
      </c>
      <c r="E40" s="147"/>
      <c r="F40" s="66" t="s">
        <v>85</v>
      </c>
      <c r="G40" s="67"/>
      <c r="H40" s="68"/>
      <c r="I40" s="68">
        <v>3</v>
      </c>
      <c r="J40" s="68">
        <v>41</v>
      </c>
      <c r="K40" s="69"/>
      <c r="L40" s="67">
        <v>4</v>
      </c>
      <c r="M40" s="69">
        <v>10</v>
      </c>
      <c r="N40" s="67">
        <v>71</v>
      </c>
      <c r="O40" s="68">
        <v>132</v>
      </c>
      <c r="P40" s="69">
        <v>49</v>
      </c>
      <c r="Q40" s="50">
        <f t="shared" si="7"/>
        <v>310</v>
      </c>
    </row>
    <row r="41" spans="1:17" s="33" customFormat="1" ht="15" x14ac:dyDescent="0.2">
      <c r="A41" s="16">
        <v>6</v>
      </c>
      <c r="B41" s="25">
        <v>1</v>
      </c>
      <c r="C41" s="25" t="s">
        <v>144</v>
      </c>
      <c r="D41" s="25" t="s">
        <v>147</v>
      </c>
      <c r="E41" s="147"/>
      <c r="F41" s="66" t="s">
        <v>154</v>
      </c>
      <c r="G41" s="67"/>
      <c r="H41" s="68"/>
      <c r="I41" s="68"/>
      <c r="J41" s="68">
        <v>5</v>
      </c>
      <c r="K41" s="69"/>
      <c r="L41" s="67"/>
      <c r="M41" s="69"/>
      <c r="N41" s="67"/>
      <c r="O41" s="68"/>
      <c r="P41" s="69"/>
      <c r="Q41" s="50">
        <f t="shared" si="7"/>
        <v>5</v>
      </c>
    </row>
    <row r="42" spans="1:17" s="33" customFormat="1" ht="15" x14ac:dyDescent="0.2">
      <c r="A42" s="16">
        <v>6</v>
      </c>
      <c r="B42" s="25">
        <v>1</v>
      </c>
      <c r="C42" s="25" t="s">
        <v>144</v>
      </c>
      <c r="D42" s="25" t="s">
        <v>147</v>
      </c>
      <c r="E42" s="147"/>
      <c r="F42" s="66" t="s">
        <v>118</v>
      </c>
      <c r="G42" s="67"/>
      <c r="H42" s="68"/>
      <c r="I42" s="68"/>
      <c r="J42" s="68">
        <v>13</v>
      </c>
      <c r="K42" s="69"/>
      <c r="L42" s="67"/>
      <c r="M42" s="69"/>
      <c r="N42" s="67">
        <v>1</v>
      </c>
      <c r="O42" s="68">
        <v>8</v>
      </c>
      <c r="P42" s="69">
        <v>6</v>
      </c>
      <c r="Q42" s="50">
        <f t="shared" si="7"/>
        <v>28</v>
      </c>
    </row>
    <row r="43" spans="1:17" s="33" customFormat="1" ht="15" x14ac:dyDescent="0.2">
      <c r="A43" s="16">
        <v>6</v>
      </c>
      <c r="B43" s="25">
        <v>1</v>
      </c>
      <c r="C43" s="25" t="s">
        <v>144</v>
      </c>
      <c r="D43" s="25" t="s">
        <v>147</v>
      </c>
      <c r="E43" s="147"/>
      <c r="F43" s="66" t="s">
        <v>84</v>
      </c>
      <c r="G43" s="67"/>
      <c r="H43" s="68"/>
      <c r="I43" s="68"/>
      <c r="J43" s="68"/>
      <c r="K43" s="69"/>
      <c r="L43" s="67"/>
      <c r="M43" s="69"/>
      <c r="N43" s="67"/>
      <c r="O43" s="68"/>
      <c r="P43" s="69">
        <v>1</v>
      </c>
      <c r="Q43" s="50">
        <f t="shared" si="7"/>
        <v>1</v>
      </c>
    </row>
    <row r="44" spans="1:17" s="33" customFormat="1" ht="15" x14ac:dyDescent="0.2">
      <c r="A44" s="16">
        <v>6</v>
      </c>
      <c r="B44" s="25">
        <v>1</v>
      </c>
      <c r="C44" s="25" t="s">
        <v>144</v>
      </c>
      <c r="D44" s="25" t="s">
        <v>147</v>
      </c>
      <c r="E44" s="147"/>
      <c r="F44" s="66" t="s">
        <v>174</v>
      </c>
      <c r="G44" s="67"/>
      <c r="H44" s="68"/>
      <c r="I44" s="68">
        <v>1</v>
      </c>
      <c r="J44" s="68">
        <v>8</v>
      </c>
      <c r="K44" s="69"/>
      <c r="L44" s="67">
        <v>1</v>
      </c>
      <c r="M44" s="69">
        <v>2</v>
      </c>
      <c r="N44" s="67">
        <v>14</v>
      </c>
      <c r="O44" s="68">
        <v>37</v>
      </c>
      <c r="P44" s="69">
        <v>26</v>
      </c>
      <c r="Q44" s="50">
        <f t="shared" si="7"/>
        <v>89</v>
      </c>
    </row>
    <row r="45" spans="1:17" s="33" customFormat="1" ht="15" x14ac:dyDescent="0.2">
      <c r="A45" s="16">
        <v>6</v>
      </c>
      <c r="B45" s="25">
        <v>1</v>
      </c>
      <c r="C45" s="25" t="s">
        <v>144</v>
      </c>
      <c r="D45" s="25" t="s">
        <v>147</v>
      </c>
      <c r="E45" s="147"/>
      <c r="F45" s="66" t="s">
        <v>175</v>
      </c>
      <c r="G45" s="67"/>
      <c r="H45" s="68"/>
      <c r="I45" s="68"/>
      <c r="J45" s="68"/>
      <c r="K45" s="69"/>
      <c r="L45" s="67"/>
      <c r="M45" s="69">
        <v>10</v>
      </c>
      <c r="N45" s="67">
        <v>10</v>
      </c>
      <c r="O45" s="68"/>
      <c r="P45" s="69">
        <v>12</v>
      </c>
      <c r="Q45" s="50">
        <f t="shared" si="7"/>
        <v>32</v>
      </c>
    </row>
    <row r="46" spans="1:17" s="33" customFormat="1" ht="15" x14ac:dyDescent="0.2">
      <c r="A46" s="16">
        <v>6</v>
      </c>
      <c r="B46" s="25">
        <v>1</v>
      </c>
      <c r="C46" s="25" t="s">
        <v>144</v>
      </c>
      <c r="D46" s="25" t="s">
        <v>147</v>
      </c>
      <c r="E46" s="147"/>
      <c r="F46" s="66" t="s">
        <v>176</v>
      </c>
      <c r="G46" s="67"/>
      <c r="H46" s="68"/>
      <c r="I46" s="68"/>
      <c r="J46" s="68">
        <v>7</v>
      </c>
      <c r="K46" s="69"/>
      <c r="L46" s="67"/>
      <c r="M46" s="69"/>
      <c r="N46" s="67"/>
      <c r="O46" s="68"/>
      <c r="P46" s="69"/>
      <c r="Q46" s="50">
        <f t="shared" si="7"/>
        <v>7</v>
      </c>
    </row>
    <row r="47" spans="1:17" s="33" customFormat="1" ht="15" x14ac:dyDescent="0.2">
      <c r="A47" s="16"/>
      <c r="B47" s="25"/>
      <c r="C47" s="25"/>
      <c r="D47" s="25"/>
      <c r="E47" s="147"/>
      <c r="F47" s="66" t="s">
        <v>177</v>
      </c>
      <c r="G47" s="67"/>
      <c r="H47" s="68"/>
      <c r="I47" s="68"/>
      <c r="J47" s="68"/>
      <c r="K47" s="69"/>
      <c r="L47" s="67"/>
      <c r="M47" s="69"/>
      <c r="N47" s="67"/>
      <c r="O47" s="68">
        <v>1</v>
      </c>
      <c r="P47" s="69"/>
      <c r="Q47" s="50">
        <f t="shared" si="7"/>
        <v>1</v>
      </c>
    </row>
    <row r="48" spans="1:17" s="33" customFormat="1" ht="15" x14ac:dyDescent="0.2">
      <c r="A48" s="16"/>
      <c r="B48" s="25"/>
      <c r="C48" s="25"/>
      <c r="D48" s="25"/>
      <c r="E48" s="147"/>
      <c r="F48" s="66" t="s">
        <v>178</v>
      </c>
      <c r="G48" s="67"/>
      <c r="H48" s="68"/>
      <c r="I48" s="68"/>
      <c r="J48" s="68"/>
      <c r="K48" s="69"/>
      <c r="L48" s="67"/>
      <c r="M48" s="69"/>
      <c r="N48" s="67"/>
      <c r="O48" s="68">
        <v>1</v>
      </c>
      <c r="P48" s="69"/>
      <c r="Q48" s="50">
        <f t="shared" si="7"/>
        <v>1</v>
      </c>
    </row>
    <row r="49" spans="1:18" s="33" customFormat="1" ht="15.75" thickBot="1" x14ac:dyDescent="0.25">
      <c r="A49" s="16">
        <v>6</v>
      </c>
      <c r="B49" s="25">
        <v>1</v>
      </c>
      <c r="C49" s="25" t="s">
        <v>144</v>
      </c>
      <c r="D49" s="25" t="s">
        <v>147</v>
      </c>
      <c r="E49" s="146"/>
      <c r="F49" s="70" t="s">
        <v>179</v>
      </c>
      <c r="G49" s="71"/>
      <c r="H49" s="72"/>
      <c r="I49" s="72"/>
      <c r="J49" s="72"/>
      <c r="K49" s="73"/>
      <c r="L49" s="71"/>
      <c r="M49" s="73"/>
      <c r="N49" s="71"/>
      <c r="O49" s="72">
        <v>1</v>
      </c>
      <c r="P49" s="73">
        <v>1</v>
      </c>
      <c r="Q49" s="50">
        <f t="shared" si="7"/>
        <v>2</v>
      </c>
      <c r="R49" s="74"/>
    </row>
    <row r="50" spans="1:18" s="33" customFormat="1" ht="16.5" thickBot="1" x14ac:dyDescent="0.25">
      <c r="A50" s="16">
        <v>6</v>
      </c>
      <c r="B50" s="25">
        <v>1</v>
      </c>
      <c r="C50" s="25" t="s">
        <v>145</v>
      </c>
      <c r="D50" s="25"/>
      <c r="E50" s="9" t="s">
        <v>8</v>
      </c>
      <c r="F50" s="55" t="s">
        <v>1</v>
      </c>
      <c r="G50" s="56">
        <f>+G51</f>
        <v>0</v>
      </c>
      <c r="H50" s="57">
        <f t="shared" ref="H50:P50" si="8">+H51</f>
        <v>4</v>
      </c>
      <c r="I50" s="57">
        <f t="shared" si="8"/>
        <v>10</v>
      </c>
      <c r="J50" s="57">
        <f t="shared" si="8"/>
        <v>10</v>
      </c>
      <c r="K50" s="58">
        <f t="shared" si="8"/>
        <v>0</v>
      </c>
      <c r="L50" s="56">
        <f t="shared" si="8"/>
        <v>5</v>
      </c>
      <c r="M50" s="58">
        <f t="shared" si="8"/>
        <v>12</v>
      </c>
      <c r="N50" s="56">
        <f t="shared" si="8"/>
        <v>25</v>
      </c>
      <c r="O50" s="57">
        <f t="shared" si="8"/>
        <v>54</v>
      </c>
      <c r="P50" s="59">
        <f t="shared" si="8"/>
        <v>33</v>
      </c>
      <c r="Q50" s="60">
        <f>+Q51</f>
        <v>153</v>
      </c>
    </row>
    <row r="51" spans="1:18" s="33" customFormat="1" ht="15.75" x14ac:dyDescent="0.2">
      <c r="A51" s="16">
        <v>6</v>
      </c>
      <c r="B51" s="25">
        <v>1</v>
      </c>
      <c r="C51" s="25" t="s">
        <v>145</v>
      </c>
      <c r="D51" s="25" t="s">
        <v>147</v>
      </c>
      <c r="E51" s="145" t="s">
        <v>9</v>
      </c>
      <c r="F51" s="3" t="s">
        <v>1</v>
      </c>
      <c r="G51" s="41">
        <f t="shared" ref="G51:Q51" si="9">SUBTOTAL(9,G52:G60)</f>
        <v>0</v>
      </c>
      <c r="H51" s="42">
        <f t="shared" si="9"/>
        <v>4</v>
      </c>
      <c r="I51" s="42">
        <f t="shared" si="9"/>
        <v>10</v>
      </c>
      <c r="J51" s="42">
        <f t="shared" si="9"/>
        <v>10</v>
      </c>
      <c r="K51" s="43">
        <f t="shared" si="9"/>
        <v>0</v>
      </c>
      <c r="L51" s="41">
        <f t="shared" si="9"/>
        <v>5</v>
      </c>
      <c r="M51" s="43">
        <f t="shared" si="9"/>
        <v>12</v>
      </c>
      <c r="N51" s="41">
        <f t="shared" si="9"/>
        <v>25</v>
      </c>
      <c r="O51" s="42">
        <f t="shared" si="9"/>
        <v>54</v>
      </c>
      <c r="P51" s="43">
        <f t="shared" si="9"/>
        <v>33</v>
      </c>
      <c r="Q51" s="44">
        <f t="shared" si="9"/>
        <v>153</v>
      </c>
    </row>
    <row r="52" spans="1:18" s="33" customFormat="1" ht="15" x14ac:dyDescent="0.2">
      <c r="A52" s="16">
        <v>6</v>
      </c>
      <c r="B52" s="25">
        <v>1</v>
      </c>
      <c r="C52" s="25" t="s">
        <v>145</v>
      </c>
      <c r="D52" s="25" t="s">
        <v>147</v>
      </c>
      <c r="E52" s="147"/>
      <c r="F52" s="66" t="s">
        <v>93</v>
      </c>
      <c r="G52" s="67"/>
      <c r="H52" s="68">
        <v>1</v>
      </c>
      <c r="I52" s="68">
        <v>4</v>
      </c>
      <c r="J52" s="68">
        <v>1</v>
      </c>
      <c r="K52" s="69"/>
      <c r="L52" s="67"/>
      <c r="M52" s="69"/>
      <c r="N52" s="67">
        <v>3</v>
      </c>
      <c r="O52" s="68">
        <v>1</v>
      </c>
      <c r="P52" s="69">
        <v>1</v>
      </c>
      <c r="Q52" s="50">
        <f>+SUM(G52:P52)</f>
        <v>11</v>
      </c>
    </row>
    <row r="53" spans="1:18" s="33" customFormat="1" ht="16.5" customHeight="1" x14ac:dyDescent="0.2">
      <c r="A53" s="16">
        <v>6</v>
      </c>
      <c r="B53" s="25">
        <v>1</v>
      </c>
      <c r="C53" s="25" t="s">
        <v>145</v>
      </c>
      <c r="D53" s="25" t="s">
        <v>147</v>
      </c>
      <c r="E53" s="147"/>
      <c r="F53" s="66" t="s">
        <v>76</v>
      </c>
      <c r="G53" s="67"/>
      <c r="H53" s="68"/>
      <c r="I53" s="68"/>
      <c r="J53" s="68"/>
      <c r="K53" s="69"/>
      <c r="L53" s="67"/>
      <c r="M53" s="69"/>
      <c r="N53" s="67"/>
      <c r="O53" s="68">
        <v>1</v>
      </c>
      <c r="P53" s="69"/>
      <c r="Q53" s="50">
        <f t="shared" ref="Q53:Q60" si="10">+SUM(G53:P53)</f>
        <v>1</v>
      </c>
    </row>
    <row r="54" spans="1:18" s="33" customFormat="1" ht="16.5" customHeight="1" x14ac:dyDescent="0.2">
      <c r="A54" s="16"/>
      <c r="B54" s="25"/>
      <c r="C54" s="25"/>
      <c r="D54" s="25"/>
      <c r="E54" s="147"/>
      <c r="F54" s="66" t="s">
        <v>92</v>
      </c>
      <c r="G54" s="67"/>
      <c r="H54" s="68">
        <v>1</v>
      </c>
      <c r="I54" s="68">
        <v>1</v>
      </c>
      <c r="J54" s="68">
        <v>1</v>
      </c>
      <c r="K54" s="69"/>
      <c r="L54" s="67">
        <v>1</v>
      </c>
      <c r="M54" s="69">
        <v>3</v>
      </c>
      <c r="N54" s="67">
        <v>4</v>
      </c>
      <c r="O54" s="68">
        <v>4</v>
      </c>
      <c r="P54" s="69">
        <v>5</v>
      </c>
      <c r="Q54" s="50">
        <f t="shared" si="10"/>
        <v>20</v>
      </c>
    </row>
    <row r="55" spans="1:18" s="33" customFormat="1" ht="16.5" customHeight="1" x14ac:dyDescent="0.2">
      <c r="A55" s="16"/>
      <c r="B55" s="25"/>
      <c r="C55" s="25"/>
      <c r="D55" s="25"/>
      <c r="E55" s="147"/>
      <c r="F55" s="66" t="s">
        <v>180</v>
      </c>
      <c r="G55" s="67"/>
      <c r="H55" s="68">
        <v>1</v>
      </c>
      <c r="I55" s="68">
        <v>1</v>
      </c>
      <c r="J55" s="68">
        <v>2</v>
      </c>
      <c r="K55" s="69"/>
      <c r="L55" s="67">
        <v>1</v>
      </c>
      <c r="M55" s="69">
        <v>1</v>
      </c>
      <c r="N55" s="67">
        <v>3</v>
      </c>
      <c r="O55" s="68">
        <v>6</v>
      </c>
      <c r="P55" s="69">
        <v>3</v>
      </c>
      <c r="Q55" s="50">
        <f t="shared" si="10"/>
        <v>18</v>
      </c>
    </row>
    <row r="56" spans="1:18" s="33" customFormat="1" ht="16.5" customHeight="1" x14ac:dyDescent="0.2">
      <c r="A56" s="16"/>
      <c r="B56" s="25"/>
      <c r="C56" s="25"/>
      <c r="D56" s="25"/>
      <c r="E56" s="147"/>
      <c r="F56" s="66" t="s">
        <v>91</v>
      </c>
      <c r="G56" s="67"/>
      <c r="H56" s="68"/>
      <c r="I56" s="68">
        <v>2</v>
      </c>
      <c r="J56" s="68">
        <v>1</v>
      </c>
      <c r="K56" s="69"/>
      <c r="L56" s="67">
        <v>1</v>
      </c>
      <c r="M56" s="69">
        <v>1</v>
      </c>
      <c r="N56" s="67">
        <v>4</v>
      </c>
      <c r="O56" s="68">
        <v>7</v>
      </c>
      <c r="P56" s="69">
        <v>4</v>
      </c>
      <c r="Q56" s="50">
        <f t="shared" si="10"/>
        <v>20</v>
      </c>
    </row>
    <row r="57" spans="1:18" s="33" customFormat="1" ht="16.5" customHeight="1" x14ac:dyDescent="0.2">
      <c r="A57" s="16"/>
      <c r="B57" s="25"/>
      <c r="C57" s="25"/>
      <c r="D57" s="25"/>
      <c r="E57" s="147"/>
      <c r="F57" s="66" t="s">
        <v>109</v>
      </c>
      <c r="G57" s="67"/>
      <c r="H57" s="68"/>
      <c r="I57" s="68">
        <v>2</v>
      </c>
      <c r="J57" s="68">
        <v>5</v>
      </c>
      <c r="K57" s="69"/>
      <c r="L57" s="67">
        <v>2</v>
      </c>
      <c r="M57" s="69">
        <v>6</v>
      </c>
      <c r="N57" s="67">
        <v>7</v>
      </c>
      <c r="O57" s="68">
        <v>30</v>
      </c>
      <c r="P57" s="69">
        <v>19</v>
      </c>
      <c r="Q57" s="50">
        <f t="shared" si="10"/>
        <v>71</v>
      </c>
    </row>
    <row r="58" spans="1:18" s="33" customFormat="1" ht="16.5" customHeight="1" x14ac:dyDescent="0.2">
      <c r="A58" s="16"/>
      <c r="B58" s="25"/>
      <c r="C58" s="25"/>
      <c r="D58" s="25"/>
      <c r="E58" s="147"/>
      <c r="F58" s="66" t="s">
        <v>181</v>
      </c>
      <c r="G58" s="67"/>
      <c r="H58" s="68"/>
      <c r="I58" s="68"/>
      <c r="J58" s="68"/>
      <c r="K58" s="69"/>
      <c r="L58" s="67"/>
      <c r="M58" s="69"/>
      <c r="N58" s="67"/>
      <c r="O58" s="68">
        <v>1</v>
      </c>
      <c r="P58" s="69"/>
      <c r="Q58" s="50">
        <f t="shared" si="10"/>
        <v>1</v>
      </c>
    </row>
    <row r="59" spans="1:18" s="24" customFormat="1" ht="15" x14ac:dyDescent="0.2">
      <c r="A59" s="16">
        <v>6</v>
      </c>
      <c r="B59" s="25">
        <v>1</v>
      </c>
      <c r="C59" s="25" t="s">
        <v>145</v>
      </c>
      <c r="D59" s="25" t="s">
        <v>147</v>
      </c>
      <c r="E59" s="147"/>
      <c r="F59" s="66" t="s">
        <v>182</v>
      </c>
      <c r="G59" s="67"/>
      <c r="H59" s="68">
        <v>1</v>
      </c>
      <c r="I59" s="68"/>
      <c r="J59" s="68"/>
      <c r="K59" s="69"/>
      <c r="L59" s="67"/>
      <c r="M59" s="69"/>
      <c r="N59" s="67">
        <v>2</v>
      </c>
      <c r="O59" s="68">
        <v>1</v>
      </c>
      <c r="P59" s="69"/>
      <c r="Q59" s="50">
        <f t="shared" si="10"/>
        <v>4</v>
      </c>
    </row>
    <row r="60" spans="1:18" s="24" customFormat="1" ht="15.75" thickBot="1" x14ac:dyDescent="0.25">
      <c r="A60" s="16">
        <v>6</v>
      </c>
      <c r="B60" s="25">
        <v>1</v>
      </c>
      <c r="C60" s="25" t="s">
        <v>145</v>
      </c>
      <c r="D60" s="25" t="s">
        <v>147</v>
      </c>
      <c r="E60" s="146"/>
      <c r="F60" s="70" t="s">
        <v>184</v>
      </c>
      <c r="G60" s="71"/>
      <c r="H60" s="72"/>
      <c r="I60" s="72"/>
      <c r="J60" s="72"/>
      <c r="K60" s="73"/>
      <c r="L60" s="71"/>
      <c r="M60" s="73">
        <v>1</v>
      </c>
      <c r="N60" s="71">
        <v>2</v>
      </c>
      <c r="O60" s="72">
        <v>3</v>
      </c>
      <c r="P60" s="73">
        <v>1</v>
      </c>
      <c r="Q60" s="50">
        <f t="shared" si="10"/>
        <v>7</v>
      </c>
    </row>
    <row r="61" spans="1:18" s="24" customFormat="1" ht="32.25" thickBot="1" x14ac:dyDescent="0.25">
      <c r="A61" s="16">
        <v>6</v>
      </c>
      <c r="B61" s="25">
        <v>1</v>
      </c>
      <c r="C61" s="16" t="s">
        <v>146</v>
      </c>
      <c r="D61" s="16"/>
      <c r="E61" s="9" t="s">
        <v>10</v>
      </c>
      <c r="F61" s="55" t="s">
        <v>12</v>
      </c>
      <c r="G61" s="75">
        <f>+G62</f>
        <v>0</v>
      </c>
      <c r="H61" s="76">
        <f t="shared" ref="H61:Q61" si="11">+H62</f>
        <v>1</v>
      </c>
      <c r="I61" s="76">
        <f t="shared" si="11"/>
        <v>47</v>
      </c>
      <c r="J61" s="76">
        <f t="shared" si="11"/>
        <v>46</v>
      </c>
      <c r="K61" s="77">
        <f t="shared" si="11"/>
        <v>1</v>
      </c>
      <c r="L61" s="75">
        <f t="shared" si="11"/>
        <v>3</v>
      </c>
      <c r="M61" s="77">
        <f t="shared" si="11"/>
        <v>4</v>
      </c>
      <c r="N61" s="75">
        <f t="shared" si="11"/>
        <v>8</v>
      </c>
      <c r="O61" s="76">
        <f t="shared" si="11"/>
        <v>89</v>
      </c>
      <c r="P61" s="78">
        <f t="shared" si="11"/>
        <v>30</v>
      </c>
      <c r="Q61" s="79">
        <f t="shared" si="11"/>
        <v>229</v>
      </c>
    </row>
    <row r="62" spans="1:18" s="24" customFormat="1" ht="31.5" x14ac:dyDescent="0.2">
      <c r="A62" s="16">
        <v>6</v>
      </c>
      <c r="B62" s="25">
        <v>1</v>
      </c>
      <c r="C62" s="16" t="s">
        <v>146</v>
      </c>
      <c r="D62" s="25" t="s">
        <v>147</v>
      </c>
      <c r="E62" s="145" t="s">
        <v>11</v>
      </c>
      <c r="F62" s="3" t="s">
        <v>12</v>
      </c>
      <c r="G62" s="80">
        <f t="shared" ref="G62:Q62" si="12">SUBTOTAL(9,G63:G72)</f>
        <v>0</v>
      </c>
      <c r="H62" s="81">
        <f t="shared" si="12"/>
        <v>1</v>
      </c>
      <c r="I62" s="81">
        <f t="shared" si="12"/>
        <v>47</v>
      </c>
      <c r="J62" s="81">
        <f t="shared" si="12"/>
        <v>46</v>
      </c>
      <c r="K62" s="82">
        <f t="shared" si="12"/>
        <v>1</v>
      </c>
      <c r="L62" s="80">
        <f t="shared" si="12"/>
        <v>3</v>
      </c>
      <c r="M62" s="82">
        <f t="shared" si="12"/>
        <v>4</v>
      </c>
      <c r="N62" s="80">
        <f t="shared" si="12"/>
        <v>8</v>
      </c>
      <c r="O62" s="81">
        <f t="shared" si="12"/>
        <v>89</v>
      </c>
      <c r="P62" s="82">
        <f t="shared" si="12"/>
        <v>30</v>
      </c>
      <c r="Q62" s="83">
        <f t="shared" si="12"/>
        <v>229</v>
      </c>
    </row>
    <row r="63" spans="1:18" s="24" customFormat="1" ht="15" x14ac:dyDescent="0.2">
      <c r="A63" s="16">
        <v>6</v>
      </c>
      <c r="B63" s="25">
        <v>1</v>
      </c>
      <c r="C63" s="16" t="s">
        <v>146</v>
      </c>
      <c r="D63" s="25" t="s">
        <v>147</v>
      </c>
      <c r="E63" s="147"/>
      <c r="F63" s="66" t="s">
        <v>96</v>
      </c>
      <c r="G63" s="67"/>
      <c r="H63" s="68"/>
      <c r="I63" s="68"/>
      <c r="J63" s="68"/>
      <c r="K63" s="69"/>
      <c r="L63" s="67"/>
      <c r="M63" s="69"/>
      <c r="N63" s="67"/>
      <c r="O63" s="68">
        <v>1</v>
      </c>
      <c r="P63" s="69"/>
      <c r="Q63" s="50">
        <f>+SUM(G63:P63)</f>
        <v>1</v>
      </c>
    </row>
    <row r="64" spans="1:18" s="24" customFormat="1" ht="15" x14ac:dyDescent="0.2">
      <c r="A64" s="16">
        <v>6</v>
      </c>
      <c r="B64" s="25">
        <v>1</v>
      </c>
      <c r="C64" s="16" t="s">
        <v>146</v>
      </c>
      <c r="D64" s="25" t="s">
        <v>147</v>
      </c>
      <c r="E64" s="147"/>
      <c r="F64" s="66" t="s">
        <v>95</v>
      </c>
      <c r="G64" s="67"/>
      <c r="H64" s="68"/>
      <c r="I64" s="68"/>
      <c r="J64" s="68"/>
      <c r="K64" s="69"/>
      <c r="L64" s="67"/>
      <c r="M64" s="69"/>
      <c r="N64" s="67"/>
      <c r="O64" s="68">
        <v>2</v>
      </c>
      <c r="P64" s="69"/>
      <c r="Q64" s="50">
        <f t="shared" ref="Q64:Q72" si="13">+SUM(G64:P64)</f>
        <v>2</v>
      </c>
    </row>
    <row r="65" spans="1:18" s="33" customFormat="1" ht="15" x14ac:dyDescent="0.2">
      <c r="A65" s="16">
        <v>6</v>
      </c>
      <c r="B65" s="25">
        <v>1</v>
      </c>
      <c r="C65" s="16" t="s">
        <v>146</v>
      </c>
      <c r="D65" s="25" t="s">
        <v>147</v>
      </c>
      <c r="E65" s="147"/>
      <c r="F65" s="66" t="s">
        <v>94</v>
      </c>
      <c r="G65" s="67"/>
      <c r="H65" s="68"/>
      <c r="I65" s="68"/>
      <c r="J65" s="68"/>
      <c r="K65" s="69"/>
      <c r="L65" s="67">
        <v>1</v>
      </c>
      <c r="M65" s="69"/>
      <c r="N65" s="67"/>
      <c r="O65" s="68">
        <v>1</v>
      </c>
      <c r="P65" s="69">
        <v>1</v>
      </c>
      <c r="Q65" s="50">
        <f t="shared" si="13"/>
        <v>3</v>
      </c>
    </row>
    <row r="66" spans="1:18" s="33" customFormat="1" ht="15" x14ac:dyDescent="0.2">
      <c r="A66" s="16"/>
      <c r="B66" s="25"/>
      <c r="C66" s="16"/>
      <c r="D66" s="25"/>
      <c r="E66" s="147"/>
      <c r="F66" s="66" t="s">
        <v>90</v>
      </c>
      <c r="G66" s="67"/>
      <c r="H66" s="68"/>
      <c r="I66" s="68"/>
      <c r="J66" s="68"/>
      <c r="K66" s="69"/>
      <c r="L66" s="67"/>
      <c r="M66" s="69"/>
      <c r="N66" s="67"/>
      <c r="O66" s="68">
        <v>3</v>
      </c>
      <c r="P66" s="69"/>
      <c r="Q66" s="50">
        <f t="shared" si="13"/>
        <v>3</v>
      </c>
    </row>
    <row r="67" spans="1:18" s="33" customFormat="1" ht="15" x14ac:dyDescent="0.2">
      <c r="A67" s="16"/>
      <c r="B67" s="25"/>
      <c r="C67" s="16"/>
      <c r="D67" s="25"/>
      <c r="E67" s="147"/>
      <c r="F67" s="66" t="s">
        <v>185</v>
      </c>
      <c r="G67" s="67"/>
      <c r="H67" s="68"/>
      <c r="I67" s="68"/>
      <c r="J67" s="68"/>
      <c r="K67" s="69"/>
      <c r="L67" s="67"/>
      <c r="M67" s="69"/>
      <c r="N67" s="67">
        <v>1</v>
      </c>
      <c r="O67" s="68">
        <v>2</v>
      </c>
      <c r="P67" s="69">
        <v>2</v>
      </c>
      <c r="Q67" s="50">
        <f t="shared" si="13"/>
        <v>5</v>
      </c>
    </row>
    <row r="68" spans="1:18" s="33" customFormat="1" ht="15" x14ac:dyDescent="0.2">
      <c r="A68" s="16"/>
      <c r="B68" s="25"/>
      <c r="C68" s="16"/>
      <c r="D68" s="25"/>
      <c r="E68" s="147"/>
      <c r="F68" s="66" t="s">
        <v>186</v>
      </c>
      <c r="G68" s="67"/>
      <c r="H68" s="68">
        <v>1</v>
      </c>
      <c r="I68" s="68">
        <v>47</v>
      </c>
      <c r="J68" s="68">
        <v>46</v>
      </c>
      <c r="K68" s="69">
        <v>1</v>
      </c>
      <c r="L68" s="67">
        <v>1</v>
      </c>
      <c r="M68" s="69">
        <v>4</v>
      </c>
      <c r="N68" s="67">
        <v>5</v>
      </c>
      <c r="O68" s="68">
        <v>74</v>
      </c>
      <c r="P68" s="69">
        <v>25</v>
      </c>
      <c r="Q68" s="50">
        <f t="shared" si="13"/>
        <v>204</v>
      </c>
    </row>
    <row r="69" spans="1:18" s="33" customFormat="1" ht="15" x14ac:dyDescent="0.2">
      <c r="A69" s="16"/>
      <c r="B69" s="25"/>
      <c r="C69" s="16"/>
      <c r="D69" s="25"/>
      <c r="E69" s="147"/>
      <c r="F69" s="66" t="s">
        <v>187</v>
      </c>
      <c r="G69" s="67"/>
      <c r="H69" s="68"/>
      <c r="I69" s="68"/>
      <c r="J69" s="68"/>
      <c r="K69" s="69"/>
      <c r="L69" s="67">
        <v>1</v>
      </c>
      <c r="M69" s="69"/>
      <c r="N69" s="67"/>
      <c r="O69" s="68">
        <v>2</v>
      </c>
      <c r="P69" s="69">
        <v>1</v>
      </c>
      <c r="Q69" s="50">
        <f t="shared" si="13"/>
        <v>4</v>
      </c>
    </row>
    <row r="70" spans="1:18" s="33" customFormat="1" ht="15" x14ac:dyDescent="0.2">
      <c r="A70" s="16"/>
      <c r="B70" s="25"/>
      <c r="C70" s="16"/>
      <c r="D70" s="25"/>
      <c r="E70" s="147"/>
      <c r="F70" s="66" t="s">
        <v>226</v>
      </c>
      <c r="G70" s="67"/>
      <c r="H70" s="68"/>
      <c r="I70" s="68"/>
      <c r="J70" s="68"/>
      <c r="K70" s="69"/>
      <c r="L70" s="67"/>
      <c r="M70" s="69"/>
      <c r="N70" s="67"/>
      <c r="O70" s="68">
        <v>1</v>
      </c>
      <c r="P70" s="69"/>
      <c r="Q70" s="50">
        <f t="shared" si="13"/>
        <v>1</v>
      </c>
    </row>
    <row r="71" spans="1:18" s="33" customFormat="1" ht="15" x14ac:dyDescent="0.2">
      <c r="A71" s="16"/>
      <c r="B71" s="25"/>
      <c r="C71" s="16"/>
      <c r="D71" s="25"/>
      <c r="E71" s="147"/>
      <c r="F71" s="66" t="s">
        <v>232</v>
      </c>
      <c r="G71" s="67"/>
      <c r="H71" s="68"/>
      <c r="I71" s="68"/>
      <c r="J71" s="68"/>
      <c r="K71" s="69"/>
      <c r="L71" s="67"/>
      <c r="M71" s="69"/>
      <c r="N71" s="67"/>
      <c r="O71" s="68"/>
      <c r="P71" s="69">
        <v>1</v>
      </c>
      <c r="Q71" s="50">
        <f t="shared" si="13"/>
        <v>1</v>
      </c>
    </row>
    <row r="72" spans="1:18" s="24" customFormat="1" ht="15.75" thickBot="1" x14ac:dyDescent="0.25">
      <c r="A72" s="16">
        <v>6</v>
      </c>
      <c r="B72" s="25">
        <v>1</v>
      </c>
      <c r="C72" s="16" t="s">
        <v>146</v>
      </c>
      <c r="D72" s="25" t="s">
        <v>147</v>
      </c>
      <c r="E72" s="146"/>
      <c r="F72" s="70" t="s">
        <v>188</v>
      </c>
      <c r="G72" s="71"/>
      <c r="H72" s="72"/>
      <c r="I72" s="72"/>
      <c r="J72" s="72"/>
      <c r="K72" s="73"/>
      <c r="L72" s="71"/>
      <c r="M72" s="73"/>
      <c r="N72" s="71">
        <v>2</v>
      </c>
      <c r="O72" s="72">
        <v>3</v>
      </c>
      <c r="P72" s="73"/>
      <c r="Q72" s="50">
        <f t="shared" si="13"/>
        <v>5</v>
      </c>
    </row>
    <row r="73" spans="1:18" s="24" customFormat="1" ht="32.25" thickBot="1" x14ac:dyDescent="0.25">
      <c r="A73" s="16">
        <v>6</v>
      </c>
      <c r="B73" s="16">
        <v>2</v>
      </c>
      <c r="C73" s="16"/>
      <c r="D73" s="16"/>
      <c r="E73" s="26" t="s">
        <v>13</v>
      </c>
      <c r="F73" s="84" t="s">
        <v>53</v>
      </c>
      <c r="G73" s="85">
        <f t="shared" ref="G73:P73" si="14">+G74+G83</f>
        <v>0</v>
      </c>
      <c r="H73" s="86">
        <f t="shared" si="14"/>
        <v>0</v>
      </c>
      <c r="I73" s="86">
        <f t="shared" si="14"/>
        <v>0</v>
      </c>
      <c r="J73" s="86">
        <f t="shared" si="14"/>
        <v>0</v>
      </c>
      <c r="K73" s="87">
        <f t="shared" si="14"/>
        <v>0</v>
      </c>
      <c r="L73" s="85">
        <f t="shared" si="14"/>
        <v>2</v>
      </c>
      <c r="M73" s="87">
        <f t="shared" si="14"/>
        <v>1</v>
      </c>
      <c r="N73" s="85">
        <f t="shared" si="14"/>
        <v>13</v>
      </c>
      <c r="O73" s="86">
        <f t="shared" si="14"/>
        <v>22</v>
      </c>
      <c r="P73" s="88">
        <f t="shared" si="14"/>
        <v>29</v>
      </c>
      <c r="Q73" s="89">
        <f>+Q74+Q83</f>
        <v>67</v>
      </c>
      <c r="R73" s="40"/>
    </row>
    <row r="74" spans="1:18" s="33" customFormat="1" ht="16.5" thickBot="1" x14ac:dyDescent="0.25">
      <c r="A74" s="16">
        <v>6</v>
      </c>
      <c r="B74" s="16">
        <v>2</v>
      </c>
      <c r="C74" s="25" t="s">
        <v>142</v>
      </c>
      <c r="D74" s="25"/>
      <c r="E74" s="9" t="s">
        <v>14</v>
      </c>
      <c r="F74" s="2" t="s">
        <v>16</v>
      </c>
      <c r="G74" s="90">
        <f>+G75</f>
        <v>0</v>
      </c>
      <c r="H74" s="91">
        <f t="shared" ref="H74:P74" si="15">+H75</f>
        <v>0</v>
      </c>
      <c r="I74" s="91">
        <f t="shared" si="15"/>
        <v>0</v>
      </c>
      <c r="J74" s="91">
        <f t="shared" si="15"/>
        <v>0</v>
      </c>
      <c r="K74" s="92">
        <f t="shared" si="15"/>
        <v>0</v>
      </c>
      <c r="L74" s="90">
        <f t="shared" si="15"/>
        <v>1</v>
      </c>
      <c r="M74" s="92">
        <f t="shared" si="15"/>
        <v>1</v>
      </c>
      <c r="N74" s="90">
        <f t="shared" si="15"/>
        <v>8</v>
      </c>
      <c r="O74" s="91">
        <f t="shared" si="15"/>
        <v>15</v>
      </c>
      <c r="P74" s="93">
        <f t="shared" si="15"/>
        <v>21</v>
      </c>
      <c r="Q74" s="79">
        <f>+Q75</f>
        <v>46</v>
      </c>
    </row>
    <row r="75" spans="1:18" s="24" customFormat="1" ht="18" customHeight="1" x14ac:dyDescent="0.2">
      <c r="A75" s="16">
        <v>6</v>
      </c>
      <c r="B75" s="16">
        <v>2</v>
      </c>
      <c r="C75" s="16" t="s">
        <v>142</v>
      </c>
      <c r="D75" s="16" t="s">
        <v>147</v>
      </c>
      <c r="E75" s="148" t="s">
        <v>15</v>
      </c>
      <c r="F75" s="3" t="s">
        <v>16</v>
      </c>
      <c r="G75" s="41">
        <f t="shared" ref="G75:P75" si="16">SUBTOTAL(9,G76:G82)</f>
        <v>0</v>
      </c>
      <c r="H75" s="42">
        <f t="shared" si="16"/>
        <v>0</v>
      </c>
      <c r="I75" s="42">
        <f t="shared" si="16"/>
        <v>0</v>
      </c>
      <c r="J75" s="42">
        <f t="shared" si="16"/>
        <v>0</v>
      </c>
      <c r="K75" s="43">
        <f t="shared" si="16"/>
        <v>0</v>
      </c>
      <c r="L75" s="41">
        <f t="shared" si="16"/>
        <v>1</v>
      </c>
      <c r="M75" s="43">
        <f t="shared" si="16"/>
        <v>1</v>
      </c>
      <c r="N75" s="41">
        <f t="shared" si="16"/>
        <v>8</v>
      </c>
      <c r="O75" s="42">
        <f t="shared" si="16"/>
        <v>15</v>
      </c>
      <c r="P75" s="43">
        <f t="shared" si="16"/>
        <v>21</v>
      </c>
      <c r="Q75" s="94">
        <f>SUBTOTAL(9,Q76:Q82)</f>
        <v>46</v>
      </c>
    </row>
    <row r="76" spans="1:18" s="24" customFormat="1" ht="18" customHeight="1" x14ac:dyDescent="0.2">
      <c r="A76" s="16">
        <v>6</v>
      </c>
      <c r="B76" s="16">
        <v>2</v>
      </c>
      <c r="C76" s="16" t="s">
        <v>142</v>
      </c>
      <c r="D76" s="16" t="s">
        <v>147</v>
      </c>
      <c r="E76" s="149"/>
      <c r="F76" s="66" t="s">
        <v>189</v>
      </c>
      <c r="G76" s="67"/>
      <c r="H76" s="68"/>
      <c r="I76" s="68"/>
      <c r="J76" s="68"/>
      <c r="K76" s="69"/>
      <c r="L76" s="67"/>
      <c r="M76" s="69"/>
      <c r="N76" s="67">
        <v>1</v>
      </c>
      <c r="O76" s="68"/>
      <c r="P76" s="69"/>
      <c r="Q76" s="50">
        <f>+SUM(G76:P76)</f>
        <v>1</v>
      </c>
    </row>
    <row r="77" spans="1:18" s="24" customFormat="1" ht="18" customHeight="1" x14ac:dyDescent="0.2">
      <c r="A77" s="16">
        <v>6</v>
      </c>
      <c r="B77" s="16">
        <v>2</v>
      </c>
      <c r="C77" s="16" t="s">
        <v>142</v>
      </c>
      <c r="D77" s="16" t="s">
        <v>147</v>
      </c>
      <c r="E77" s="149"/>
      <c r="F77" s="66" t="s">
        <v>190</v>
      </c>
      <c r="G77" s="67"/>
      <c r="H77" s="68"/>
      <c r="I77" s="68"/>
      <c r="J77" s="68"/>
      <c r="K77" s="69"/>
      <c r="L77" s="67"/>
      <c r="M77" s="69"/>
      <c r="N77" s="67">
        <v>3</v>
      </c>
      <c r="O77" s="68">
        <v>4</v>
      </c>
      <c r="P77" s="69"/>
      <c r="Q77" s="50">
        <f t="shared" ref="Q77:Q82" si="17">+SUM(G77:P77)</f>
        <v>7</v>
      </c>
    </row>
    <row r="78" spans="1:18" s="24" customFormat="1" ht="18" customHeight="1" x14ac:dyDescent="0.2">
      <c r="A78" s="16">
        <v>6</v>
      </c>
      <c r="B78" s="16">
        <v>2</v>
      </c>
      <c r="C78" s="16" t="s">
        <v>142</v>
      </c>
      <c r="D78" s="16" t="s">
        <v>147</v>
      </c>
      <c r="E78" s="149"/>
      <c r="F78" s="66" t="s">
        <v>191</v>
      </c>
      <c r="G78" s="67"/>
      <c r="H78" s="68"/>
      <c r="I78" s="68"/>
      <c r="J78" s="68"/>
      <c r="K78" s="69"/>
      <c r="L78" s="67"/>
      <c r="M78" s="69"/>
      <c r="N78" s="67">
        <v>1</v>
      </c>
      <c r="O78" s="68">
        <v>4</v>
      </c>
      <c r="P78" s="69">
        <v>4</v>
      </c>
      <c r="Q78" s="50">
        <f t="shared" si="17"/>
        <v>9</v>
      </c>
    </row>
    <row r="79" spans="1:18" s="33" customFormat="1" ht="15" x14ac:dyDescent="0.2">
      <c r="A79" s="16">
        <v>6</v>
      </c>
      <c r="B79" s="16">
        <v>2</v>
      </c>
      <c r="C79" s="25" t="s">
        <v>142</v>
      </c>
      <c r="D79" s="25" t="s">
        <v>147</v>
      </c>
      <c r="E79" s="149"/>
      <c r="F79" s="66" t="s">
        <v>97</v>
      </c>
      <c r="G79" s="67"/>
      <c r="H79" s="68"/>
      <c r="I79" s="68"/>
      <c r="J79" s="68"/>
      <c r="K79" s="69"/>
      <c r="L79" s="67"/>
      <c r="M79" s="69"/>
      <c r="N79" s="67"/>
      <c r="O79" s="68">
        <v>2</v>
      </c>
      <c r="P79" s="69"/>
      <c r="Q79" s="50">
        <f t="shared" si="17"/>
        <v>2</v>
      </c>
    </row>
    <row r="80" spans="1:18" s="33" customFormat="1" ht="15" x14ac:dyDescent="0.2">
      <c r="A80" s="16"/>
      <c r="B80" s="16"/>
      <c r="C80" s="25"/>
      <c r="D80" s="25"/>
      <c r="E80" s="149"/>
      <c r="F80" s="66" t="s">
        <v>223</v>
      </c>
      <c r="G80" s="67"/>
      <c r="H80" s="68"/>
      <c r="I80" s="68"/>
      <c r="J80" s="68"/>
      <c r="K80" s="69"/>
      <c r="L80" s="67"/>
      <c r="M80" s="69"/>
      <c r="N80" s="67"/>
      <c r="O80" s="68">
        <v>1</v>
      </c>
      <c r="P80" s="69"/>
      <c r="Q80" s="50">
        <f t="shared" si="17"/>
        <v>1</v>
      </c>
    </row>
    <row r="81" spans="1:18" s="24" customFormat="1" ht="15.75" customHeight="1" x14ac:dyDescent="0.2">
      <c r="A81" s="16">
        <v>6</v>
      </c>
      <c r="B81" s="16">
        <v>2</v>
      </c>
      <c r="C81" s="16" t="s">
        <v>142</v>
      </c>
      <c r="D81" s="16" t="s">
        <v>147</v>
      </c>
      <c r="E81" s="149"/>
      <c r="F81" s="66" t="s">
        <v>192</v>
      </c>
      <c r="G81" s="67"/>
      <c r="H81" s="68"/>
      <c r="I81" s="68"/>
      <c r="J81" s="68"/>
      <c r="K81" s="69"/>
      <c r="L81" s="67">
        <v>1</v>
      </c>
      <c r="M81" s="69">
        <v>1</v>
      </c>
      <c r="N81" s="67">
        <v>2</v>
      </c>
      <c r="O81" s="68">
        <v>4</v>
      </c>
      <c r="P81" s="69">
        <v>17</v>
      </c>
      <c r="Q81" s="50">
        <f t="shared" si="17"/>
        <v>25</v>
      </c>
    </row>
    <row r="82" spans="1:18" s="24" customFormat="1" ht="15.75" thickBot="1" x14ac:dyDescent="0.25">
      <c r="A82" s="16">
        <v>6</v>
      </c>
      <c r="B82" s="16">
        <v>2</v>
      </c>
      <c r="C82" s="16" t="s">
        <v>142</v>
      </c>
      <c r="D82" s="16" t="s">
        <v>147</v>
      </c>
      <c r="E82" s="150"/>
      <c r="F82" s="95" t="s">
        <v>193</v>
      </c>
      <c r="G82" s="96"/>
      <c r="H82" s="97"/>
      <c r="I82" s="97"/>
      <c r="J82" s="97"/>
      <c r="K82" s="98"/>
      <c r="L82" s="96"/>
      <c r="M82" s="98"/>
      <c r="N82" s="96">
        <v>1</v>
      </c>
      <c r="O82" s="97"/>
      <c r="P82" s="98"/>
      <c r="Q82" s="50">
        <f t="shared" si="17"/>
        <v>1</v>
      </c>
    </row>
    <row r="83" spans="1:18" s="24" customFormat="1" ht="16.5" thickBot="1" x14ac:dyDescent="0.25">
      <c r="A83" s="16">
        <v>6</v>
      </c>
      <c r="B83" s="16">
        <v>2</v>
      </c>
      <c r="C83" s="16" t="s">
        <v>144</v>
      </c>
      <c r="D83" s="16"/>
      <c r="E83" s="9" t="s">
        <v>17</v>
      </c>
      <c r="F83" s="2" t="s">
        <v>54</v>
      </c>
      <c r="G83" s="90">
        <f>+G84</f>
        <v>0</v>
      </c>
      <c r="H83" s="91">
        <f t="shared" ref="H83:Q83" si="18">+H84</f>
        <v>0</v>
      </c>
      <c r="I83" s="91">
        <f t="shared" si="18"/>
        <v>0</v>
      </c>
      <c r="J83" s="91">
        <f t="shared" si="18"/>
        <v>0</v>
      </c>
      <c r="K83" s="92">
        <f t="shared" si="18"/>
        <v>0</v>
      </c>
      <c r="L83" s="90">
        <f t="shared" si="18"/>
        <v>1</v>
      </c>
      <c r="M83" s="92">
        <f t="shared" si="18"/>
        <v>0</v>
      </c>
      <c r="N83" s="90">
        <f t="shared" si="18"/>
        <v>5</v>
      </c>
      <c r="O83" s="91">
        <f t="shared" si="18"/>
        <v>7</v>
      </c>
      <c r="P83" s="92">
        <f t="shared" si="18"/>
        <v>8</v>
      </c>
      <c r="Q83" s="79">
        <f t="shared" si="18"/>
        <v>21</v>
      </c>
    </row>
    <row r="84" spans="1:18" s="24" customFormat="1" ht="15.75" x14ac:dyDescent="0.2">
      <c r="A84" s="16">
        <v>6</v>
      </c>
      <c r="B84" s="16">
        <v>2</v>
      </c>
      <c r="C84" s="16" t="s">
        <v>144</v>
      </c>
      <c r="D84" s="16" t="s">
        <v>147</v>
      </c>
      <c r="E84" s="148" t="s">
        <v>18</v>
      </c>
      <c r="F84" s="99" t="s">
        <v>54</v>
      </c>
      <c r="G84" s="100">
        <f>SUBTOTAL(9,G85:G87)</f>
        <v>0</v>
      </c>
      <c r="H84" s="101">
        <f t="shared" ref="H84:P84" si="19">SUBTOTAL(9,H85:H87)</f>
        <v>0</v>
      </c>
      <c r="I84" s="101">
        <f t="shared" si="19"/>
        <v>0</v>
      </c>
      <c r="J84" s="101">
        <f t="shared" si="19"/>
        <v>0</v>
      </c>
      <c r="K84" s="102">
        <f t="shared" si="19"/>
        <v>0</v>
      </c>
      <c r="L84" s="100">
        <f t="shared" si="19"/>
        <v>1</v>
      </c>
      <c r="M84" s="102">
        <f t="shared" si="19"/>
        <v>0</v>
      </c>
      <c r="N84" s="100">
        <f t="shared" si="19"/>
        <v>5</v>
      </c>
      <c r="O84" s="101">
        <f t="shared" si="19"/>
        <v>7</v>
      </c>
      <c r="P84" s="102">
        <f t="shared" si="19"/>
        <v>8</v>
      </c>
      <c r="Q84" s="83">
        <f>SUBTOTAL(9,Q85:Q87)</f>
        <v>21</v>
      </c>
    </row>
    <row r="85" spans="1:18" s="24" customFormat="1" ht="15" x14ac:dyDescent="0.2">
      <c r="A85" s="16">
        <v>6</v>
      </c>
      <c r="B85" s="16">
        <v>2</v>
      </c>
      <c r="C85" s="16" t="s">
        <v>144</v>
      </c>
      <c r="D85" s="16" t="s">
        <v>147</v>
      </c>
      <c r="E85" s="149"/>
      <c r="F85" s="66" t="s">
        <v>218</v>
      </c>
      <c r="G85" s="67"/>
      <c r="H85" s="68"/>
      <c r="I85" s="68"/>
      <c r="J85" s="68"/>
      <c r="K85" s="69"/>
      <c r="L85" s="67"/>
      <c r="M85" s="69"/>
      <c r="N85" s="67"/>
      <c r="O85" s="68">
        <v>1</v>
      </c>
      <c r="P85" s="69"/>
      <c r="Q85" s="50">
        <f>+SUM(G85:P85)</f>
        <v>1</v>
      </c>
    </row>
    <row r="86" spans="1:18" s="24" customFormat="1" ht="15" x14ac:dyDescent="0.2">
      <c r="A86" s="16"/>
      <c r="B86" s="16"/>
      <c r="C86" s="16"/>
      <c r="D86" s="16"/>
      <c r="E86" s="149"/>
      <c r="F86" s="66" t="s">
        <v>194</v>
      </c>
      <c r="G86" s="67"/>
      <c r="H86" s="68"/>
      <c r="I86" s="68"/>
      <c r="J86" s="68"/>
      <c r="K86" s="69"/>
      <c r="L86" s="67">
        <v>1</v>
      </c>
      <c r="M86" s="69"/>
      <c r="N86" s="67">
        <v>5</v>
      </c>
      <c r="O86" s="68">
        <v>5</v>
      </c>
      <c r="P86" s="69">
        <v>8</v>
      </c>
      <c r="Q86" s="50">
        <f t="shared" ref="Q86:Q87" si="20">+SUM(G86:P86)</f>
        <v>19</v>
      </c>
    </row>
    <row r="87" spans="1:18" s="24" customFormat="1" ht="15.75" thickBot="1" x14ac:dyDescent="0.25">
      <c r="A87" s="16">
        <v>6</v>
      </c>
      <c r="B87" s="16">
        <v>2</v>
      </c>
      <c r="C87" s="16" t="s">
        <v>144</v>
      </c>
      <c r="D87" s="16" t="s">
        <v>147</v>
      </c>
      <c r="E87" s="150"/>
      <c r="F87" s="70" t="s">
        <v>222</v>
      </c>
      <c r="G87" s="71"/>
      <c r="H87" s="72"/>
      <c r="I87" s="72"/>
      <c r="J87" s="72"/>
      <c r="K87" s="73"/>
      <c r="L87" s="71"/>
      <c r="M87" s="73"/>
      <c r="N87" s="71"/>
      <c r="O87" s="72">
        <v>1</v>
      </c>
      <c r="P87" s="73"/>
      <c r="Q87" s="50">
        <f t="shared" si="20"/>
        <v>1</v>
      </c>
    </row>
    <row r="88" spans="1:18" s="24" customFormat="1" ht="32.25" thickBot="1" x14ac:dyDescent="0.25">
      <c r="A88" s="16">
        <v>6</v>
      </c>
      <c r="B88" s="16">
        <v>3</v>
      </c>
      <c r="C88" s="16"/>
      <c r="D88" s="16"/>
      <c r="E88" s="26" t="s">
        <v>19</v>
      </c>
      <c r="F88" s="84" t="s">
        <v>55</v>
      </c>
      <c r="G88" s="85">
        <f t="shared" ref="G88:Q88" si="21">+G89+G105</f>
        <v>0</v>
      </c>
      <c r="H88" s="86">
        <f t="shared" si="21"/>
        <v>0</v>
      </c>
      <c r="I88" s="86">
        <f t="shared" si="21"/>
        <v>0</v>
      </c>
      <c r="J88" s="86">
        <f t="shared" si="21"/>
        <v>262</v>
      </c>
      <c r="K88" s="87">
        <f t="shared" si="21"/>
        <v>0</v>
      </c>
      <c r="L88" s="85">
        <f t="shared" si="21"/>
        <v>2</v>
      </c>
      <c r="M88" s="87">
        <f t="shared" si="21"/>
        <v>4</v>
      </c>
      <c r="N88" s="85">
        <f t="shared" si="21"/>
        <v>88</v>
      </c>
      <c r="O88" s="86">
        <f t="shared" si="21"/>
        <v>100</v>
      </c>
      <c r="P88" s="88">
        <f t="shared" si="21"/>
        <v>8</v>
      </c>
      <c r="Q88" s="89">
        <f t="shared" si="21"/>
        <v>464</v>
      </c>
      <c r="R88" s="40"/>
    </row>
    <row r="89" spans="1:18" s="24" customFormat="1" ht="16.5" thickBot="1" x14ac:dyDescent="0.25">
      <c r="A89" s="16">
        <v>6</v>
      </c>
      <c r="B89" s="16">
        <v>3</v>
      </c>
      <c r="C89" s="16" t="s">
        <v>142</v>
      </c>
      <c r="D89" s="16"/>
      <c r="E89" s="9" t="s">
        <v>20</v>
      </c>
      <c r="F89" s="2" t="s">
        <v>56</v>
      </c>
      <c r="G89" s="90">
        <f>+G90</f>
        <v>0</v>
      </c>
      <c r="H89" s="91">
        <f t="shared" ref="H89:Q89" si="22">+H90</f>
        <v>0</v>
      </c>
      <c r="I89" s="91">
        <f t="shared" si="22"/>
        <v>0</v>
      </c>
      <c r="J89" s="91">
        <f t="shared" si="22"/>
        <v>194</v>
      </c>
      <c r="K89" s="92">
        <f t="shared" si="22"/>
        <v>0</v>
      </c>
      <c r="L89" s="90">
        <f t="shared" si="22"/>
        <v>0</v>
      </c>
      <c r="M89" s="92">
        <f t="shared" si="22"/>
        <v>0</v>
      </c>
      <c r="N89" s="90">
        <f t="shared" si="22"/>
        <v>16</v>
      </c>
      <c r="O89" s="91">
        <f t="shared" si="22"/>
        <v>0</v>
      </c>
      <c r="P89" s="93">
        <f t="shared" si="22"/>
        <v>5</v>
      </c>
      <c r="Q89" s="79">
        <f t="shared" si="22"/>
        <v>215</v>
      </c>
    </row>
    <row r="90" spans="1:18" s="24" customFormat="1" ht="15.75" x14ac:dyDescent="0.2">
      <c r="A90" s="16">
        <v>6</v>
      </c>
      <c r="B90" s="16">
        <v>3</v>
      </c>
      <c r="C90" s="16" t="s">
        <v>142</v>
      </c>
      <c r="D90" s="16" t="s">
        <v>147</v>
      </c>
      <c r="E90" s="148" t="s">
        <v>21</v>
      </c>
      <c r="F90" s="3" t="s">
        <v>56</v>
      </c>
      <c r="G90" s="80">
        <f t="shared" ref="G90:Q90" si="23">SUBTOTAL(9,G91:G104)</f>
        <v>0</v>
      </c>
      <c r="H90" s="81">
        <f t="shared" si="23"/>
        <v>0</v>
      </c>
      <c r="I90" s="81">
        <f t="shared" si="23"/>
        <v>0</v>
      </c>
      <c r="J90" s="81">
        <f t="shared" si="23"/>
        <v>194</v>
      </c>
      <c r="K90" s="82">
        <f t="shared" si="23"/>
        <v>0</v>
      </c>
      <c r="L90" s="80">
        <f t="shared" si="23"/>
        <v>0</v>
      </c>
      <c r="M90" s="82">
        <f t="shared" si="23"/>
        <v>0</v>
      </c>
      <c r="N90" s="80">
        <f t="shared" si="23"/>
        <v>16</v>
      </c>
      <c r="O90" s="81">
        <f t="shared" si="23"/>
        <v>0</v>
      </c>
      <c r="P90" s="82">
        <f t="shared" si="23"/>
        <v>5</v>
      </c>
      <c r="Q90" s="83">
        <f t="shared" si="23"/>
        <v>215</v>
      </c>
    </row>
    <row r="91" spans="1:18" s="24" customFormat="1" ht="15" x14ac:dyDescent="0.2">
      <c r="A91" s="16">
        <v>6</v>
      </c>
      <c r="B91" s="16">
        <v>3</v>
      </c>
      <c r="C91" s="16" t="s">
        <v>142</v>
      </c>
      <c r="D91" s="16" t="s">
        <v>147</v>
      </c>
      <c r="E91" s="149"/>
      <c r="F91" s="66" t="s">
        <v>195</v>
      </c>
      <c r="G91" s="67"/>
      <c r="H91" s="68"/>
      <c r="I91" s="68"/>
      <c r="J91" s="68"/>
      <c r="K91" s="69"/>
      <c r="L91" s="67"/>
      <c r="M91" s="69"/>
      <c r="N91" s="67">
        <v>1</v>
      </c>
      <c r="O91" s="68"/>
      <c r="P91" s="69"/>
      <c r="Q91" s="50">
        <f>+SUM(G91:P91)</f>
        <v>1</v>
      </c>
    </row>
    <row r="92" spans="1:18" s="24" customFormat="1" ht="15" x14ac:dyDescent="0.2">
      <c r="A92" s="16"/>
      <c r="B92" s="16"/>
      <c r="C92" s="16"/>
      <c r="D92" s="16"/>
      <c r="E92" s="149"/>
      <c r="F92" s="66" t="s">
        <v>155</v>
      </c>
      <c r="G92" s="67"/>
      <c r="H92" s="68"/>
      <c r="I92" s="68"/>
      <c r="J92" s="68"/>
      <c r="K92" s="69"/>
      <c r="L92" s="67"/>
      <c r="M92" s="69"/>
      <c r="N92" s="67">
        <v>3</v>
      </c>
      <c r="O92" s="68"/>
      <c r="P92" s="69"/>
      <c r="Q92" s="50">
        <f t="shared" ref="Q92:Q104" si="24">+SUM(G92:P92)</f>
        <v>3</v>
      </c>
    </row>
    <row r="93" spans="1:18" s="24" customFormat="1" ht="15" x14ac:dyDescent="0.2">
      <c r="A93" s="16">
        <v>6</v>
      </c>
      <c r="B93" s="16">
        <v>3</v>
      </c>
      <c r="C93" s="16" t="s">
        <v>142</v>
      </c>
      <c r="D93" s="16" t="s">
        <v>147</v>
      </c>
      <c r="E93" s="149"/>
      <c r="F93" s="66" t="s">
        <v>101</v>
      </c>
      <c r="G93" s="67"/>
      <c r="H93" s="68"/>
      <c r="I93" s="68"/>
      <c r="J93" s="68">
        <v>9</v>
      </c>
      <c r="K93" s="69"/>
      <c r="L93" s="67"/>
      <c r="M93" s="69"/>
      <c r="N93" s="67">
        <v>4</v>
      </c>
      <c r="O93" s="68"/>
      <c r="P93" s="69"/>
      <c r="Q93" s="50">
        <f t="shared" si="24"/>
        <v>13</v>
      </c>
    </row>
    <row r="94" spans="1:18" s="24" customFormat="1" ht="15" x14ac:dyDescent="0.2">
      <c r="A94" s="16"/>
      <c r="B94" s="16"/>
      <c r="C94" s="16"/>
      <c r="D94" s="16"/>
      <c r="E94" s="149"/>
      <c r="F94" s="66" t="s">
        <v>156</v>
      </c>
      <c r="G94" s="67"/>
      <c r="H94" s="68"/>
      <c r="I94" s="68"/>
      <c r="J94" s="68">
        <v>3</v>
      </c>
      <c r="K94" s="69"/>
      <c r="L94" s="67"/>
      <c r="M94" s="69"/>
      <c r="N94" s="67"/>
      <c r="O94" s="68"/>
      <c r="P94" s="69"/>
      <c r="Q94" s="50">
        <f t="shared" si="24"/>
        <v>3</v>
      </c>
    </row>
    <row r="95" spans="1:18" s="24" customFormat="1" ht="15" x14ac:dyDescent="0.2">
      <c r="A95" s="16">
        <v>6</v>
      </c>
      <c r="B95" s="16">
        <v>3</v>
      </c>
      <c r="C95" s="16" t="s">
        <v>142</v>
      </c>
      <c r="D95" s="16" t="s">
        <v>147</v>
      </c>
      <c r="E95" s="149"/>
      <c r="F95" s="66" t="s">
        <v>99</v>
      </c>
      <c r="G95" s="67"/>
      <c r="H95" s="68"/>
      <c r="I95" s="68"/>
      <c r="J95" s="68">
        <v>57</v>
      </c>
      <c r="K95" s="69"/>
      <c r="L95" s="67"/>
      <c r="M95" s="69"/>
      <c r="N95" s="67">
        <v>2</v>
      </c>
      <c r="O95" s="68"/>
      <c r="P95" s="69"/>
      <c r="Q95" s="50">
        <f t="shared" si="24"/>
        <v>59</v>
      </c>
    </row>
    <row r="96" spans="1:18" s="24" customFormat="1" ht="15" x14ac:dyDescent="0.2">
      <c r="A96" s="16">
        <v>6</v>
      </c>
      <c r="B96" s="16">
        <v>3</v>
      </c>
      <c r="C96" s="16" t="s">
        <v>142</v>
      </c>
      <c r="D96" s="16" t="s">
        <v>147</v>
      </c>
      <c r="E96" s="149"/>
      <c r="F96" s="66" t="s">
        <v>98</v>
      </c>
      <c r="G96" s="67"/>
      <c r="H96" s="68"/>
      <c r="I96" s="68"/>
      <c r="J96" s="68">
        <v>49</v>
      </c>
      <c r="K96" s="69"/>
      <c r="L96" s="67"/>
      <c r="M96" s="69"/>
      <c r="N96" s="67">
        <v>2</v>
      </c>
      <c r="O96" s="68"/>
      <c r="P96" s="69"/>
      <c r="Q96" s="50">
        <f t="shared" si="24"/>
        <v>51</v>
      </c>
    </row>
    <row r="97" spans="1:17" s="24" customFormat="1" ht="15" x14ac:dyDescent="0.2">
      <c r="A97" s="16">
        <v>6</v>
      </c>
      <c r="B97" s="16">
        <v>3</v>
      </c>
      <c r="C97" s="16" t="s">
        <v>142</v>
      </c>
      <c r="D97" s="16" t="s">
        <v>147</v>
      </c>
      <c r="E97" s="149"/>
      <c r="F97" s="66" t="s">
        <v>120</v>
      </c>
      <c r="G97" s="67"/>
      <c r="H97" s="68"/>
      <c r="I97" s="68"/>
      <c r="J97" s="68">
        <v>30</v>
      </c>
      <c r="K97" s="69"/>
      <c r="L97" s="67"/>
      <c r="M97" s="69"/>
      <c r="N97" s="67">
        <v>3</v>
      </c>
      <c r="O97" s="68"/>
      <c r="P97" s="69"/>
      <c r="Q97" s="50">
        <f t="shared" si="24"/>
        <v>33</v>
      </c>
    </row>
    <row r="98" spans="1:17" s="24" customFormat="1" ht="15" x14ac:dyDescent="0.2">
      <c r="A98" s="16">
        <v>6</v>
      </c>
      <c r="B98" s="16">
        <v>3</v>
      </c>
      <c r="C98" s="16" t="s">
        <v>142</v>
      </c>
      <c r="D98" s="16" t="s">
        <v>147</v>
      </c>
      <c r="E98" s="149"/>
      <c r="F98" s="66" t="s">
        <v>196</v>
      </c>
      <c r="G98" s="67"/>
      <c r="H98" s="68"/>
      <c r="I98" s="68"/>
      <c r="J98" s="68"/>
      <c r="K98" s="69"/>
      <c r="L98" s="67"/>
      <c r="M98" s="69"/>
      <c r="N98" s="67"/>
      <c r="O98" s="68"/>
      <c r="P98" s="69">
        <v>1</v>
      </c>
      <c r="Q98" s="50">
        <f t="shared" si="24"/>
        <v>1</v>
      </c>
    </row>
    <row r="99" spans="1:17" s="24" customFormat="1" ht="15" x14ac:dyDescent="0.2">
      <c r="A99" s="16">
        <v>6</v>
      </c>
      <c r="B99" s="16">
        <v>3</v>
      </c>
      <c r="C99" s="16" t="s">
        <v>142</v>
      </c>
      <c r="D99" s="16" t="s">
        <v>147</v>
      </c>
      <c r="E99" s="149"/>
      <c r="F99" s="66" t="s">
        <v>197</v>
      </c>
      <c r="G99" s="67"/>
      <c r="H99" s="68"/>
      <c r="I99" s="68"/>
      <c r="J99" s="68"/>
      <c r="K99" s="69"/>
      <c r="L99" s="67"/>
      <c r="M99" s="69"/>
      <c r="N99" s="67"/>
      <c r="O99" s="68"/>
      <c r="P99" s="69">
        <v>1</v>
      </c>
      <c r="Q99" s="50">
        <f t="shared" si="24"/>
        <v>1</v>
      </c>
    </row>
    <row r="100" spans="1:17" s="24" customFormat="1" ht="15" x14ac:dyDescent="0.2">
      <c r="A100" s="16">
        <v>6</v>
      </c>
      <c r="B100" s="16">
        <v>3</v>
      </c>
      <c r="C100" s="16" t="s">
        <v>142</v>
      </c>
      <c r="D100" s="16" t="s">
        <v>147</v>
      </c>
      <c r="E100" s="149"/>
      <c r="F100" s="66" t="s">
        <v>198</v>
      </c>
      <c r="G100" s="67"/>
      <c r="H100" s="68"/>
      <c r="I100" s="68"/>
      <c r="J100" s="68">
        <v>46</v>
      </c>
      <c r="K100" s="69"/>
      <c r="L100" s="67"/>
      <c r="M100" s="69"/>
      <c r="N100" s="67"/>
      <c r="O100" s="68"/>
      <c r="P100" s="69"/>
      <c r="Q100" s="50">
        <f t="shared" si="24"/>
        <v>46</v>
      </c>
    </row>
    <row r="101" spans="1:17" s="24" customFormat="1" ht="15" x14ac:dyDescent="0.2">
      <c r="A101" s="16">
        <v>6</v>
      </c>
      <c r="B101" s="16">
        <v>3</v>
      </c>
      <c r="C101" s="16" t="s">
        <v>142</v>
      </c>
      <c r="D101" s="16" t="s">
        <v>147</v>
      </c>
      <c r="E101" s="149"/>
      <c r="F101" s="66" t="s">
        <v>199</v>
      </c>
      <c r="G101" s="67"/>
      <c r="H101" s="68"/>
      <c r="I101" s="68"/>
      <c r="J101" s="68"/>
      <c r="K101" s="69"/>
      <c r="L101" s="67"/>
      <c r="M101" s="69"/>
      <c r="N101" s="67"/>
      <c r="O101" s="68"/>
      <c r="P101" s="69">
        <v>1</v>
      </c>
      <c r="Q101" s="50">
        <f t="shared" si="24"/>
        <v>1</v>
      </c>
    </row>
    <row r="102" spans="1:17" s="24" customFormat="1" ht="15" x14ac:dyDescent="0.2">
      <c r="A102" s="16"/>
      <c r="B102" s="16"/>
      <c r="C102" s="16"/>
      <c r="D102" s="16"/>
      <c r="E102" s="149"/>
      <c r="F102" s="66" t="s">
        <v>200</v>
      </c>
      <c r="G102" s="67"/>
      <c r="H102" s="68"/>
      <c r="I102" s="68"/>
      <c r="J102" s="68"/>
      <c r="K102" s="69"/>
      <c r="L102" s="67"/>
      <c r="M102" s="69"/>
      <c r="N102" s="67"/>
      <c r="O102" s="68"/>
      <c r="P102" s="69">
        <v>1</v>
      </c>
      <c r="Q102" s="50">
        <f t="shared" si="24"/>
        <v>1</v>
      </c>
    </row>
    <row r="103" spans="1:17" s="24" customFormat="1" ht="15" x14ac:dyDescent="0.2">
      <c r="A103" s="16"/>
      <c r="B103" s="16"/>
      <c r="C103" s="16"/>
      <c r="D103" s="16"/>
      <c r="E103" s="149"/>
      <c r="F103" s="66" t="s">
        <v>119</v>
      </c>
      <c r="G103" s="67"/>
      <c r="H103" s="68"/>
      <c r="I103" s="68"/>
      <c r="J103" s="68"/>
      <c r="K103" s="69"/>
      <c r="L103" s="67"/>
      <c r="M103" s="69"/>
      <c r="N103" s="67"/>
      <c r="O103" s="68"/>
      <c r="P103" s="69">
        <v>1</v>
      </c>
      <c r="Q103" s="50">
        <f t="shared" si="24"/>
        <v>1</v>
      </c>
    </row>
    <row r="104" spans="1:17" s="33" customFormat="1" ht="15.75" thickBot="1" x14ac:dyDescent="0.25">
      <c r="A104" s="16">
        <v>6</v>
      </c>
      <c r="B104" s="16">
        <v>3</v>
      </c>
      <c r="C104" s="25" t="s">
        <v>142</v>
      </c>
      <c r="D104" s="16" t="s">
        <v>147</v>
      </c>
      <c r="E104" s="150"/>
      <c r="F104" s="70" t="s">
        <v>202</v>
      </c>
      <c r="G104" s="71"/>
      <c r="H104" s="72"/>
      <c r="I104" s="72"/>
      <c r="J104" s="72"/>
      <c r="K104" s="73"/>
      <c r="L104" s="71"/>
      <c r="M104" s="73"/>
      <c r="N104" s="71">
        <v>1</v>
      </c>
      <c r="O104" s="103"/>
      <c r="P104" s="104"/>
      <c r="Q104" s="50">
        <f t="shared" si="24"/>
        <v>1</v>
      </c>
    </row>
    <row r="105" spans="1:17" s="33" customFormat="1" ht="16.5" customHeight="1" thickBot="1" x14ac:dyDescent="0.25">
      <c r="A105" s="16">
        <v>6</v>
      </c>
      <c r="B105" s="16">
        <v>3</v>
      </c>
      <c r="C105" s="25" t="s">
        <v>143</v>
      </c>
      <c r="D105" s="25"/>
      <c r="E105" s="9" t="s">
        <v>22</v>
      </c>
      <c r="F105" s="55" t="s">
        <v>57</v>
      </c>
      <c r="G105" s="56">
        <f>+G106</f>
        <v>0</v>
      </c>
      <c r="H105" s="57">
        <f t="shared" ref="H105:P105" si="25">+H106</f>
        <v>0</v>
      </c>
      <c r="I105" s="57">
        <f t="shared" si="25"/>
        <v>0</v>
      </c>
      <c r="J105" s="57">
        <f t="shared" si="25"/>
        <v>68</v>
      </c>
      <c r="K105" s="58">
        <f t="shared" si="25"/>
        <v>0</v>
      </c>
      <c r="L105" s="56">
        <f t="shared" si="25"/>
        <v>2</v>
      </c>
      <c r="M105" s="58">
        <f t="shared" si="25"/>
        <v>4</v>
      </c>
      <c r="N105" s="56">
        <f t="shared" si="25"/>
        <v>72</v>
      </c>
      <c r="O105" s="57">
        <f t="shared" si="25"/>
        <v>100</v>
      </c>
      <c r="P105" s="59">
        <f t="shared" si="25"/>
        <v>3</v>
      </c>
      <c r="Q105" s="60">
        <f>+Q106</f>
        <v>249</v>
      </c>
    </row>
    <row r="106" spans="1:17" s="33" customFormat="1" ht="15.75" x14ac:dyDescent="0.2">
      <c r="A106" s="16">
        <v>6</v>
      </c>
      <c r="B106" s="16">
        <v>3</v>
      </c>
      <c r="C106" s="25" t="s">
        <v>143</v>
      </c>
      <c r="D106" s="16" t="s">
        <v>147</v>
      </c>
      <c r="E106" s="148" t="s">
        <v>23</v>
      </c>
      <c r="F106" s="3" t="s">
        <v>57</v>
      </c>
      <c r="G106" s="41">
        <f t="shared" ref="G106:Q106" si="26">SUBTOTAL(9,G107:G118)</f>
        <v>0</v>
      </c>
      <c r="H106" s="42">
        <f t="shared" si="26"/>
        <v>0</v>
      </c>
      <c r="I106" s="42">
        <f t="shared" si="26"/>
        <v>0</v>
      </c>
      <c r="J106" s="42">
        <f t="shared" si="26"/>
        <v>68</v>
      </c>
      <c r="K106" s="43">
        <f t="shared" si="26"/>
        <v>0</v>
      </c>
      <c r="L106" s="41">
        <f t="shared" si="26"/>
        <v>2</v>
      </c>
      <c r="M106" s="43">
        <f t="shared" si="26"/>
        <v>4</v>
      </c>
      <c r="N106" s="41">
        <f t="shared" si="26"/>
        <v>72</v>
      </c>
      <c r="O106" s="42">
        <f t="shared" si="26"/>
        <v>100</v>
      </c>
      <c r="P106" s="43">
        <f t="shared" si="26"/>
        <v>3</v>
      </c>
      <c r="Q106" s="94">
        <f t="shared" si="26"/>
        <v>249</v>
      </c>
    </row>
    <row r="107" spans="1:17" s="33" customFormat="1" ht="15" x14ac:dyDescent="0.2">
      <c r="A107" s="16">
        <v>6</v>
      </c>
      <c r="B107" s="16">
        <v>3</v>
      </c>
      <c r="C107" s="25" t="s">
        <v>143</v>
      </c>
      <c r="D107" s="16" t="s">
        <v>147</v>
      </c>
      <c r="E107" s="149"/>
      <c r="F107" s="66" t="s">
        <v>102</v>
      </c>
      <c r="G107" s="67"/>
      <c r="H107" s="68"/>
      <c r="I107" s="68"/>
      <c r="J107" s="68">
        <v>2</v>
      </c>
      <c r="K107" s="69"/>
      <c r="L107" s="67">
        <v>2</v>
      </c>
      <c r="M107" s="69"/>
      <c r="N107" s="67">
        <v>66</v>
      </c>
      <c r="O107" s="68">
        <v>100</v>
      </c>
      <c r="P107" s="69"/>
      <c r="Q107" s="50">
        <f>+SUM(G107:P107)</f>
        <v>170</v>
      </c>
    </row>
    <row r="108" spans="1:17" s="33" customFormat="1" ht="15" x14ac:dyDescent="0.2">
      <c r="A108" s="16">
        <v>6</v>
      </c>
      <c r="B108" s="16">
        <v>3</v>
      </c>
      <c r="C108" s="25" t="s">
        <v>143</v>
      </c>
      <c r="D108" s="16" t="s">
        <v>147</v>
      </c>
      <c r="E108" s="149"/>
      <c r="F108" s="66" t="s">
        <v>203</v>
      </c>
      <c r="G108" s="67"/>
      <c r="H108" s="68"/>
      <c r="I108" s="68"/>
      <c r="J108" s="68">
        <v>3</v>
      </c>
      <c r="K108" s="69"/>
      <c r="L108" s="67"/>
      <c r="M108" s="69"/>
      <c r="N108" s="67"/>
      <c r="O108" s="68"/>
      <c r="P108" s="69">
        <v>1</v>
      </c>
      <c r="Q108" s="50">
        <f t="shared" ref="Q108:Q118" si="27">+SUM(G108:P108)</f>
        <v>4</v>
      </c>
    </row>
    <row r="109" spans="1:17" s="33" customFormat="1" ht="15" x14ac:dyDescent="0.2">
      <c r="A109" s="16"/>
      <c r="B109" s="16"/>
      <c r="C109" s="25"/>
      <c r="D109" s="16"/>
      <c r="E109" s="149"/>
      <c r="F109" s="66" t="s">
        <v>204</v>
      </c>
      <c r="G109" s="67"/>
      <c r="H109" s="68"/>
      <c r="I109" s="68"/>
      <c r="J109" s="68">
        <v>7</v>
      </c>
      <c r="K109" s="69"/>
      <c r="L109" s="67"/>
      <c r="M109" s="69"/>
      <c r="N109" s="67"/>
      <c r="O109" s="68"/>
      <c r="P109" s="69"/>
      <c r="Q109" s="50">
        <f t="shared" si="27"/>
        <v>7</v>
      </c>
    </row>
    <row r="110" spans="1:17" s="33" customFormat="1" ht="15" x14ac:dyDescent="0.2">
      <c r="A110" s="16"/>
      <c r="B110" s="16"/>
      <c r="C110" s="25"/>
      <c r="D110" s="16"/>
      <c r="E110" s="149"/>
      <c r="F110" s="66" t="s">
        <v>100</v>
      </c>
      <c r="G110" s="67"/>
      <c r="H110" s="68"/>
      <c r="I110" s="68"/>
      <c r="J110" s="68">
        <v>4</v>
      </c>
      <c r="K110" s="69"/>
      <c r="L110" s="67"/>
      <c r="M110" s="69"/>
      <c r="N110" s="67"/>
      <c r="O110" s="68"/>
      <c r="P110" s="69"/>
      <c r="Q110" s="50">
        <f t="shared" si="27"/>
        <v>4</v>
      </c>
    </row>
    <row r="111" spans="1:17" s="33" customFormat="1" ht="15" x14ac:dyDescent="0.2">
      <c r="A111" s="16"/>
      <c r="B111" s="16"/>
      <c r="C111" s="25"/>
      <c r="D111" s="16"/>
      <c r="E111" s="149"/>
      <c r="F111" s="66" t="s">
        <v>171</v>
      </c>
      <c r="G111" s="67"/>
      <c r="H111" s="68"/>
      <c r="I111" s="68"/>
      <c r="J111" s="68">
        <v>2</v>
      </c>
      <c r="K111" s="69"/>
      <c r="L111" s="67"/>
      <c r="M111" s="69"/>
      <c r="N111" s="67"/>
      <c r="O111" s="68"/>
      <c r="P111" s="69"/>
      <c r="Q111" s="50">
        <f t="shared" si="27"/>
        <v>2</v>
      </c>
    </row>
    <row r="112" spans="1:17" s="33" customFormat="1" ht="15" x14ac:dyDescent="0.2">
      <c r="A112" s="16"/>
      <c r="B112" s="16"/>
      <c r="C112" s="25"/>
      <c r="D112" s="16"/>
      <c r="E112" s="149"/>
      <c r="F112" s="66" t="s">
        <v>205</v>
      </c>
      <c r="G112" s="67"/>
      <c r="H112" s="68"/>
      <c r="I112" s="68"/>
      <c r="J112" s="68">
        <v>41</v>
      </c>
      <c r="K112" s="69"/>
      <c r="L112" s="67"/>
      <c r="M112" s="69"/>
      <c r="N112" s="67"/>
      <c r="O112" s="68"/>
      <c r="P112" s="69"/>
      <c r="Q112" s="50">
        <f t="shared" si="27"/>
        <v>41</v>
      </c>
    </row>
    <row r="113" spans="1:18" s="33" customFormat="1" ht="15" x14ac:dyDescent="0.2">
      <c r="A113" s="16"/>
      <c r="B113" s="16"/>
      <c r="C113" s="25"/>
      <c r="D113" s="16"/>
      <c r="E113" s="149"/>
      <c r="F113" s="66" t="s">
        <v>206</v>
      </c>
      <c r="G113" s="67"/>
      <c r="H113" s="68"/>
      <c r="I113" s="68"/>
      <c r="J113" s="68">
        <v>2</v>
      </c>
      <c r="K113" s="69"/>
      <c r="L113" s="67"/>
      <c r="M113" s="69">
        <v>4</v>
      </c>
      <c r="N113" s="67">
        <v>6</v>
      </c>
      <c r="O113" s="68"/>
      <c r="P113" s="69"/>
      <c r="Q113" s="50">
        <f t="shared" si="27"/>
        <v>12</v>
      </c>
    </row>
    <row r="114" spans="1:18" s="33" customFormat="1" ht="15" x14ac:dyDescent="0.2">
      <c r="A114" s="16"/>
      <c r="B114" s="16"/>
      <c r="C114" s="25"/>
      <c r="D114" s="16"/>
      <c r="E114" s="149"/>
      <c r="F114" s="66" t="s">
        <v>233</v>
      </c>
      <c r="G114" s="67"/>
      <c r="H114" s="68"/>
      <c r="I114" s="68"/>
      <c r="J114" s="68">
        <v>1</v>
      </c>
      <c r="K114" s="69"/>
      <c r="L114" s="67"/>
      <c r="M114" s="69"/>
      <c r="N114" s="67"/>
      <c r="O114" s="68"/>
      <c r="P114" s="69"/>
      <c r="Q114" s="50">
        <f t="shared" si="27"/>
        <v>1</v>
      </c>
    </row>
    <row r="115" spans="1:18" s="33" customFormat="1" ht="15" x14ac:dyDescent="0.2">
      <c r="A115" s="16"/>
      <c r="B115" s="16"/>
      <c r="C115" s="25"/>
      <c r="D115" s="16"/>
      <c r="E115" s="149"/>
      <c r="F115" s="66" t="s">
        <v>234</v>
      </c>
      <c r="G115" s="67"/>
      <c r="H115" s="68"/>
      <c r="I115" s="68"/>
      <c r="J115" s="68">
        <v>1</v>
      </c>
      <c r="K115" s="69"/>
      <c r="L115" s="67"/>
      <c r="M115" s="69"/>
      <c r="N115" s="67"/>
      <c r="O115" s="68"/>
      <c r="P115" s="69"/>
      <c r="Q115" s="50">
        <f t="shared" si="27"/>
        <v>1</v>
      </c>
    </row>
    <row r="116" spans="1:18" s="33" customFormat="1" ht="15" x14ac:dyDescent="0.2">
      <c r="A116" s="16"/>
      <c r="B116" s="16"/>
      <c r="C116" s="25"/>
      <c r="D116" s="16"/>
      <c r="E116" s="149"/>
      <c r="F116" s="66" t="s">
        <v>207</v>
      </c>
      <c r="G116" s="67"/>
      <c r="H116" s="68"/>
      <c r="I116" s="68"/>
      <c r="J116" s="68"/>
      <c r="K116" s="69"/>
      <c r="L116" s="67"/>
      <c r="M116" s="69"/>
      <c r="N116" s="67"/>
      <c r="O116" s="68"/>
      <c r="P116" s="69">
        <v>1</v>
      </c>
      <c r="Q116" s="50">
        <f t="shared" si="27"/>
        <v>1</v>
      </c>
    </row>
    <row r="117" spans="1:18" s="33" customFormat="1" ht="15" x14ac:dyDescent="0.2">
      <c r="A117" s="16"/>
      <c r="B117" s="16"/>
      <c r="C117" s="25"/>
      <c r="D117" s="16"/>
      <c r="E117" s="149"/>
      <c r="F117" s="66" t="s">
        <v>201</v>
      </c>
      <c r="G117" s="67"/>
      <c r="H117" s="68"/>
      <c r="I117" s="68"/>
      <c r="J117" s="68">
        <v>5</v>
      </c>
      <c r="K117" s="69"/>
      <c r="L117" s="67"/>
      <c r="M117" s="69"/>
      <c r="N117" s="67"/>
      <c r="O117" s="68"/>
      <c r="P117" s="69"/>
      <c r="Q117" s="50">
        <f t="shared" si="27"/>
        <v>5</v>
      </c>
    </row>
    <row r="118" spans="1:18" s="24" customFormat="1" ht="15.75" thickBot="1" x14ac:dyDescent="0.25">
      <c r="A118" s="16">
        <v>6</v>
      </c>
      <c r="B118" s="16">
        <v>3</v>
      </c>
      <c r="C118" s="16" t="s">
        <v>143</v>
      </c>
      <c r="D118" s="16" t="s">
        <v>147</v>
      </c>
      <c r="E118" s="150"/>
      <c r="F118" s="70" t="s">
        <v>208</v>
      </c>
      <c r="G118" s="71"/>
      <c r="H118" s="72"/>
      <c r="I118" s="72"/>
      <c r="J118" s="72"/>
      <c r="K118" s="73"/>
      <c r="L118" s="71"/>
      <c r="M118" s="73"/>
      <c r="N118" s="71"/>
      <c r="O118" s="72"/>
      <c r="P118" s="73">
        <v>1</v>
      </c>
      <c r="Q118" s="50">
        <f t="shared" si="27"/>
        <v>1</v>
      </c>
    </row>
    <row r="119" spans="1:18" s="24" customFormat="1" ht="32.25" thickBot="1" x14ac:dyDescent="0.25">
      <c r="A119" s="16">
        <v>6</v>
      </c>
      <c r="B119" s="16">
        <v>4</v>
      </c>
      <c r="C119" s="16"/>
      <c r="D119" s="16"/>
      <c r="E119" s="26" t="s">
        <v>24</v>
      </c>
      <c r="F119" s="84" t="s">
        <v>58</v>
      </c>
      <c r="G119" s="85">
        <f t="shared" ref="G119:P119" si="28">+G120+G130+G133</f>
        <v>1</v>
      </c>
      <c r="H119" s="86">
        <f t="shared" si="28"/>
        <v>1</v>
      </c>
      <c r="I119" s="86">
        <f t="shared" si="28"/>
        <v>1</v>
      </c>
      <c r="J119" s="86">
        <f t="shared" si="28"/>
        <v>17</v>
      </c>
      <c r="K119" s="87">
        <f t="shared" si="28"/>
        <v>1</v>
      </c>
      <c r="L119" s="85">
        <f t="shared" si="28"/>
        <v>3</v>
      </c>
      <c r="M119" s="87">
        <f t="shared" si="28"/>
        <v>4</v>
      </c>
      <c r="N119" s="85">
        <f t="shared" si="28"/>
        <v>38</v>
      </c>
      <c r="O119" s="86">
        <f t="shared" si="28"/>
        <v>4</v>
      </c>
      <c r="P119" s="88">
        <f t="shared" si="28"/>
        <v>0</v>
      </c>
      <c r="Q119" s="89">
        <f>+Q120+Q127+Q130+Q133</f>
        <v>71</v>
      </c>
      <c r="R119" s="40"/>
    </row>
    <row r="120" spans="1:18" s="24" customFormat="1" ht="16.5" thickBot="1" x14ac:dyDescent="0.25">
      <c r="A120" s="16">
        <v>6</v>
      </c>
      <c r="B120" s="16">
        <v>4</v>
      </c>
      <c r="C120" s="16" t="s">
        <v>142</v>
      </c>
      <c r="D120" s="16"/>
      <c r="E120" s="9" t="s">
        <v>25</v>
      </c>
      <c r="F120" s="2" t="s">
        <v>59</v>
      </c>
      <c r="G120" s="90">
        <f>+G121</f>
        <v>0</v>
      </c>
      <c r="H120" s="91">
        <f t="shared" ref="H120:Q120" si="29">+H121</f>
        <v>0</v>
      </c>
      <c r="I120" s="91">
        <f t="shared" si="29"/>
        <v>0</v>
      </c>
      <c r="J120" s="91">
        <f t="shared" si="29"/>
        <v>4</v>
      </c>
      <c r="K120" s="92">
        <f t="shared" si="29"/>
        <v>0</v>
      </c>
      <c r="L120" s="90">
        <f t="shared" si="29"/>
        <v>1</v>
      </c>
      <c r="M120" s="92">
        <f t="shared" si="29"/>
        <v>3</v>
      </c>
      <c r="N120" s="90">
        <f t="shared" si="29"/>
        <v>35</v>
      </c>
      <c r="O120" s="91">
        <f t="shared" si="29"/>
        <v>1</v>
      </c>
      <c r="P120" s="93">
        <f t="shared" si="29"/>
        <v>0</v>
      </c>
      <c r="Q120" s="79">
        <f t="shared" si="29"/>
        <v>44</v>
      </c>
    </row>
    <row r="121" spans="1:18" s="24" customFormat="1" ht="15.75" x14ac:dyDescent="0.2">
      <c r="A121" s="16">
        <v>6</v>
      </c>
      <c r="B121" s="16">
        <v>4</v>
      </c>
      <c r="C121" s="16" t="s">
        <v>142</v>
      </c>
      <c r="D121" s="16" t="s">
        <v>147</v>
      </c>
      <c r="E121" s="148" t="s">
        <v>26</v>
      </c>
      <c r="F121" s="3" t="s">
        <v>59</v>
      </c>
      <c r="G121" s="80">
        <f t="shared" ref="G121:Q121" si="30">SUBTOTAL(9,G122:G126)</f>
        <v>0</v>
      </c>
      <c r="H121" s="81">
        <f t="shared" si="30"/>
        <v>0</v>
      </c>
      <c r="I121" s="81">
        <f t="shared" si="30"/>
        <v>0</v>
      </c>
      <c r="J121" s="81">
        <f t="shared" si="30"/>
        <v>4</v>
      </c>
      <c r="K121" s="82">
        <f t="shared" si="30"/>
        <v>0</v>
      </c>
      <c r="L121" s="80">
        <f t="shared" si="30"/>
        <v>1</v>
      </c>
      <c r="M121" s="82">
        <f t="shared" si="30"/>
        <v>3</v>
      </c>
      <c r="N121" s="80">
        <f t="shared" si="30"/>
        <v>35</v>
      </c>
      <c r="O121" s="81">
        <f t="shared" si="30"/>
        <v>1</v>
      </c>
      <c r="P121" s="82">
        <f t="shared" si="30"/>
        <v>0</v>
      </c>
      <c r="Q121" s="83">
        <f t="shared" si="30"/>
        <v>44</v>
      </c>
    </row>
    <row r="122" spans="1:18" s="24" customFormat="1" ht="15" x14ac:dyDescent="0.2">
      <c r="A122" s="16">
        <v>6</v>
      </c>
      <c r="B122" s="16">
        <v>4</v>
      </c>
      <c r="C122" s="16" t="s">
        <v>142</v>
      </c>
      <c r="D122" s="16" t="s">
        <v>147</v>
      </c>
      <c r="E122" s="149"/>
      <c r="F122" s="105" t="s">
        <v>235</v>
      </c>
      <c r="G122" s="106"/>
      <c r="H122" s="107"/>
      <c r="I122" s="107"/>
      <c r="J122" s="107">
        <v>3</v>
      </c>
      <c r="K122" s="108"/>
      <c r="L122" s="106"/>
      <c r="M122" s="108"/>
      <c r="N122" s="106"/>
      <c r="O122" s="107"/>
      <c r="P122" s="108"/>
      <c r="Q122" s="109">
        <f t="shared" ref="Q122:Q126" si="31">+SUM(G122:P122)</f>
        <v>3</v>
      </c>
    </row>
    <row r="123" spans="1:18" s="24" customFormat="1" ht="15" x14ac:dyDescent="0.2">
      <c r="A123" s="16"/>
      <c r="B123" s="16"/>
      <c r="C123" s="16"/>
      <c r="D123" s="16"/>
      <c r="E123" s="149"/>
      <c r="F123" s="105" t="s">
        <v>105</v>
      </c>
      <c r="G123" s="106"/>
      <c r="H123" s="107"/>
      <c r="I123" s="107"/>
      <c r="J123" s="107"/>
      <c r="K123" s="108"/>
      <c r="L123" s="106">
        <v>1</v>
      </c>
      <c r="M123" s="108">
        <v>2</v>
      </c>
      <c r="N123" s="106">
        <v>28</v>
      </c>
      <c r="O123" s="107"/>
      <c r="P123" s="108"/>
      <c r="Q123" s="109">
        <f t="shared" si="31"/>
        <v>31</v>
      </c>
    </row>
    <row r="124" spans="1:18" s="33" customFormat="1" ht="15" x14ac:dyDescent="0.2">
      <c r="A124" s="16">
        <v>6</v>
      </c>
      <c r="B124" s="16">
        <v>4</v>
      </c>
      <c r="C124" s="25" t="s">
        <v>142</v>
      </c>
      <c r="D124" s="25" t="s">
        <v>147</v>
      </c>
      <c r="E124" s="149"/>
      <c r="F124" s="105" t="s">
        <v>104</v>
      </c>
      <c r="G124" s="106"/>
      <c r="H124" s="107"/>
      <c r="I124" s="107"/>
      <c r="J124" s="107"/>
      <c r="K124" s="108"/>
      <c r="L124" s="106"/>
      <c r="M124" s="108">
        <v>1</v>
      </c>
      <c r="N124" s="106">
        <v>4</v>
      </c>
      <c r="O124" s="107">
        <v>1</v>
      </c>
      <c r="P124" s="108"/>
      <c r="Q124" s="109">
        <f t="shared" si="31"/>
        <v>6</v>
      </c>
    </row>
    <row r="125" spans="1:18" s="33" customFormat="1" ht="15" x14ac:dyDescent="0.2">
      <c r="A125" s="16">
        <v>6</v>
      </c>
      <c r="B125" s="16">
        <v>4</v>
      </c>
      <c r="C125" s="25" t="s">
        <v>142</v>
      </c>
      <c r="D125" s="25" t="s">
        <v>147</v>
      </c>
      <c r="E125" s="149"/>
      <c r="F125" s="66" t="s">
        <v>103</v>
      </c>
      <c r="G125" s="67"/>
      <c r="H125" s="68"/>
      <c r="I125" s="68"/>
      <c r="J125" s="68"/>
      <c r="K125" s="69"/>
      <c r="L125" s="67"/>
      <c r="M125" s="69"/>
      <c r="N125" s="67">
        <v>3</v>
      </c>
      <c r="O125" s="68"/>
      <c r="P125" s="69"/>
      <c r="Q125" s="50">
        <f t="shared" si="31"/>
        <v>3</v>
      </c>
    </row>
    <row r="126" spans="1:18" s="33" customFormat="1" ht="15.75" thickBot="1" x14ac:dyDescent="0.25">
      <c r="A126" s="16">
        <v>6</v>
      </c>
      <c r="B126" s="16">
        <v>4</v>
      </c>
      <c r="C126" s="25" t="s">
        <v>142</v>
      </c>
      <c r="D126" s="25" t="s">
        <v>147</v>
      </c>
      <c r="E126" s="150"/>
      <c r="F126" s="70" t="s">
        <v>209</v>
      </c>
      <c r="G126" s="71"/>
      <c r="H126" s="72"/>
      <c r="I126" s="72"/>
      <c r="J126" s="72">
        <v>1</v>
      </c>
      <c r="K126" s="73"/>
      <c r="L126" s="71"/>
      <c r="M126" s="73"/>
      <c r="N126" s="71"/>
      <c r="O126" s="72"/>
      <c r="P126" s="73"/>
      <c r="Q126" s="50">
        <f t="shared" si="31"/>
        <v>1</v>
      </c>
    </row>
    <row r="127" spans="1:18" s="33" customFormat="1" ht="16.5" thickBot="1" x14ac:dyDescent="0.25">
      <c r="A127" s="16"/>
      <c r="B127" s="16"/>
      <c r="C127" s="25"/>
      <c r="D127" s="25"/>
      <c r="E127" s="9" t="s">
        <v>211</v>
      </c>
      <c r="F127" s="55" t="s">
        <v>219</v>
      </c>
      <c r="G127" s="56">
        <f>+G128</f>
        <v>0</v>
      </c>
      <c r="H127" s="57">
        <f t="shared" ref="H127:Q127" si="32">+H128</f>
        <v>0</v>
      </c>
      <c r="I127" s="57">
        <f t="shared" si="32"/>
        <v>0</v>
      </c>
      <c r="J127" s="57">
        <f t="shared" si="32"/>
        <v>1</v>
      </c>
      <c r="K127" s="58">
        <f t="shared" si="32"/>
        <v>0</v>
      </c>
      <c r="L127" s="56">
        <f t="shared" si="32"/>
        <v>0</v>
      </c>
      <c r="M127" s="58">
        <f t="shared" si="32"/>
        <v>0</v>
      </c>
      <c r="N127" s="56">
        <f t="shared" si="32"/>
        <v>0</v>
      </c>
      <c r="O127" s="57">
        <f t="shared" si="32"/>
        <v>0</v>
      </c>
      <c r="P127" s="59">
        <f t="shared" si="32"/>
        <v>0</v>
      </c>
      <c r="Q127" s="60">
        <f t="shared" si="32"/>
        <v>1</v>
      </c>
    </row>
    <row r="128" spans="1:18" s="33" customFormat="1" ht="15.75" x14ac:dyDescent="0.2">
      <c r="A128" s="16"/>
      <c r="B128" s="16"/>
      <c r="C128" s="25"/>
      <c r="D128" s="25"/>
      <c r="E128" s="145" t="s">
        <v>212</v>
      </c>
      <c r="F128" s="3" t="s">
        <v>220</v>
      </c>
      <c r="G128" s="41">
        <f>SUBTOTAL(9,G129:G129)</f>
        <v>0</v>
      </c>
      <c r="H128" s="42">
        <f t="shared" ref="H128:Q128" si="33">SUBTOTAL(9,H129:H129)</f>
        <v>0</v>
      </c>
      <c r="I128" s="42">
        <f t="shared" si="33"/>
        <v>0</v>
      </c>
      <c r="J128" s="42">
        <f t="shared" si="33"/>
        <v>1</v>
      </c>
      <c r="K128" s="43">
        <f t="shared" si="33"/>
        <v>0</v>
      </c>
      <c r="L128" s="41">
        <f t="shared" si="33"/>
        <v>0</v>
      </c>
      <c r="M128" s="43">
        <f t="shared" si="33"/>
        <v>0</v>
      </c>
      <c r="N128" s="41">
        <f t="shared" si="33"/>
        <v>0</v>
      </c>
      <c r="O128" s="42">
        <f t="shared" si="33"/>
        <v>0</v>
      </c>
      <c r="P128" s="43">
        <f t="shared" si="33"/>
        <v>0</v>
      </c>
      <c r="Q128" s="94">
        <f t="shared" si="33"/>
        <v>1</v>
      </c>
    </row>
    <row r="129" spans="1:18" s="33" customFormat="1" ht="15.75" thickBot="1" x14ac:dyDescent="0.25">
      <c r="A129" s="16"/>
      <c r="B129" s="16"/>
      <c r="C129" s="25"/>
      <c r="D129" s="25"/>
      <c r="E129" s="146"/>
      <c r="F129" s="70" t="s">
        <v>210</v>
      </c>
      <c r="G129" s="71"/>
      <c r="H129" s="72"/>
      <c r="I129" s="72"/>
      <c r="J129" s="72">
        <v>1</v>
      </c>
      <c r="K129" s="73"/>
      <c r="L129" s="71"/>
      <c r="M129" s="73"/>
      <c r="N129" s="71"/>
      <c r="O129" s="72"/>
      <c r="P129" s="73"/>
      <c r="Q129" s="50">
        <f t="shared" ref="Q129" si="34">+SUM(G129:P129)</f>
        <v>1</v>
      </c>
    </row>
    <row r="130" spans="1:18" s="33" customFormat="1" ht="16.5" thickBot="1" x14ac:dyDescent="0.25">
      <c r="A130" s="16">
        <v>6</v>
      </c>
      <c r="B130" s="16">
        <v>4</v>
      </c>
      <c r="C130" s="25" t="s">
        <v>149</v>
      </c>
      <c r="D130" s="25"/>
      <c r="E130" s="9" t="s">
        <v>27</v>
      </c>
      <c r="F130" s="55" t="s">
        <v>60</v>
      </c>
      <c r="G130" s="56">
        <f>+G131</f>
        <v>1</v>
      </c>
      <c r="H130" s="57">
        <f t="shared" ref="H130:Q130" si="35">+H131</f>
        <v>1</v>
      </c>
      <c r="I130" s="57">
        <f t="shared" si="35"/>
        <v>1</v>
      </c>
      <c r="J130" s="57">
        <f t="shared" si="35"/>
        <v>13</v>
      </c>
      <c r="K130" s="58">
        <f t="shared" si="35"/>
        <v>1</v>
      </c>
      <c r="L130" s="56">
        <f t="shared" si="35"/>
        <v>0</v>
      </c>
      <c r="M130" s="58">
        <f t="shared" si="35"/>
        <v>1</v>
      </c>
      <c r="N130" s="56">
        <f t="shared" si="35"/>
        <v>1</v>
      </c>
      <c r="O130" s="57">
        <f t="shared" si="35"/>
        <v>2</v>
      </c>
      <c r="P130" s="59">
        <f t="shared" si="35"/>
        <v>0</v>
      </c>
      <c r="Q130" s="60">
        <f t="shared" si="35"/>
        <v>21</v>
      </c>
    </row>
    <row r="131" spans="1:18" s="33" customFormat="1" ht="15.75" x14ac:dyDescent="0.2">
      <c r="A131" s="16">
        <v>6</v>
      </c>
      <c r="B131" s="16">
        <v>4</v>
      </c>
      <c r="C131" s="25" t="s">
        <v>149</v>
      </c>
      <c r="D131" s="25" t="s">
        <v>147</v>
      </c>
      <c r="E131" s="145" t="s">
        <v>28</v>
      </c>
      <c r="F131" s="3" t="s">
        <v>60</v>
      </c>
      <c r="G131" s="41">
        <f t="shared" ref="G131:P131" si="36">SUBTOTAL(9,G132:G132)</f>
        <v>1</v>
      </c>
      <c r="H131" s="42">
        <f t="shared" si="36"/>
        <v>1</v>
      </c>
      <c r="I131" s="42">
        <f t="shared" si="36"/>
        <v>1</v>
      </c>
      <c r="J131" s="42">
        <f t="shared" si="36"/>
        <v>13</v>
      </c>
      <c r="K131" s="43">
        <f t="shared" si="36"/>
        <v>1</v>
      </c>
      <c r="L131" s="41">
        <f t="shared" si="36"/>
        <v>0</v>
      </c>
      <c r="M131" s="43">
        <f t="shared" si="36"/>
        <v>1</v>
      </c>
      <c r="N131" s="41">
        <f t="shared" si="36"/>
        <v>1</v>
      </c>
      <c r="O131" s="42">
        <f t="shared" si="36"/>
        <v>2</v>
      </c>
      <c r="P131" s="43">
        <f t="shared" si="36"/>
        <v>0</v>
      </c>
      <c r="Q131" s="94">
        <f>SUBTOTAL(9,Q132:Q132)</f>
        <v>21</v>
      </c>
    </row>
    <row r="132" spans="1:18" s="33" customFormat="1" ht="15.75" thickBot="1" x14ac:dyDescent="0.25">
      <c r="A132" s="16"/>
      <c r="B132" s="16"/>
      <c r="C132" s="25"/>
      <c r="D132" s="25"/>
      <c r="E132" s="147"/>
      <c r="F132" s="70" t="s">
        <v>106</v>
      </c>
      <c r="G132" s="71">
        <v>1</v>
      </c>
      <c r="H132" s="72">
        <v>1</v>
      </c>
      <c r="I132" s="72">
        <v>1</v>
      </c>
      <c r="J132" s="72">
        <v>13</v>
      </c>
      <c r="K132" s="73">
        <v>1</v>
      </c>
      <c r="L132" s="71"/>
      <c r="M132" s="73">
        <v>1</v>
      </c>
      <c r="N132" s="71">
        <v>1</v>
      </c>
      <c r="O132" s="72">
        <v>2</v>
      </c>
      <c r="P132" s="73"/>
      <c r="Q132" s="50">
        <f t="shared" ref="Q132" si="37">+SUM(G132:P132)</f>
        <v>21</v>
      </c>
    </row>
    <row r="133" spans="1:18" s="33" customFormat="1" ht="16.5" thickBot="1" x14ac:dyDescent="0.25">
      <c r="A133" s="16">
        <v>6</v>
      </c>
      <c r="B133" s="16">
        <v>4</v>
      </c>
      <c r="C133" s="25" t="s">
        <v>148</v>
      </c>
      <c r="D133" s="25"/>
      <c r="E133" s="9" t="s">
        <v>29</v>
      </c>
      <c r="F133" s="55" t="s">
        <v>61</v>
      </c>
      <c r="G133" s="56">
        <f>+G134</f>
        <v>0</v>
      </c>
      <c r="H133" s="57">
        <f t="shared" ref="H133:Q133" si="38">+H134</f>
        <v>0</v>
      </c>
      <c r="I133" s="57">
        <f t="shared" si="38"/>
        <v>0</v>
      </c>
      <c r="J133" s="57">
        <f t="shared" si="38"/>
        <v>0</v>
      </c>
      <c r="K133" s="58">
        <f t="shared" si="38"/>
        <v>0</v>
      </c>
      <c r="L133" s="56">
        <f t="shared" si="38"/>
        <v>2</v>
      </c>
      <c r="M133" s="58">
        <f t="shared" si="38"/>
        <v>0</v>
      </c>
      <c r="N133" s="56">
        <f t="shared" si="38"/>
        <v>2</v>
      </c>
      <c r="O133" s="57">
        <f t="shared" si="38"/>
        <v>1</v>
      </c>
      <c r="P133" s="59">
        <f t="shared" si="38"/>
        <v>0</v>
      </c>
      <c r="Q133" s="60">
        <f t="shared" si="38"/>
        <v>5</v>
      </c>
    </row>
    <row r="134" spans="1:18" s="33" customFormat="1" ht="15.75" x14ac:dyDescent="0.2">
      <c r="A134" s="16">
        <v>6</v>
      </c>
      <c r="B134" s="16">
        <v>4</v>
      </c>
      <c r="C134" s="25" t="s">
        <v>148</v>
      </c>
      <c r="D134" s="25" t="s">
        <v>147</v>
      </c>
      <c r="E134" s="145" t="s">
        <v>30</v>
      </c>
      <c r="F134" s="3" t="s">
        <v>61</v>
      </c>
      <c r="G134" s="41">
        <f>SUBTOTAL(9,G135)</f>
        <v>0</v>
      </c>
      <c r="H134" s="42">
        <f t="shared" ref="H134:Q134" si="39">SUBTOTAL(9,H135)</f>
        <v>0</v>
      </c>
      <c r="I134" s="42">
        <f t="shared" si="39"/>
        <v>0</v>
      </c>
      <c r="J134" s="42">
        <f t="shared" si="39"/>
        <v>0</v>
      </c>
      <c r="K134" s="43">
        <f t="shared" si="39"/>
        <v>0</v>
      </c>
      <c r="L134" s="41">
        <f t="shared" si="39"/>
        <v>2</v>
      </c>
      <c r="M134" s="43">
        <f t="shared" si="39"/>
        <v>0</v>
      </c>
      <c r="N134" s="41">
        <f t="shared" si="39"/>
        <v>2</v>
      </c>
      <c r="O134" s="42">
        <f t="shared" si="39"/>
        <v>1</v>
      </c>
      <c r="P134" s="43">
        <f t="shared" si="39"/>
        <v>0</v>
      </c>
      <c r="Q134" s="94">
        <f t="shared" si="39"/>
        <v>5</v>
      </c>
    </row>
    <row r="135" spans="1:18" s="33" customFormat="1" ht="15.75" thickBot="1" x14ac:dyDescent="0.25">
      <c r="A135" s="16">
        <v>6</v>
      </c>
      <c r="B135" s="16">
        <v>4</v>
      </c>
      <c r="C135" s="25" t="s">
        <v>148</v>
      </c>
      <c r="D135" s="25" t="s">
        <v>147</v>
      </c>
      <c r="E135" s="146"/>
      <c r="F135" s="110" t="s">
        <v>107</v>
      </c>
      <c r="G135" s="111"/>
      <c r="H135" s="112"/>
      <c r="I135" s="112"/>
      <c r="J135" s="112"/>
      <c r="K135" s="113"/>
      <c r="L135" s="111">
        <v>2</v>
      </c>
      <c r="M135" s="113"/>
      <c r="N135" s="111">
        <v>2</v>
      </c>
      <c r="O135" s="112">
        <v>1</v>
      </c>
      <c r="P135" s="113"/>
      <c r="Q135" s="109">
        <f t="shared" ref="Q135" si="40">+SUM(G135:P135)</f>
        <v>5</v>
      </c>
    </row>
    <row r="136" spans="1:18" s="33" customFormat="1" ht="16.5" thickBot="1" x14ac:dyDescent="0.25">
      <c r="A136" s="16"/>
      <c r="B136" s="16"/>
      <c r="C136" s="25"/>
      <c r="D136" s="25"/>
      <c r="E136" s="26" t="s">
        <v>158</v>
      </c>
      <c r="F136" s="84" t="s">
        <v>161</v>
      </c>
      <c r="G136" s="56">
        <f>+G137+G140+G145+G152+G158+G161</f>
        <v>2</v>
      </c>
      <c r="H136" s="57">
        <f t="shared" ref="H136:P136" si="41">+H137+H140+H145+H152+H158+H161</f>
        <v>1</v>
      </c>
      <c r="I136" s="57">
        <f t="shared" si="41"/>
        <v>2</v>
      </c>
      <c r="J136" s="57">
        <f t="shared" si="41"/>
        <v>5</v>
      </c>
      <c r="K136" s="58">
        <f t="shared" si="41"/>
        <v>2</v>
      </c>
      <c r="L136" s="56">
        <f t="shared" si="41"/>
        <v>2</v>
      </c>
      <c r="M136" s="58">
        <f t="shared" si="41"/>
        <v>3</v>
      </c>
      <c r="N136" s="56">
        <f t="shared" si="41"/>
        <v>31</v>
      </c>
      <c r="O136" s="57">
        <f t="shared" si="41"/>
        <v>35</v>
      </c>
      <c r="P136" s="59">
        <f t="shared" si="41"/>
        <v>10</v>
      </c>
      <c r="Q136" s="60">
        <f>+Q137+Q140+Q145+Q152+Q158+Q161</f>
        <v>93</v>
      </c>
      <c r="R136" s="45"/>
    </row>
    <row r="137" spans="1:18" s="33" customFormat="1" ht="16.5" thickBot="1" x14ac:dyDescent="0.25">
      <c r="A137" s="16">
        <v>6</v>
      </c>
      <c r="B137" s="25">
        <v>5</v>
      </c>
      <c r="C137" s="25" t="s">
        <v>143</v>
      </c>
      <c r="D137" s="25"/>
      <c r="E137" s="9" t="s">
        <v>31</v>
      </c>
      <c r="F137" s="2" t="s">
        <v>62</v>
      </c>
      <c r="G137" s="61">
        <f>+G138</f>
        <v>1</v>
      </c>
      <c r="H137" s="62">
        <f t="shared" ref="H137:Q138" si="42">+H138</f>
        <v>0</v>
      </c>
      <c r="I137" s="62">
        <f t="shared" si="42"/>
        <v>0</v>
      </c>
      <c r="J137" s="62">
        <f t="shared" si="42"/>
        <v>0</v>
      </c>
      <c r="K137" s="63">
        <f t="shared" si="42"/>
        <v>0</v>
      </c>
      <c r="L137" s="61">
        <f t="shared" si="42"/>
        <v>0</v>
      </c>
      <c r="M137" s="63">
        <f t="shared" si="42"/>
        <v>0</v>
      </c>
      <c r="N137" s="61">
        <f t="shared" si="42"/>
        <v>1</v>
      </c>
      <c r="O137" s="62">
        <f t="shared" si="42"/>
        <v>1</v>
      </c>
      <c r="P137" s="64">
        <f t="shared" si="42"/>
        <v>0</v>
      </c>
      <c r="Q137" s="60">
        <f t="shared" si="42"/>
        <v>3</v>
      </c>
      <c r="R137" s="45"/>
    </row>
    <row r="138" spans="1:18" s="33" customFormat="1" ht="15.75" x14ac:dyDescent="0.2">
      <c r="A138" s="16">
        <v>6</v>
      </c>
      <c r="B138" s="25">
        <v>5</v>
      </c>
      <c r="C138" s="25" t="s">
        <v>143</v>
      </c>
      <c r="D138" s="25" t="s">
        <v>147</v>
      </c>
      <c r="E138" s="148" t="s">
        <v>32</v>
      </c>
      <c r="F138" s="3" t="s">
        <v>62</v>
      </c>
      <c r="G138" s="41">
        <f>+G139</f>
        <v>1</v>
      </c>
      <c r="H138" s="42">
        <f t="shared" si="42"/>
        <v>0</v>
      </c>
      <c r="I138" s="42">
        <f t="shared" si="42"/>
        <v>0</v>
      </c>
      <c r="J138" s="42">
        <f t="shared" si="42"/>
        <v>0</v>
      </c>
      <c r="K138" s="43">
        <f t="shared" si="42"/>
        <v>0</v>
      </c>
      <c r="L138" s="41">
        <f t="shared" si="42"/>
        <v>0</v>
      </c>
      <c r="M138" s="43">
        <f t="shared" si="42"/>
        <v>0</v>
      </c>
      <c r="N138" s="41">
        <f t="shared" si="42"/>
        <v>1</v>
      </c>
      <c r="O138" s="42">
        <f t="shared" si="42"/>
        <v>1</v>
      </c>
      <c r="P138" s="43">
        <f t="shared" si="42"/>
        <v>0</v>
      </c>
      <c r="Q138" s="94">
        <f t="shared" si="42"/>
        <v>3</v>
      </c>
    </row>
    <row r="139" spans="1:18" s="33" customFormat="1" ht="15.75" thickBot="1" x14ac:dyDescent="0.25">
      <c r="A139" s="16">
        <v>6</v>
      </c>
      <c r="B139" s="25">
        <v>5</v>
      </c>
      <c r="C139" s="25" t="s">
        <v>143</v>
      </c>
      <c r="D139" s="25" t="s">
        <v>147</v>
      </c>
      <c r="E139" s="150"/>
      <c r="F139" s="70" t="s">
        <v>108</v>
      </c>
      <c r="G139" s="71">
        <v>1</v>
      </c>
      <c r="H139" s="72"/>
      <c r="I139" s="72"/>
      <c r="J139" s="72"/>
      <c r="K139" s="73"/>
      <c r="L139" s="71"/>
      <c r="M139" s="73"/>
      <c r="N139" s="71">
        <v>1</v>
      </c>
      <c r="O139" s="72">
        <v>1</v>
      </c>
      <c r="P139" s="73"/>
      <c r="Q139" s="50">
        <f t="shared" ref="Q139" si="43">+SUM(G139:P139)</f>
        <v>3</v>
      </c>
    </row>
    <row r="140" spans="1:18" s="33" customFormat="1" ht="32.25" thickBot="1" x14ac:dyDescent="0.25">
      <c r="A140" s="16">
        <v>6</v>
      </c>
      <c r="B140" s="25">
        <v>5</v>
      </c>
      <c r="C140" s="25" t="s">
        <v>145</v>
      </c>
      <c r="D140" s="25"/>
      <c r="E140" s="9" t="s">
        <v>33</v>
      </c>
      <c r="F140" s="55" t="s">
        <v>63</v>
      </c>
      <c r="G140" s="56">
        <f>+G141</f>
        <v>0</v>
      </c>
      <c r="H140" s="57">
        <f t="shared" ref="H140:Q140" si="44">+H141</f>
        <v>0</v>
      </c>
      <c r="I140" s="57">
        <f t="shared" si="44"/>
        <v>0</v>
      </c>
      <c r="J140" s="57">
        <f t="shared" si="44"/>
        <v>0</v>
      </c>
      <c r="K140" s="58">
        <f t="shared" si="44"/>
        <v>0</v>
      </c>
      <c r="L140" s="56">
        <f t="shared" si="44"/>
        <v>0</v>
      </c>
      <c r="M140" s="58">
        <f t="shared" si="44"/>
        <v>0</v>
      </c>
      <c r="N140" s="56">
        <f t="shared" si="44"/>
        <v>9</v>
      </c>
      <c r="O140" s="57">
        <f t="shared" si="44"/>
        <v>6</v>
      </c>
      <c r="P140" s="59">
        <f t="shared" si="44"/>
        <v>0</v>
      </c>
      <c r="Q140" s="60">
        <f t="shared" si="44"/>
        <v>15</v>
      </c>
      <c r="R140" s="45"/>
    </row>
    <row r="141" spans="1:18" s="33" customFormat="1" ht="31.5" x14ac:dyDescent="0.2">
      <c r="A141" s="16">
        <v>6</v>
      </c>
      <c r="B141" s="25">
        <v>5</v>
      </c>
      <c r="C141" s="25" t="s">
        <v>145</v>
      </c>
      <c r="D141" s="25" t="s">
        <v>147</v>
      </c>
      <c r="E141" s="148" t="s">
        <v>34</v>
      </c>
      <c r="F141" s="3" t="s">
        <v>63</v>
      </c>
      <c r="G141" s="41">
        <f t="shared" ref="G141:Q141" si="45">SUBTOTAL(9,G142:G144)</f>
        <v>0</v>
      </c>
      <c r="H141" s="42">
        <f t="shared" si="45"/>
        <v>0</v>
      </c>
      <c r="I141" s="42">
        <f t="shared" si="45"/>
        <v>0</v>
      </c>
      <c r="J141" s="42">
        <f t="shared" si="45"/>
        <v>0</v>
      </c>
      <c r="K141" s="43">
        <f t="shared" si="45"/>
        <v>0</v>
      </c>
      <c r="L141" s="41">
        <f t="shared" si="45"/>
        <v>0</v>
      </c>
      <c r="M141" s="43">
        <f t="shared" si="45"/>
        <v>0</v>
      </c>
      <c r="N141" s="41">
        <f t="shared" si="45"/>
        <v>9</v>
      </c>
      <c r="O141" s="42">
        <f t="shared" si="45"/>
        <v>6</v>
      </c>
      <c r="P141" s="43">
        <f t="shared" si="45"/>
        <v>0</v>
      </c>
      <c r="Q141" s="94">
        <f t="shared" si="45"/>
        <v>15</v>
      </c>
    </row>
    <row r="142" spans="1:18" s="33" customFormat="1" ht="15" x14ac:dyDescent="0.2">
      <c r="A142" s="16">
        <v>6</v>
      </c>
      <c r="B142" s="25">
        <v>5</v>
      </c>
      <c r="C142" s="25" t="s">
        <v>145</v>
      </c>
      <c r="D142" s="25" t="s">
        <v>147</v>
      </c>
      <c r="E142" s="149"/>
      <c r="F142" s="66" t="s">
        <v>213</v>
      </c>
      <c r="G142" s="67"/>
      <c r="H142" s="68"/>
      <c r="I142" s="68"/>
      <c r="J142" s="68"/>
      <c r="K142" s="69"/>
      <c r="L142" s="67"/>
      <c r="M142" s="69"/>
      <c r="N142" s="67">
        <v>7</v>
      </c>
      <c r="O142" s="68">
        <v>1</v>
      </c>
      <c r="P142" s="69"/>
      <c r="Q142" s="50">
        <f t="shared" ref="Q142:Q144" si="46">+SUM(G142:P142)</f>
        <v>8</v>
      </c>
    </row>
    <row r="143" spans="1:18" s="33" customFormat="1" ht="15" x14ac:dyDescent="0.2">
      <c r="A143" s="16">
        <v>6</v>
      </c>
      <c r="B143" s="25">
        <v>5</v>
      </c>
      <c r="C143" s="25" t="s">
        <v>145</v>
      </c>
      <c r="D143" s="25" t="s">
        <v>147</v>
      </c>
      <c r="E143" s="149"/>
      <c r="F143" s="66" t="s">
        <v>110</v>
      </c>
      <c r="G143" s="67"/>
      <c r="H143" s="68"/>
      <c r="I143" s="68"/>
      <c r="J143" s="68"/>
      <c r="K143" s="69"/>
      <c r="L143" s="67"/>
      <c r="M143" s="69"/>
      <c r="N143" s="67">
        <v>2</v>
      </c>
      <c r="O143" s="68">
        <v>4</v>
      </c>
      <c r="P143" s="69"/>
      <c r="Q143" s="50">
        <f t="shared" si="46"/>
        <v>6</v>
      </c>
    </row>
    <row r="144" spans="1:18" s="33" customFormat="1" ht="15.75" thickBot="1" x14ac:dyDescent="0.25">
      <c r="A144" s="16">
        <v>6</v>
      </c>
      <c r="B144" s="25">
        <v>5</v>
      </c>
      <c r="C144" s="25" t="s">
        <v>145</v>
      </c>
      <c r="D144" s="25" t="s">
        <v>147</v>
      </c>
      <c r="E144" s="150"/>
      <c r="F144" s="70" t="s">
        <v>157</v>
      </c>
      <c r="G144" s="71"/>
      <c r="H144" s="72"/>
      <c r="I144" s="72"/>
      <c r="J144" s="72"/>
      <c r="K144" s="73"/>
      <c r="L144" s="71"/>
      <c r="M144" s="73"/>
      <c r="N144" s="71"/>
      <c r="O144" s="72">
        <v>1</v>
      </c>
      <c r="P144" s="73"/>
      <c r="Q144" s="50">
        <f t="shared" si="46"/>
        <v>1</v>
      </c>
    </row>
    <row r="145" spans="1:18" s="33" customFormat="1" ht="32.25" thickBot="1" x14ac:dyDescent="0.25">
      <c r="A145" s="16">
        <v>6</v>
      </c>
      <c r="B145" s="25">
        <v>5</v>
      </c>
      <c r="C145" s="25" t="s">
        <v>150</v>
      </c>
      <c r="D145" s="25"/>
      <c r="E145" s="9" t="s">
        <v>35</v>
      </c>
      <c r="F145" s="55" t="s">
        <v>67</v>
      </c>
      <c r="G145" s="56">
        <f>+G146</f>
        <v>0</v>
      </c>
      <c r="H145" s="57">
        <f t="shared" ref="H145:Q145" si="47">+H146</f>
        <v>0</v>
      </c>
      <c r="I145" s="57">
        <f t="shared" si="47"/>
        <v>0</v>
      </c>
      <c r="J145" s="57">
        <f t="shared" si="47"/>
        <v>0</v>
      </c>
      <c r="K145" s="58">
        <f t="shared" si="47"/>
        <v>0</v>
      </c>
      <c r="L145" s="56">
        <f t="shared" si="47"/>
        <v>0</v>
      </c>
      <c r="M145" s="58">
        <f t="shared" si="47"/>
        <v>1</v>
      </c>
      <c r="N145" s="56">
        <f t="shared" si="47"/>
        <v>7</v>
      </c>
      <c r="O145" s="57">
        <f t="shared" si="47"/>
        <v>13</v>
      </c>
      <c r="P145" s="59">
        <f t="shared" si="47"/>
        <v>3</v>
      </c>
      <c r="Q145" s="60">
        <f t="shared" si="47"/>
        <v>24</v>
      </c>
      <c r="R145" s="45"/>
    </row>
    <row r="146" spans="1:18" s="33" customFormat="1" ht="31.5" x14ac:dyDescent="0.2">
      <c r="A146" s="16">
        <v>6</v>
      </c>
      <c r="B146" s="25">
        <v>5</v>
      </c>
      <c r="C146" s="25" t="s">
        <v>150</v>
      </c>
      <c r="D146" s="25" t="s">
        <v>147</v>
      </c>
      <c r="E146" s="148" t="s">
        <v>36</v>
      </c>
      <c r="F146" s="3" t="s">
        <v>67</v>
      </c>
      <c r="G146" s="41">
        <f>SUBTOTAL(9,G147:G151)</f>
        <v>0</v>
      </c>
      <c r="H146" s="42">
        <f t="shared" ref="H146:Q146" si="48">SUBTOTAL(9,H147:H151)</f>
        <v>0</v>
      </c>
      <c r="I146" s="42">
        <f t="shared" si="48"/>
        <v>0</v>
      </c>
      <c r="J146" s="42">
        <f t="shared" si="48"/>
        <v>0</v>
      </c>
      <c r="K146" s="43">
        <f t="shared" si="48"/>
        <v>0</v>
      </c>
      <c r="L146" s="41">
        <f t="shared" si="48"/>
        <v>0</v>
      </c>
      <c r="M146" s="43">
        <f t="shared" si="48"/>
        <v>1</v>
      </c>
      <c r="N146" s="41">
        <f t="shared" si="48"/>
        <v>7</v>
      </c>
      <c r="O146" s="42">
        <f t="shared" si="48"/>
        <v>13</v>
      </c>
      <c r="P146" s="43">
        <f t="shared" si="48"/>
        <v>3</v>
      </c>
      <c r="Q146" s="94">
        <f t="shared" si="48"/>
        <v>24</v>
      </c>
    </row>
    <row r="147" spans="1:18" s="24" customFormat="1" ht="15" x14ac:dyDescent="0.2">
      <c r="A147" s="16">
        <v>6</v>
      </c>
      <c r="B147" s="25">
        <v>5</v>
      </c>
      <c r="C147" s="16" t="s">
        <v>150</v>
      </c>
      <c r="D147" s="16" t="s">
        <v>147</v>
      </c>
      <c r="E147" s="149"/>
      <c r="F147" s="66" t="s">
        <v>111</v>
      </c>
      <c r="G147" s="67"/>
      <c r="H147" s="68"/>
      <c r="I147" s="68"/>
      <c r="J147" s="68"/>
      <c r="K147" s="69"/>
      <c r="L147" s="67"/>
      <c r="M147" s="69"/>
      <c r="N147" s="67"/>
      <c r="O147" s="68">
        <v>2</v>
      </c>
      <c r="P147" s="69"/>
      <c r="Q147" s="50">
        <f t="shared" ref="Q147:Q151" si="49">+SUM(G147:P147)</f>
        <v>2</v>
      </c>
    </row>
    <row r="148" spans="1:18" s="24" customFormat="1" ht="15" x14ac:dyDescent="0.2">
      <c r="A148" s="16">
        <v>6</v>
      </c>
      <c r="B148" s="25">
        <v>5</v>
      </c>
      <c r="C148" s="16" t="s">
        <v>150</v>
      </c>
      <c r="D148" s="16" t="s">
        <v>147</v>
      </c>
      <c r="E148" s="149"/>
      <c r="F148" s="66" t="s">
        <v>117</v>
      </c>
      <c r="G148" s="67"/>
      <c r="H148" s="68"/>
      <c r="I148" s="68"/>
      <c r="J148" s="68"/>
      <c r="K148" s="69"/>
      <c r="L148" s="67"/>
      <c r="M148" s="69">
        <v>1</v>
      </c>
      <c r="N148" s="67">
        <v>2</v>
      </c>
      <c r="O148" s="68">
        <v>2</v>
      </c>
      <c r="P148" s="69">
        <v>2</v>
      </c>
      <c r="Q148" s="50">
        <f t="shared" si="49"/>
        <v>7</v>
      </c>
    </row>
    <row r="149" spans="1:18" s="33" customFormat="1" ht="15" x14ac:dyDescent="0.2">
      <c r="A149" s="16">
        <v>6</v>
      </c>
      <c r="B149" s="25">
        <v>5</v>
      </c>
      <c r="C149" s="25" t="s">
        <v>150</v>
      </c>
      <c r="D149" s="25" t="s">
        <v>147</v>
      </c>
      <c r="E149" s="149"/>
      <c r="F149" s="66" t="s">
        <v>236</v>
      </c>
      <c r="G149" s="67"/>
      <c r="H149" s="68"/>
      <c r="I149" s="68"/>
      <c r="J149" s="68"/>
      <c r="K149" s="69"/>
      <c r="L149" s="67"/>
      <c r="M149" s="69"/>
      <c r="N149" s="67"/>
      <c r="O149" s="68">
        <v>7</v>
      </c>
      <c r="P149" s="69"/>
      <c r="Q149" s="50">
        <f t="shared" si="49"/>
        <v>7</v>
      </c>
    </row>
    <row r="150" spans="1:18" s="33" customFormat="1" ht="15" x14ac:dyDescent="0.2">
      <c r="A150" s="16">
        <v>6</v>
      </c>
      <c r="B150" s="25">
        <v>5</v>
      </c>
      <c r="C150" s="25" t="s">
        <v>150</v>
      </c>
      <c r="D150" s="25" t="s">
        <v>147</v>
      </c>
      <c r="E150" s="149"/>
      <c r="F150" s="66" t="s">
        <v>112</v>
      </c>
      <c r="G150" s="67"/>
      <c r="H150" s="68"/>
      <c r="I150" s="68"/>
      <c r="J150" s="68"/>
      <c r="K150" s="69"/>
      <c r="L150" s="67"/>
      <c r="M150" s="69"/>
      <c r="N150" s="67"/>
      <c r="O150" s="68">
        <v>1</v>
      </c>
      <c r="P150" s="69">
        <v>1</v>
      </c>
      <c r="Q150" s="50">
        <f t="shared" si="49"/>
        <v>2</v>
      </c>
    </row>
    <row r="151" spans="1:18" s="33" customFormat="1" ht="15.75" thickBot="1" x14ac:dyDescent="0.25">
      <c r="A151" s="16">
        <v>6</v>
      </c>
      <c r="B151" s="25">
        <v>5</v>
      </c>
      <c r="C151" s="25" t="s">
        <v>150</v>
      </c>
      <c r="D151" s="25" t="s">
        <v>147</v>
      </c>
      <c r="E151" s="150"/>
      <c r="F151" s="70" t="s">
        <v>214</v>
      </c>
      <c r="G151" s="71"/>
      <c r="H151" s="72"/>
      <c r="I151" s="72"/>
      <c r="J151" s="72"/>
      <c r="K151" s="73"/>
      <c r="L151" s="71"/>
      <c r="M151" s="73"/>
      <c r="N151" s="71">
        <v>5</v>
      </c>
      <c r="O151" s="72">
        <v>1</v>
      </c>
      <c r="P151" s="73"/>
      <c r="Q151" s="50">
        <f t="shared" si="49"/>
        <v>6</v>
      </c>
    </row>
    <row r="152" spans="1:18" s="33" customFormat="1" ht="32.25" thickBot="1" x14ac:dyDescent="0.25">
      <c r="A152" s="16">
        <v>6</v>
      </c>
      <c r="B152" s="25">
        <v>5</v>
      </c>
      <c r="C152" s="25" t="s">
        <v>151</v>
      </c>
      <c r="D152" s="25"/>
      <c r="E152" s="9" t="s">
        <v>37</v>
      </c>
      <c r="F152" s="55" t="s">
        <v>52</v>
      </c>
      <c r="G152" s="56">
        <f>+G153</f>
        <v>0</v>
      </c>
      <c r="H152" s="57">
        <f t="shared" ref="H152:P152" si="50">+H153</f>
        <v>0</v>
      </c>
      <c r="I152" s="57">
        <f t="shared" si="50"/>
        <v>2</v>
      </c>
      <c r="J152" s="57">
        <f t="shared" si="50"/>
        <v>5</v>
      </c>
      <c r="K152" s="58">
        <f t="shared" si="50"/>
        <v>0</v>
      </c>
      <c r="L152" s="56">
        <f t="shared" si="50"/>
        <v>2</v>
      </c>
      <c r="M152" s="58">
        <f t="shared" si="50"/>
        <v>2</v>
      </c>
      <c r="N152" s="56">
        <f t="shared" si="50"/>
        <v>10</v>
      </c>
      <c r="O152" s="57">
        <f t="shared" si="50"/>
        <v>11</v>
      </c>
      <c r="P152" s="59">
        <f t="shared" si="50"/>
        <v>7</v>
      </c>
      <c r="Q152" s="60">
        <f>+Q153</f>
        <v>39</v>
      </c>
      <c r="R152" s="45"/>
    </row>
    <row r="153" spans="1:18" s="33" customFormat="1" ht="31.5" x14ac:dyDescent="0.2">
      <c r="A153" s="16">
        <v>6</v>
      </c>
      <c r="B153" s="25">
        <v>5</v>
      </c>
      <c r="C153" s="25" t="s">
        <v>151</v>
      </c>
      <c r="D153" s="25" t="s">
        <v>147</v>
      </c>
      <c r="E153" s="148" t="s">
        <v>38</v>
      </c>
      <c r="F153" s="3" t="s">
        <v>52</v>
      </c>
      <c r="G153" s="41">
        <f>SUBTOTAL(9,G154:G157)</f>
        <v>0</v>
      </c>
      <c r="H153" s="42">
        <f t="shared" ref="H153:Q153" si="51">SUBTOTAL(9,H154:H157)</f>
        <v>0</v>
      </c>
      <c r="I153" s="42">
        <f t="shared" si="51"/>
        <v>2</v>
      </c>
      <c r="J153" s="42">
        <f t="shared" si="51"/>
        <v>5</v>
      </c>
      <c r="K153" s="43">
        <f t="shared" si="51"/>
        <v>0</v>
      </c>
      <c r="L153" s="41">
        <f t="shared" si="51"/>
        <v>2</v>
      </c>
      <c r="M153" s="43">
        <f t="shared" si="51"/>
        <v>2</v>
      </c>
      <c r="N153" s="41">
        <f t="shared" si="51"/>
        <v>10</v>
      </c>
      <c r="O153" s="42">
        <f t="shared" si="51"/>
        <v>11</v>
      </c>
      <c r="P153" s="43">
        <f t="shared" si="51"/>
        <v>7</v>
      </c>
      <c r="Q153" s="94">
        <f t="shared" si="51"/>
        <v>39</v>
      </c>
    </row>
    <row r="154" spans="1:18" s="33" customFormat="1" ht="15" x14ac:dyDescent="0.2">
      <c r="A154" s="16">
        <v>6</v>
      </c>
      <c r="B154" s="25">
        <v>5</v>
      </c>
      <c r="C154" s="25" t="s">
        <v>151</v>
      </c>
      <c r="D154" s="25" t="s">
        <v>147</v>
      </c>
      <c r="E154" s="149"/>
      <c r="F154" s="66" t="s">
        <v>114</v>
      </c>
      <c r="G154" s="67"/>
      <c r="H154" s="68"/>
      <c r="I154" s="68"/>
      <c r="J154" s="68">
        <v>3</v>
      </c>
      <c r="K154" s="69"/>
      <c r="L154" s="67"/>
      <c r="M154" s="69">
        <v>1</v>
      </c>
      <c r="N154" s="67">
        <v>4</v>
      </c>
      <c r="O154" s="68">
        <v>1</v>
      </c>
      <c r="P154" s="69"/>
      <c r="Q154" s="50">
        <f t="shared" ref="Q154:Q157" si="52">+SUM(G154:P154)</f>
        <v>9</v>
      </c>
    </row>
    <row r="155" spans="1:18" s="33" customFormat="1" ht="15" x14ac:dyDescent="0.2">
      <c r="A155" s="16"/>
      <c r="B155" s="25"/>
      <c r="C155" s="25"/>
      <c r="D155" s="25"/>
      <c r="E155" s="149"/>
      <c r="F155" s="66" t="s">
        <v>113</v>
      </c>
      <c r="G155" s="67"/>
      <c r="H155" s="68"/>
      <c r="I155" s="68">
        <v>1</v>
      </c>
      <c r="J155" s="68"/>
      <c r="K155" s="69"/>
      <c r="L155" s="67">
        <v>1</v>
      </c>
      <c r="M155" s="69"/>
      <c r="N155" s="67"/>
      <c r="O155" s="68">
        <v>1</v>
      </c>
      <c r="P155" s="69"/>
      <c r="Q155" s="50">
        <f t="shared" si="52"/>
        <v>3</v>
      </c>
    </row>
    <row r="156" spans="1:18" s="33" customFormat="1" ht="15" x14ac:dyDescent="0.2">
      <c r="A156" s="16"/>
      <c r="B156" s="25"/>
      <c r="C156" s="25"/>
      <c r="D156" s="25"/>
      <c r="E156" s="149"/>
      <c r="F156" s="66" t="s">
        <v>183</v>
      </c>
      <c r="G156" s="67"/>
      <c r="H156" s="68"/>
      <c r="I156" s="68">
        <v>1</v>
      </c>
      <c r="J156" s="68">
        <v>2</v>
      </c>
      <c r="K156" s="69"/>
      <c r="L156" s="67">
        <v>1</v>
      </c>
      <c r="M156" s="69">
        <v>1</v>
      </c>
      <c r="N156" s="67">
        <v>6</v>
      </c>
      <c r="O156" s="68">
        <v>9</v>
      </c>
      <c r="P156" s="69">
        <v>6</v>
      </c>
      <c r="Q156" s="50">
        <f t="shared" si="52"/>
        <v>26</v>
      </c>
    </row>
    <row r="157" spans="1:18" s="33" customFormat="1" ht="15.75" thickBot="1" x14ac:dyDescent="0.25">
      <c r="A157" s="16">
        <v>6</v>
      </c>
      <c r="B157" s="25">
        <v>5</v>
      </c>
      <c r="C157" s="25" t="s">
        <v>151</v>
      </c>
      <c r="D157" s="25" t="s">
        <v>147</v>
      </c>
      <c r="E157" s="150"/>
      <c r="F157" s="70" t="s">
        <v>215</v>
      </c>
      <c r="G157" s="71"/>
      <c r="H157" s="72"/>
      <c r="I157" s="72"/>
      <c r="J157" s="72"/>
      <c r="K157" s="73"/>
      <c r="L157" s="71"/>
      <c r="M157" s="73"/>
      <c r="N157" s="71"/>
      <c r="O157" s="72"/>
      <c r="P157" s="73">
        <v>1</v>
      </c>
      <c r="Q157" s="50">
        <f t="shared" si="52"/>
        <v>1</v>
      </c>
    </row>
    <row r="158" spans="1:18" s="33" customFormat="1" ht="16.5" thickBot="1" x14ac:dyDescent="0.25">
      <c r="A158" s="16">
        <v>6</v>
      </c>
      <c r="B158" s="25">
        <v>5</v>
      </c>
      <c r="C158" s="25" t="s">
        <v>149</v>
      </c>
      <c r="D158" s="25"/>
      <c r="E158" s="9" t="s">
        <v>39</v>
      </c>
      <c r="F158" s="55" t="s">
        <v>68</v>
      </c>
      <c r="G158" s="56">
        <f>+G159</f>
        <v>0</v>
      </c>
      <c r="H158" s="57">
        <f t="shared" ref="H158:Q159" si="53">+H159</f>
        <v>1</v>
      </c>
      <c r="I158" s="57">
        <f t="shared" si="53"/>
        <v>0</v>
      </c>
      <c r="J158" s="57">
        <f t="shared" si="53"/>
        <v>0</v>
      </c>
      <c r="K158" s="58">
        <f t="shared" si="53"/>
        <v>1</v>
      </c>
      <c r="L158" s="56">
        <f t="shared" si="53"/>
        <v>0</v>
      </c>
      <c r="M158" s="58">
        <f t="shared" si="53"/>
        <v>0</v>
      </c>
      <c r="N158" s="56">
        <f t="shared" si="53"/>
        <v>1</v>
      </c>
      <c r="O158" s="57">
        <f t="shared" si="53"/>
        <v>3</v>
      </c>
      <c r="P158" s="59">
        <f t="shared" si="53"/>
        <v>0</v>
      </c>
      <c r="Q158" s="60">
        <f t="shared" si="53"/>
        <v>6</v>
      </c>
      <c r="R158" s="45"/>
    </row>
    <row r="159" spans="1:18" ht="15.75" x14ac:dyDescent="0.2">
      <c r="A159" s="16">
        <v>6</v>
      </c>
      <c r="B159" s="25">
        <v>5</v>
      </c>
      <c r="C159" s="11" t="s">
        <v>149</v>
      </c>
      <c r="D159" s="11" t="s">
        <v>147</v>
      </c>
      <c r="E159" s="148" t="s">
        <v>40</v>
      </c>
      <c r="F159" s="3" t="s">
        <v>68</v>
      </c>
      <c r="G159" s="41">
        <f>+G160</f>
        <v>0</v>
      </c>
      <c r="H159" s="42">
        <f t="shared" si="53"/>
        <v>1</v>
      </c>
      <c r="I159" s="42">
        <f t="shared" si="53"/>
        <v>0</v>
      </c>
      <c r="J159" s="42">
        <f t="shared" si="53"/>
        <v>0</v>
      </c>
      <c r="K159" s="43">
        <f t="shared" si="53"/>
        <v>1</v>
      </c>
      <c r="L159" s="41">
        <f t="shared" si="53"/>
        <v>0</v>
      </c>
      <c r="M159" s="43">
        <f t="shared" si="53"/>
        <v>0</v>
      </c>
      <c r="N159" s="41">
        <f t="shared" si="53"/>
        <v>1</v>
      </c>
      <c r="O159" s="42">
        <f t="shared" si="53"/>
        <v>3</v>
      </c>
      <c r="P159" s="43">
        <f t="shared" si="53"/>
        <v>0</v>
      </c>
      <c r="Q159" s="94">
        <f t="shared" si="53"/>
        <v>6</v>
      </c>
    </row>
    <row r="160" spans="1:18" ht="15.75" thickBot="1" x14ac:dyDescent="0.25">
      <c r="A160" s="16">
        <v>6</v>
      </c>
      <c r="B160" s="25">
        <v>5</v>
      </c>
      <c r="C160" s="11" t="s">
        <v>149</v>
      </c>
      <c r="D160" s="11" t="s">
        <v>147</v>
      </c>
      <c r="E160" s="150"/>
      <c r="F160" s="70" t="s">
        <v>115</v>
      </c>
      <c r="G160" s="71"/>
      <c r="H160" s="72">
        <v>1</v>
      </c>
      <c r="I160" s="72"/>
      <c r="J160" s="72"/>
      <c r="K160" s="73">
        <v>1</v>
      </c>
      <c r="L160" s="71"/>
      <c r="M160" s="73"/>
      <c r="N160" s="71">
        <v>1</v>
      </c>
      <c r="O160" s="72">
        <v>3</v>
      </c>
      <c r="P160" s="73"/>
      <c r="Q160" s="50">
        <f t="shared" ref="Q160" si="54">+SUM(G160:P160)</f>
        <v>6</v>
      </c>
    </row>
    <row r="161" spans="1:18" ht="16.5" thickBot="1" x14ac:dyDescent="0.25">
      <c r="A161" s="16">
        <v>6</v>
      </c>
      <c r="B161" s="25">
        <v>5</v>
      </c>
      <c r="C161" s="11" t="s">
        <v>148</v>
      </c>
      <c r="E161" s="9" t="s">
        <v>41</v>
      </c>
      <c r="F161" s="55" t="s">
        <v>69</v>
      </c>
      <c r="G161" s="56">
        <f>+G162</f>
        <v>1</v>
      </c>
      <c r="H161" s="57">
        <f t="shared" ref="H161:P161" si="55">+H162</f>
        <v>0</v>
      </c>
      <c r="I161" s="57">
        <f t="shared" si="55"/>
        <v>0</v>
      </c>
      <c r="J161" s="57">
        <f t="shared" si="55"/>
        <v>0</v>
      </c>
      <c r="K161" s="58">
        <f t="shared" si="55"/>
        <v>1</v>
      </c>
      <c r="L161" s="56">
        <f t="shared" si="55"/>
        <v>0</v>
      </c>
      <c r="M161" s="58">
        <f t="shared" si="55"/>
        <v>0</v>
      </c>
      <c r="N161" s="56">
        <f t="shared" si="55"/>
        <v>3</v>
      </c>
      <c r="O161" s="57">
        <f t="shared" si="55"/>
        <v>1</v>
      </c>
      <c r="P161" s="59">
        <f t="shared" si="55"/>
        <v>0</v>
      </c>
      <c r="Q161" s="60">
        <f>+Q162</f>
        <v>6</v>
      </c>
      <c r="R161" s="114"/>
    </row>
    <row r="162" spans="1:18" ht="15.75" x14ac:dyDescent="0.2">
      <c r="A162" s="16">
        <v>6</v>
      </c>
      <c r="B162" s="25">
        <v>5</v>
      </c>
      <c r="C162" s="11" t="s">
        <v>148</v>
      </c>
      <c r="D162" s="11" t="s">
        <v>147</v>
      </c>
      <c r="E162" s="148" t="s">
        <v>42</v>
      </c>
      <c r="F162" s="3" t="s">
        <v>69</v>
      </c>
      <c r="G162" s="41">
        <f t="shared" ref="G162:Q162" si="56">SUBTOTAL(9,G163:G163)</f>
        <v>1</v>
      </c>
      <c r="H162" s="42">
        <f t="shared" si="56"/>
        <v>0</v>
      </c>
      <c r="I162" s="42">
        <f t="shared" si="56"/>
        <v>0</v>
      </c>
      <c r="J162" s="42">
        <f t="shared" si="56"/>
        <v>0</v>
      </c>
      <c r="K162" s="43">
        <f t="shared" si="56"/>
        <v>1</v>
      </c>
      <c r="L162" s="41">
        <f t="shared" si="56"/>
        <v>0</v>
      </c>
      <c r="M162" s="43">
        <f t="shared" si="56"/>
        <v>0</v>
      </c>
      <c r="N162" s="41">
        <f t="shared" si="56"/>
        <v>3</v>
      </c>
      <c r="O162" s="42">
        <f t="shared" si="56"/>
        <v>1</v>
      </c>
      <c r="P162" s="43">
        <f t="shared" si="56"/>
        <v>0</v>
      </c>
      <c r="Q162" s="94">
        <f t="shared" si="56"/>
        <v>6</v>
      </c>
    </row>
    <row r="163" spans="1:18" ht="15.75" thickBot="1" x14ac:dyDescent="0.25">
      <c r="A163" s="16">
        <v>6</v>
      </c>
      <c r="B163" s="25">
        <v>5</v>
      </c>
      <c r="C163" s="11" t="s">
        <v>148</v>
      </c>
      <c r="D163" s="11" t="s">
        <v>147</v>
      </c>
      <c r="E163" s="150"/>
      <c r="F163" s="70" t="s">
        <v>216</v>
      </c>
      <c r="G163" s="71">
        <v>1</v>
      </c>
      <c r="H163" s="72"/>
      <c r="I163" s="72"/>
      <c r="J163" s="72"/>
      <c r="K163" s="73">
        <v>1</v>
      </c>
      <c r="L163" s="71"/>
      <c r="M163" s="73"/>
      <c r="N163" s="71">
        <v>3</v>
      </c>
      <c r="O163" s="72">
        <v>1</v>
      </c>
      <c r="P163" s="73"/>
      <c r="Q163" s="50">
        <f t="shared" ref="Q163" si="57">+SUM(G163:P163)</f>
        <v>6</v>
      </c>
    </row>
    <row r="164" spans="1:18" ht="16.5" thickBot="1" x14ac:dyDescent="0.25">
      <c r="A164" s="16">
        <v>6</v>
      </c>
      <c r="B164" s="25">
        <v>6</v>
      </c>
      <c r="E164" s="26" t="s">
        <v>43</v>
      </c>
      <c r="F164" s="84" t="s">
        <v>70</v>
      </c>
      <c r="G164" s="115">
        <f>+G165</f>
        <v>0</v>
      </c>
      <c r="H164" s="116">
        <f t="shared" ref="H164:Q170" si="58">+H165</f>
        <v>0</v>
      </c>
      <c r="I164" s="116">
        <f t="shared" si="58"/>
        <v>0</v>
      </c>
      <c r="J164" s="116">
        <f t="shared" si="58"/>
        <v>0</v>
      </c>
      <c r="K164" s="117">
        <f t="shared" si="58"/>
        <v>0</v>
      </c>
      <c r="L164" s="115">
        <f t="shared" si="58"/>
        <v>0</v>
      </c>
      <c r="M164" s="117">
        <f t="shared" si="58"/>
        <v>0</v>
      </c>
      <c r="N164" s="115">
        <f t="shared" si="58"/>
        <v>1</v>
      </c>
      <c r="O164" s="116">
        <f t="shared" si="58"/>
        <v>3</v>
      </c>
      <c r="P164" s="118">
        <f t="shared" si="58"/>
        <v>1</v>
      </c>
      <c r="Q164" s="32">
        <f>+Q165</f>
        <v>5</v>
      </c>
      <c r="R164" s="114"/>
    </row>
    <row r="165" spans="1:18" ht="16.5" thickBot="1" x14ac:dyDescent="0.25">
      <c r="A165" s="16">
        <v>6</v>
      </c>
      <c r="B165" s="25">
        <v>6</v>
      </c>
      <c r="C165" s="11" t="s">
        <v>143</v>
      </c>
      <c r="E165" s="9" t="s">
        <v>44</v>
      </c>
      <c r="F165" s="2" t="s">
        <v>51</v>
      </c>
      <c r="G165" s="61">
        <f>+G166</f>
        <v>0</v>
      </c>
      <c r="H165" s="62">
        <f t="shared" si="58"/>
        <v>0</v>
      </c>
      <c r="I165" s="62">
        <f t="shared" si="58"/>
        <v>0</v>
      </c>
      <c r="J165" s="62">
        <f t="shared" si="58"/>
        <v>0</v>
      </c>
      <c r="K165" s="63">
        <f t="shared" si="58"/>
        <v>0</v>
      </c>
      <c r="L165" s="61">
        <f t="shared" si="58"/>
        <v>0</v>
      </c>
      <c r="M165" s="63">
        <f t="shared" si="58"/>
        <v>0</v>
      </c>
      <c r="N165" s="61">
        <f t="shared" si="58"/>
        <v>1</v>
      </c>
      <c r="O165" s="62">
        <f t="shared" si="58"/>
        <v>3</v>
      </c>
      <c r="P165" s="64">
        <f t="shared" si="58"/>
        <v>1</v>
      </c>
      <c r="Q165" s="60">
        <f t="shared" si="58"/>
        <v>5</v>
      </c>
    </row>
    <row r="166" spans="1:18" ht="15.75" x14ac:dyDescent="0.2">
      <c r="A166" s="16">
        <v>6</v>
      </c>
      <c r="B166" s="25">
        <v>6</v>
      </c>
      <c r="C166" s="11" t="s">
        <v>143</v>
      </c>
      <c r="D166" s="11" t="s">
        <v>147</v>
      </c>
      <c r="E166" s="148" t="s">
        <v>45</v>
      </c>
      <c r="F166" s="3" t="s">
        <v>51</v>
      </c>
      <c r="G166" s="41">
        <f>+G167</f>
        <v>0</v>
      </c>
      <c r="H166" s="42">
        <f t="shared" si="58"/>
        <v>0</v>
      </c>
      <c r="I166" s="42">
        <f t="shared" si="58"/>
        <v>0</v>
      </c>
      <c r="J166" s="42">
        <f t="shared" si="58"/>
        <v>0</v>
      </c>
      <c r="K166" s="43">
        <f t="shared" si="58"/>
        <v>0</v>
      </c>
      <c r="L166" s="41">
        <f t="shared" si="58"/>
        <v>0</v>
      </c>
      <c r="M166" s="43">
        <f t="shared" si="58"/>
        <v>0</v>
      </c>
      <c r="N166" s="41">
        <f t="shared" si="58"/>
        <v>1</v>
      </c>
      <c r="O166" s="42">
        <f t="shared" si="58"/>
        <v>3</v>
      </c>
      <c r="P166" s="43">
        <f t="shared" si="58"/>
        <v>1</v>
      </c>
      <c r="Q166" s="94">
        <f t="shared" si="58"/>
        <v>5</v>
      </c>
    </row>
    <row r="167" spans="1:18" ht="15.75" thickBot="1" x14ac:dyDescent="0.25">
      <c r="A167" s="16">
        <v>6</v>
      </c>
      <c r="B167" s="25">
        <v>6</v>
      </c>
      <c r="C167" s="11" t="s">
        <v>143</v>
      </c>
      <c r="D167" s="11" t="s">
        <v>147</v>
      </c>
      <c r="E167" s="150"/>
      <c r="F167" s="70" t="s">
        <v>116</v>
      </c>
      <c r="G167" s="71"/>
      <c r="H167" s="72"/>
      <c r="I167" s="72"/>
      <c r="J167" s="72"/>
      <c r="K167" s="73"/>
      <c r="L167" s="71"/>
      <c r="M167" s="73"/>
      <c r="N167" s="71">
        <v>1</v>
      </c>
      <c r="O167" s="72">
        <v>3</v>
      </c>
      <c r="P167" s="73">
        <v>1</v>
      </c>
      <c r="Q167" s="50">
        <f t="shared" ref="Q167" si="59">+SUM(G167:P167)</f>
        <v>5</v>
      </c>
    </row>
    <row r="168" spans="1:18" ht="16.5" thickBot="1" x14ac:dyDescent="0.25">
      <c r="A168" s="16"/>
      <c r="B168" s="25"/>
      <c r="E168" s="26" t="s">
        <v>159</v>
      </c>
      <c r="F168" s="84" t="s">
        <v>162</v>
      </c>
      <c r="G168" s="115">
        <f>+G169</f>
        <v>0</v>
      </c>
      <c r="H168" s="116">
        <f t="shared" si="58"/>
        <v>0</v>
      </c>
      <c r="I168" s="116">
        <f t="shared" si="58"/>
        <v>0</v>
      </c>
      <c r="J168" s="116">
        <f t="shared" si="58"/>
        <v>0</v>
      </c>
      <c r="K168" s="117">
        <f t="shared" si="58"/>
        <v>0</v>
      </c>
      <c r="L168" s="115">
        <f t="shared" si="58"/>
        <v>0</v>
      </c>
      <c r="M168" s="117">
        <f t="shared" si="58"/>
        <v>0</v>
      </c>
      <c r="N168" s="115">
        <f t="shared" si="58"/>
        <v>0</v>
      </c>
      <c r="O168" s="116">
        <f t="shared" si="58"/>
        <v>0</v>
      </c>
      <c r="P168" s="118">
        <f t="shared" si="58"/>
        <v>17</v>
      </c>
      <c r="Q168" s="32">
        <f>+Q169+Q172</f>
        <v>19</v>
      </c>
      <c r="R168" s="114"/>
    </row>
    <row r="169" spans="1:18" ht="16.5" thickBot="1" x14ac:dyDescent="0.25">
      <c r="A169" s="16">
        <v>6</v>
      </c>
      <c r="B169" s="25">
        <v>8</v>
      </c>
      <c r="C169" s="11" t="s">
        <v>144</v>
      </c>
      <c r="E169" s="9" t="s">
        <v>46</v>
      </c>
      <c r="F169" s="2" t="s">
        <v>71</v>
      </c>
      <c r="G169" s="61">
        <f>+G170</f>
        <v>0</v>
      </c>
      <c r="H169" s="62">
        <f t="shared" si="58"/>
        <v>0</v>
      </c>
      <c r="I169" s="62">
        <f t="shared" si="58"/>
        <v>0</v>
      </c>
      <c r="J169" s="62">
        <f t="shared" si="58"/>
        <v>0</v>
      </c>
      <c r="K169" s="63">
        <f t="shared" si="58"/>
        <v>0</v>
      </c>
      <c r="L169" s="61">
        <f t="shared" si="58"/>
        <v>0</v>
      </c>
      <c r="M169" s="63">
        <f t="shared" si="58"/>
        <v>0</v>
      </c>
      <c r="N169" s="61">
        <f t="shared" si="58"/>
        <v>0</v>
      </c>
      <c r="O169" s="62">
        <f t="shared" si="58"/>
        <v>0</v>
      </c>
      <c r="P169" s="64">
        <f t="shared" si="58"/>
        <v>17</v>
      </c>
      <c r="Q169" s="60">
        <f t="shared" si="58"/>
        <v>17</v>
      </c>
    </row>
    <row r="170" spans="1:18" ht="15.75" x14ac:dyDescent="0.2">
      <c r="A170" s="16">
        <v>6</v>
      </c>
      <c r="B170" s="25">
        <v>8</v>
      </c>
      <c r="C170" s="11" t="s">
        <v>144</v>
      </c>
      <c r="D170" s="11" t="s">
        <v>147</v>
      </c>
      <c r="E170" s="148" t="s">
        <v>47</v>
      </c>
      <c r="F170" s="3" t="s">
        <v>72</v>
      </c>
      <c r="G170" s="41">
        <f>+G171</f>
        <v>0</v>
      </c>
      <c r="H170" s="42">
        <f t="shared" si="58"/>
        <v>0</v>
      </c>
      <c r="I170" s="42">
        <f t="shared" si="58"/>
        <v>0</v>
      </c>
      <c r="J170" s="42">
        <f t="shared" si="58"/>
        <v>0</v>
      </c>
      <c r="K170" s="43">
        <f t="shared" si="58"/>
        <v>0</v>
      </c>
      <c r="L170" s="41">
        <f t="shared" si="58"/>
        <v>0</v>
      </c>
      <c r="M170" s="43">
        <f t="shared" si="58"/>
        <v>0</v>
      </c>
      <c r="N170" s="41">
        <f t="shared" si="58"/>
        <v>0</v>
      </c>
      <c r="O170" s="42">
        <f t="shared" si="58"/>
        <v>0</v>
      </c>
      <c r="P170" s="43">
        <f t="shared" si="58"/>
        <v>17</v>
      </c>
      <c r="Q170" s="94">
        <f>+Q171</f>
        <v>17</v>
      </c>
    </row>
    <row r="171" spans="1:18" ht="15.75" thickBot="1" x14ac:dyDescent="0.25">
      <c r="A171" s="16">
        <v>6</v>
      </c>
      <c r="B171" s="25">
        <v>8</v>
      </c>
      <c r="C171" s="11" t="s">
        <v>144</v>
      </c>
      <c r="D171" s="11" t="s">
        <v>147</v>
      </c>
      <c r="E171" s="150"/>
      <c r="F171" s="119" t="s">
        <v>227</v>
      </c>
      <c r="G171" s="120"/>
      <c r="H171" s="121"/>
      <c r="I171" s="121"/>
      <c r="J171" s="121"/>
      <c r="K171" s="122"/>
      <c r="L171" s="120"/>
      <c r="M171" s="122"/>
      <c r="N171" s="120"/>
      <c r="O171" s="121"/>
      <c r="P171" s="122">
        <v>17</v>
      </c>
      <c r="Q171" s="50">
        <f t="shared" ref="Q171" si="60">+SUM(G171:P171)</f>
        <v>17</v>
      </c>
    </row>
    <row r="172" spans="1:18" ht="16.5" thickBot="1" x14ac:dyDescent="0.25">
      <c r="A172" s="16"/>
      <c r="B172" s="25"/>
      <c r="E172" s="123" t="s">
        <v>228</v>
      </c>
      <c r="F172" s="124"/>
      <c r="G172" s="125"/>
      <c r="H172" s="126"/>
      <c r="I172" s="126"/>
      <c r="J172" s="126"/>
      <c r="K172" s="127"/>
      <c r="L172" s="125"/>
      <c r="M172" s="127"/>
      <c r="N172" s="125"/>
      <c r="O172" s="126"/>
      <c r="P172" s="128"/>
      <c r="Q172" s="60">
        <f>+Q173</f>
        <v>2</v>
      </c>
    </row>
    <row r="173" spans="1:18" ht="15.75" thickBot="1" x14ac:dyDescent="0.25">
      <c r="A173" s="16"/>
      <c r="B173" s="25"/>
      <c r="E173" s="151" t="s">
        <v>229</v>
      </c>
      <c r="F173" s="124" t="s">
        <v>231</v>
      </c>
      <c r="G173" s="41">
        <f>+G174</f>
        <v>0</v>
      </c>
      <c r="H173" s="42">
        <f t="shared" ref="H173:P173" si="61">+H174</f>
        <v>0</v>
      </c>
      <c r="I173" s="42">
        <f t="shared" si="61"/>
        <v>0</v>
      </c>
      <c r="J173" s="42">
        <f t="shared" si="61"/>
        <v>0</v>
      </c>
      <c r="K173" s="43">
        <f t="shared" si="61"/>
        <v>0</v>
      </c>
      <c r="L173" s="41">
        <f t="shared" si="61"/>
        <v>0</v>
      </c>
      <c r="M173" s="43">
        <f t="shared" si="61"/>
        <v>0</v>
      </c>
      <c r="N173" s="41">
        <f t="shared" si="61"/>
        <v>0</v>
      </c>
      <c r="O173" s="42">
        <f t="shared" si="61"/>
        <v>0</v>
      </c>
      <c r="P173" s="43">
        <f t="shared" si="61"/>
        <v>2</v>
      </c>
      <c r="Q173" s="94">
        <f>+Q174</f>
        <v>2</v>
      </c>
    </row>
    <row r="174" spans="1:18" ht="15.75" thickBot="1" x14ac:dyDescent="0.25">
      <c r="A174" s="16"/>
      <c r="B174" s="25"/>
      <c r="E174" s="152"/>
      <c r="F174" s="129" t="s">
        <v>230</v>
      </c>
      <c r="G174" s="120"/>
      <c r="H174" s="121"/>
      <c r="I174" s="121"/>
      <c r="J174" s="121"/>
      <c r="K174" s="122"/>
      <c r="L174" s="120"/>
      <c r="M174" s="122"/>
      <c r="N174" s="120"/>
      <c r="O174" s="121"/>
      <c r="P174" s="122">
        <v>2</v>
      </c>
      <c r="Q174" s="50">
        <f t="shared" ref="Q174" si="62">+SUM(G174:P174)</f>
        <v>2</v>
      </c>
    </row>
    <row r="175" spans="1:18" ht="32.25" thickBot="1" x14ac:dyDescent="0.25">
      <c r="A175" s="16"/>
      <c r="B175" s="25"/>
      <c r="E175" s="26" t="s">
        <v>160</v>
      </c>
      <c r="F175" s="27" t="s">
        <v>163</v>
      </c>
      <c r="G175" s="28">
        <f>+G176</f>
        <v>0</v>
      </c>
      <c r="H175" s="29">
        <f t="shared" ref="H175:Q177" si="63">+H176</f>
        <v>0</v>
      </c>
      <c r="I175" s="29">
        <f t="shared" si="63"/>
        <v>0</v>
      </c>
      <c r="J175" s="29">
        <f t="shared" si="63"/>
        <v>0</v>
      </c>
      <c r="K175" s="30">
        <f t="shared" si="63"/>
        <v>0</v>
      </c>
      <c r="L175" s="28">
        <f t="shared" si="63"/>
        <v>0</v>
      </c>
      <c r="M175" s="30">
        <f t="shared" si="63"/>
        <v>0</v>
      </c>
      <c r="N175" s="28">
        <f t="shared" si="63"/>
        <v>0</v>
      </c>
      <c r="O175" s="29">
        <f t="shared" si="63"/>
        <v>1</v>
      </c>
      <c r="P175" s="31">
        <f t="shared" si="63"/>
        <v>0</v>
      </c>
      <c r="Q175" s="32">
        <f t="shared" si="63"/>
        <v>1</v>
      </c>
      <c r="R175" s="114"/>
    </row>
    <row r="176" spans="1:18" ht="16.5" thickBot="1" x14ac:dyDescent="0.25">
      <c r="A176" s="16">
        <v>6</v>
      </c>
      <c r="B176" s="25">
        <v>9</v>
      </c>
      <c r="C176" s="11" t="s">
        <v>143</v>
      </c>
      <c r="E176" s="9" t="s">
        <v>48</v>
      </c>
      <c r="F176" s="2" t="s">
        <v>49</v>
      </c>
      <c r="G176" s="61">
        <f>+G177</f>
        <v>0</v>
      </c>
      <c r="H176" s="62">
        <f t="shared" si="63"/>
        <v>0</v>
      </c>
      <c r="I176" s="62">
        <f t="shared" si="63"/>
        <v>0</v>
      </c>
      <c r="J176" s="62">
        <f t="shared" si="63"/>
        <v>0</v>
      </c>
      <c r="K176" s="63">
        <f t="shared" si="63"/>
        <v>0</v>
      </c>
      <c r="L176" s="61">
        <f t="shared" si="63"/>
        <v>0</v>
      </c>
      <c r="M176" s="63">
        <f t="shared" si="63"/>
        <v>0</v>
      </c>
      <c r="N176" s="61">
        <f t="shared" si="63"/>
        <v>0</v>
      </c>
      <c r="O176" s="62">
        <f t="shared" si="63"/>
        <v>1</v>
      </c>
      <c r="P176" s="64">
        <f t="shared" si="63"/>
        <v>0</v>
      </c>
      <c r="Q176" s="60">
        <f>+Q177</f>
        <v>1</v>
      </c>
    </row>
    <row r="177" spans="1:18" ht="15.75" x14ac:dyDescent="0.2">
      <c r="A177" s="16">
        <v>6</v>
      </c>
      <c r="B177" s="25">
        <v>9</v>
      </c>
      <c r="C177" s="11" t="s">
        <v>143</v>
      </c>
      <c r="D177" s="11" t="s">
        <v>147</v>
      </c>
      <c r="E177" s="145" t="s">
        <v>50</v>
      </c>
      <c r="F177" s="3" t="s">
        <v>49</v>
      </c>
      <c r="G177" s="41">
        <f>+G178</f>
        <v>0</v>
      </c>
      <c r="H177" s="42">
        <f t="shared" si="63"/>
        <v>0</v>
      </c>
      <c r="I177" s="42">
        <f t="shared" si="63"/>
        <v>0</v>
      </c>
      <c r="J177" s="42">
        <f t="shared" si="63"/>
        <v>0</v>
      </c>
      <c r="K177" s="43">
        <f t="shared" si="63"/>
        <v>0</v>
      </c>
      <c r="L177" s="41">
        <f t="shared" si="63"/>
        <v>0</v>
      </c>
      <c r="M177" s="43">
        <f t="shared" si="63"/>
        <v>0</v>
      </c>
      <c r="N177" s="41">
        <f t="shared" si="63"/>
        <v>0</v>
      </c>
      <c r="O177" s="42">
        <f t="shared" si="63"/>
        <v>1</v>
      </c>
      <c r="P177" s="43">
        <f t="shared" si="63"/>
        <v>0</v>
      </c>
      <c r="Q177" s="94">
        <f t="shared" si="63"/>
        <v>1</v>
      </c>
    </row>
    <row r="178" spans="1:18" ht="15.75" thickBot="1" x14ac:dyDescent="0.25">
      <c r="A178" s="16">
        <v>6</v>
      </c>
      <c r="B178" s="25">
        <v>9</v>
      </c>
      <c r="C178" s="11" t="s">
        <v>143</v>
      </c>
      <c r="D178" s="11" t="s">
        <v>147</v>
      </c>
      <c r="E178" s="146"/>
      <c r="F178" s="70" t="s">
        <v>217</v>
      </c>
      <c r="G178" s="71"/>
      <c r="H178" s="72"/>
      <c r="I178" s="72"/>
      <c r="J178" s="72"/>
      <c r="K178" s="73"/>
      <c r="L178" s="71"/>
      <c r="M178" s="73"/>
      <c r="N178" s="71"/>
      <c r="O178" s="72">
        <v>1</v>
      </c>
      <c r="P178" s="73"/>
      <c r="Q178" s="50">
        <f t="shared" ref="Q178" si="64">+SUM(G178:P178)</f>
        <v>1</v>
      </c>
    </row>
    <row r="179" spans="1:18" x14ac:dyDescent="0.2">
      <c r="R179" s="114"/>
    </row>
  </sheetData>
  <autoFilter ref="A6:Q178"/>
  <mergeCells count="31">
    <mergeCell ref="E166:E167"/>
    <mergeCell ref="E170:E171"/>
    <mergeCell ref="E173:E174"/>
    <mergeCell ref="E177:E178"/>
    <mergeCell ref="E138:E139"/>
    <mergeCell ref="E141:E144"/>
    <mergeCell ref="E146:E151"/>
    <mergeCell ref="E153:E157"/>
    <mergeCell ref="E159:E160"/>
    <mergeCell ref="E162:E163"/>
    <mergeCell ref="E134:E135"/>
    <mergeCell ref="E10:E30"/>
    <mergeCell ref="E33:E49"/>
    <mergeCell ref="E51:E60"/>
    <mergeCell ref="E62:E72"/>
    <mergeCell ref="E75:E82"/>
    <mergeCell ref="E84:E87"/>
    <mergeCell ref="E90:E104"/>
    <mergeCell ref="E106:E118"/>
    <mergeCell ref="E121:E126"/>
    <mergeCell ref="E128:E129"/>
    <mergeCell ref="E131:E132"/>
    <mergeCell ref="F1:Q1"/>
    <mergeCell ref="F2:Q2"/>
    <mergeCell ref="F3:Q3"/>
    <mergeCell ref="F4:Q4"/>
    <mergeCell ref="E5:F5"/>
    <mergeCell ref="G5:K5"/>
    <mergeCell ref="L5:M5"/>
    <mergeCell ref="N5:P5"/>
    <mergeCell ref="Q5:Q6"/>
  </mergeCells>
  <pageMargins left="0.92" right="0.31496062992125984" top="0.35" bottom="0.38" header="0.31496062992125984" footer="0.22"/>
  <pageSetup orientation="landscape" r:id="rId1"/>
  <headerFooter>
    <oddFooter>&amp;CPag.-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A.F. PRESENTA ENERO 2018</vt:lpstr>
      <vt:lpstr>'A.F. PRESENTA ENERO 2018'!Print_Titles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Quinche R.</dc:creator>
  <cp:lastModifiedBy>inabie</cp:lastModifiedBy>
  <cp:lastPrinted>2017-11-07T13:54:57Z</cp:lastPrinted>
  <dcterms:created xsi:type="dcterms:W3CDTF">2014-01-30T12:57:44Z</dcterms:created>
  <dcterms:modified xsi:type="dcterms:W3CDTF">2018-02-05T20:54:18Z</dcterms:modified>
</cp:coreProperties>
</file>