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"/>
    </mc:Choice>
  </mc:AlternateContent>
  <bookViews>
    <workbookView xWindow="-120" yWindow="-120" windowWidth="29040" windowHeight="15840"/>
  </bookViews>
  <sheets>
    <sheet name="ESF CIERRE FISCAL 2022" sheetId="1" r:id="rId1"/>
  </sheets>
  <externalReferences>
    <externalReference r:id="rId2"/>
    <externalReference r:id="rId3"/>
  </externalReferences>
  <definedNames>
    <definedName name="_xlnm.Print_Area" localSheetId="0">'ESF CIERRE FISCAL 2022'!$A$1:$T$69</definedName>
    <definedName name="_xlnm.Print_Titles" localSheetId="0">'ESF CIERRE FISCAL 2022'!$1:$19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8" i="1" l="1"/>
  <c r="N53" i="1" l="1"/>
  <c r="N51" i="1"/>
  <c r="S49" i="1"/>
  <c r="N49" i="1"/>
  <c r="N39" i="1"/>
  <c r="N38" i="1"/>
  <c r="N31" i="1"/>
  <c r="N30" i="1"/>
  <c r="N26" i="1"/>
  <c r="N25" i="1"/>
  <c r="N24" i="1"/>
  <c r="N23" i="1"/>
  <c r="N22" i="1"/>
  <c r="S53" i="1"/>
  <c r="S52" i="1"/>
  <c r="S51" i="1"/>
  <c r="S50" i="1"/>
  <c r="N50" i="1"/>
  <c r="S39" i="1"/>
  <c r="S32" i="1"/>
  <c r="S31" i="1"/>
  <c r="S30" i="1"/>
  <c r="S26" i="1"/>
  <c r="S25" i="1"/>
  <c r="S24" i="1"/>
  <c r="S23" i="1"/>
  <c r="S22" i="1"/>
  <c r="N52" i="1" l="1"/>
  <c r="S44" i="1" l="1"/>
  <c r="S40" i="1"/>
  <c r="S46" i="1" s="1"/>
  <c r="S54" i="1" s="1"/>
  <c r="S27" i="1"/>
  <c r="S34" i="1" l="1"/>
  <c r="N43" i="1" l="1"/>
  <c r="N44" i="1" l="1"/>
  <c r="N32" i="1" l="1"/>
  <c r="N40" i="1" l="1"/>
  <c r="N46" i="1" l="1"/>
  <c r="N54" i="1"/>
  <c r="N27" i="1" l="1"/>
  <c r="N34" i="1" s="1"/>
</calcChain>
</file>

<file path=xl/sharedStrings.xml><?xml version="1.0" encoding="utf-8"?>
<sst xmlns="http://schemas.openxmlformats.org/spreadsheetml/2006/main" count="38" uniqueCount="38">
  <si>
    <t xml:space="preserve">Dirección Financiera </t>
  </si>
  <si>
    <t xml:space="preserve">DepartamentoContabilidad </t>
  </si>
  <si>
    <t xml:space="preserve">  Estado de Situación Financiera   </t>
  </si>
  <si>
    <t>(VALORES EN RD$)</t>
  </si>
  <si>
    <t xml:space="preserve">Activos </t>
  </si>
  <si>
    <t xml:space="preserve">Activos Corrientes </t>
  </si>
  <si>
    <t>Efectivo y Equivalente de Efectivo (Nota 7)</t>
  </si>
  <si>
    <t>Cuentas por Cobrar a Corto Plazo (Nota 8)</t>
  </si>
  <si>
    <t>Inventarios (Nota 9)</t>
  </si>
  <si>
    <t>Gastos Pagados por Anticipados (Nota 10)</t>
  </si>
  <si>
    <t xml:space="preserve">Fianzas &amp; Depósitos (Nota 11) </t>
  </si>
  <si>
    <t xml:space="preserve">Total Activos Corrientes </t>
  </si>
  <si>
    <t xml:space="preserve">Activos no Corrientes </t>
  </si>
  <si>
    <t>Propiedad, Planta y Equipos Neto   (Nota 12)</t>
  </si>
  <si>
    <t>Activos Intangibles  (Nota 13)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</si>
  <si>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</si>
  <si>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</si>
  <si>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</si>
  <si>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</si>
  <si>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</si>
  <si>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</si>
  <si>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</si>
  <si>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 xml:space="preserve">Total Pasivos </t>
  </si>
  <si>
    <t xml:space="preserve">Activos Neto/Patrimonio </t>
  </si>
  <si>
    <t xml:space="preserve">Total Activos Neto/Patrimonio </t>
  </si>
  <si>
    <t xml:space="preserve">Total Pasivos y Patrimonio  </t>
  </si>
  <si>
    <t xml:space="preserve">Las Notas Adjuntas en las Páginas 15 a la 31 forman parte integral de estos Estados Financieros </t>
  </si>
  <si>
    <t>Cierre Fiscal 2022</t>
  </si>
  <si>
    <t xml:space="preserve">         Del 1ero. De Enero Al 31 de Diciembre del  2022</t>
  </si>
  <si>
    <t xml:space="preserve"> 2022</t>
  </si>
  <si>
    <t>2021</t>
  </si>
  <si>
    <t>Cuentas por Pagar a Proveedores de Bienes &amp; Servicios (Nota 14)</t>
  </si>
  <si>
    <t>Deduciones &amp; Retenciones por Pagar  (Nota 15)</t>
  </si>
  <si>
    <t>Pasivos no Corrientes  (Nota 16)</t>
  </si>
  <si>
    <t>Ajuste al Patrimonio (Nota 17)</t>
  </si>
  <si>
    <t xml:space="preserve">Resultado Positivos (Ahorros) / Negativo (Desahorro) (Nota 19)   </t>
  </si>
  <si>
    <t>Resultado Acumulado (Nota 20)</t>
  </si>
  <si>
    <t xml:space="preserve">Ajuste de Ejercicios Anteriores (Nota 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</si>
</sst>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P_t_s_-;\-* #,##0.00\ _P_t_s_-;_-* &quot;-&quot;??\ _P_t_s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1"/>
      <color rgb="FF0070C0"/>
      <name val="Palatino Linotype"/>
      <family val="1"/>
    </font>
    <font>
      <sz val="10"/>
      <name val="Arial"/>
      <family val="2"/>
    </font>
    <font>
      <b/>
      <sz val="22"/>
      <name val="Palatino Linotype"/>
      <family val="1"/>
    </font>
    <font>
      <b/>
      <i/>
      <sz val="36"/>
      <name val="Edwardian Script ITC"/>
      <family val="4"/>
    </font>
    <font>
      <b/>
      <sz val="28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sz val="26"/>
      <name val="Palatino Linotype"/>
      <family val="1"/>
    </font>
    <font>
      <b/>
      <sz val="26"/>
      <name val="Palatino Linotype"/>
      <family val="1"/>
    </font>
    <font>
      <sz val="26"/>
      <color theme="1"/>
      <name val="Calibri"/>
      <family val="2"/>
      <scheme val="minor"/>
    </font>
    <font>
      <sz val="26"/>
      <color theme="1"/>
      <name val="Palatino Linotype"/>
      <family val="1"/>
    </font>
    <font>
      <b/>
      <sz val="26"/>
      <color theme="1"/>
      <name val="Palatino Linotype"/>
      <family val="1"/>
    </font>
    <font>
      <b/>
      <sz val="26"/>
      <color rgb="FF0070C0"/>
      <name val="Palatino Linotype"/>
      <family val="1"/>
    </font>
    <font>
      <sz val="18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166" fontId="0" fillId="0" borderId="0" xfId="0" applyNumberFormat="1"/>
    <xf numFmtId="0" fontId="6" fillId="0" borderId="0" xfId="0" applyFont="1" applyAlignment="1">
      <alignment horizontal="left"/>
    </xf>
    <xf numFmtId="4" fontId="0" fillId="0" borderId="0" xfId="0" applyNumberFormat="1"/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9" fillId="2" borderId="0" xfId="1" applyFont="1" applyFill="1" applyAlignment="1">
      <alignment vertical="center"/>
    </xf>
    <xf numFmtId="0" fontId="9" fillId="2" borderId="0" xfId="1" applyFont="1" applyFill="1"/>
    <xf numFmtId="0" fontId="8" fillId="2" borderId="0" xfId="1" applyFont="1" applyFill="1"/>
    <xf numFmtId="0" fontId="10" fillId="0" borderId="0" xfId="0" applyFont="1"/>
    <xf numFmtId="49" fontId="9" fillId="2" borderId="0" xfId="1" applyNumberFormat="1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166" fontId="8" fillId="2" borderId="0" xfId="1" applyNumberFormat="1" applyFont="1" applyFill="1" applyAlignment="1">
      <alignment horizontal="right"/>
    </xf>
    <xf numFmtId="166" fontId="11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0" fontId="13" fillId="2" borderId="0" xfId="1" applyFont="1" applyFill="1" applyAlignment="1">
      <alignment horizontal="center"/>
    </xf>
    <xf numFmtId="0" fontId="11" fillId="0" borderId="0" xfId="0" applyFont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center"/>
    </xf>
    <xf numFmtId="0" fontId="11" fillId="0" borderId="0" xfId="0" applyFont="1" applyAlignment="1">
      <alignment horizontal="right"/>
    </xf>
    <xf numFmtId="0" fontId="9" fillId="2" borderId="0" xfId="1" applyFont="1" applyFill="1" applyAlignment="1">
      <alignment horizontal="left" vertical="center"/>
    </xf>
    <xf numFmtId="0" fontId="12" fillId="0" borderId="0" xfId="0" applyFont="1" applyAlignment="1">
      <alignment horizontal="right"/>
    </xf>
    <xf numFmtId="0" fontId="8" fillId="2" borderId="0" xfId="1" applyFont="1" applyFill="1" applyAlignment="1">
      <alignment horizontal="center"/>
    </xf>
    <xf numFmtId="164" fontId="8" fillId="0" borderId="0" xfId="5" applyFont="1" applyFill="1" applyBorder="1" applyAlignment="1">
      <alignment horizontal="center"/>
    </xf>
    <xf numFmtId="39" fontId="12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1" xfId="0" applyNumberFormat="1" applyFont="1" applyBorder="1" applyAlignment="1">
      <alignment horizontal="right"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center"/>
    </xf>
    <xf numFmtId="166" fontId="9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left" vertical="top" wrapText="1"/>
    </xf>
    <xf numFmtId="166" fontId="12" fillId="0" borderId="2" xfId="0" applyNumberFormat="1" applyFont="1" applyBorder="1" applyAlignment="1">
      <alignment horizontal="right"/>
    </xf>
    <xf numFmtId="0" fontId="13" fillId="2" borderId="0" xfId="1" applyFont="1" applyFill="1" applyAlignment="1">
      <alignment horizontal="center"/>
    </xf>
    <xf numFmtId="0" fontId="8" fillId="2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9" fillId="2" borderId="0" xfId="1" applyFont="1" applyFill="1" applyAlignment="1">
      <alignment horizontal="left" vertical="center"/>
    </xf>
    <xf numFmtId="39" fontId="11" fillId="0" borderId="0" xfId="0" applyNumberFormat="1" applyFont="1"/>
    <xf numFmtId="166" fontId="12" fillId="0" borderId="4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center"/>
    </xf>
    <xf numFmtId="166" fontId="12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8" fillId="2" borderId="0" xfId="1" applyFont="1" applyFill="1" applyAlignment="1">
      <alignment horizontal="center"/>
    </xf>
    <xf numFmtId="164" fontId="8" fillId="0" borderId="1" xfId="5" applyFont="1" applyFill="1" applyBorder="1" applyAlignment="1">
      <alignment horizontal="center"/>
    </xf>
    <xf numFmtId="39" fontId="12" fillId="0" borderId="1" xfId="0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2" xfId="0" applyFont="1" applyBorder="1" applyAlignment="1">
      <alignment horizontal="right"/>
    </xf>
    <xf numFmtId="0" fontId="8" fillId="2" borderId="0" xfId="1" applyFont="1" applyFill="1" applyAlignment="1">
      <alignment wrapText="1"/>
    </xf>
    <xf numFmtId="0" fontId="8" fillId="2" borderId="0" xfId="1" applyFont="1" applyFill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2" borderId="0" xfId="1" applyFont="1" applyFill="1" applyAlignment="1">
      <alignment horizontal="center"/>
    </xf>
    <xf numFmtId="39" fontId="8" fillId="0" borderId="1" xfId="5" applyNumberFormat="1" applyFont="1" applyFill="1" applyBorder="1" applyAlignment="1"/>
    <xf numFmtId="39" fontId="12" fillId="0" borderId="5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49" fontId="9" fillId="2" borderId="0" xfId="1" applyNumberFormat="1" applyFont="1" applyFill="1" applyAlignment="1">
      <alignment horizontal="right" vertical="center"/>
    </xf>
    <xf numFmtId="166" fontId="8" fillId="2" borderId="0" xfId="1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</cellXfs>
  <cellStyles count="7">
    <cellStyle name="Comma 3" xfId="5"/>
    <cellStyle name="Millares 2" xfId="2"/>
    <cellStyle name="Normal" xfId="0" builtinId="0"/>
    <cellStyle name="Normal 2" xfId="6"/>
    <cellStyle name="Normal 2 2 2" xfId="4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55433</xdr:colOff>
      <xdr:row>0</xdr:row>
      <xdr:rowOff>123825</xdr:rowOff>
    </xdr:from>
    <xdr:to>
      <xdr:col>14</xdr:col>
      <xdr:colOff>47625</xdr:colOff>
      <xdr:row>10</xdr:row>
      <xdr:rowOff>365125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1197C3BF-B52C-4816-B488-FAFD22C4E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9433" y="123825"/>
          <a:ext cx="5678617" cy="214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59</xdr:row>
      <xdr:rowOff>66674</xdr:rowOff>
    </xdr:from>
    <xdr:to>
      <xdr:col>19</xdr:col>
      <xdr:colOff>1247776</xdr:colOff>
      <xdr:row>68</xdr:row>
      <xdr:rowOff>98913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649D36-C6EA-4941-BDF1-2982C537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4060149"/>
          <a:ext cx="16211550" cy="174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ESTADOS%20FINANCIEROS%20INABIE\07-%20EEFF%20MENSUALES%20EDICCI&#211;N%202022\12-INFORMACIONES%20ECON&#211;NICAS%20DICIEMBRE%202022\5.-%20BALANZAS%20COMPROBACI&#211;N%20DICIEMBRE%202022\BALANZAS%20COMPROBACI&#211;N%20ESTADOS%20MENSUAL%202022\1.-%20MAIN%20ACCOUNT%20ESF%20CIERRE%20FISCAL%202022.xlsx?53E435D7" TargetMode="External"/><Relationship Id="rId1" Type="http://schemas.openxmlformats.org/officeDocument/2006/relationships/externalLinkPath" Target="file:///\\53E435D7\1.-%20MAIN%20ACCOUNT%20ESF%20CIERRE%20FISCAL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EEFF%20PRELIMINARES%20INABIE\07-%20EEFF%20MENSUALES%20EDICCI&#211;N%202022\08-INFORMACIONES%20ECON&#211;MICAS%20AGOSTO%202022\BALANZAS%20COMPROBACI&#211;N%20AGOSTO%202022\BALANZAS%20COMPROBACI&#211;N%20ESTADOS%20MENSUAL%20JUNIO%202022\MAIN%20ACCOUNT%20ESTADO%20SITUACI&#211;N%20FINANCIERA%20AGOSTO%202022.xlsx?0BDE01CD" TargetMode="External"/><Relationship Id="rId1" Type="http://schemas.openxmlformats.org/officeDocument/2006/relationships/externalLinkPath" Target="file:///\\0BDE01CD\MAIN%20ACCOUNT%20ESTADO%20SITUACI&#211;N%20FINANCIERA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PERIODO 2022"/>
    </sheetNames>
    <sheetDataSet>
      <sheetData sheetId="0">
        <row r="20">
          <cell r="E20">
            <v>1664411014.3800001</v>
          </cell>
          <cell r="H20">
            <v>2351992873.1799965</v>
          </cell>
        </row>
        <row r="36">
          <cell r="E36">
            <v>379845715.92000002</v>
          </cell>
          <cell r="H36">
            <v>3215966001.9700007</v>
          </cell>
        </row>
        <row r="49">
          <cell r="E49">
            <v>435216926.53000009</v>
          </cell>
          <cell r="H49">
            <v>198894051.79999995</v>
          </cell>
        </row>
        <row r="62">
          <cell r="E62">
            <v>3465603.15</v>
          </cell>
          <cell r="H62">
            <v>5409751.1200000001</v>
          </cell>
        </row>
        <row r="69">
          <cell r="E69">
            <v>2528161.13</v>
          </cell>
          <cell r="H69">
            <v>2528161.13</v>
          </cell>
        </row>
        <row r="71">
          <cell r="E71">
            <v>330852925.67000002</v>
          </cell>
        </row>
        <row r="73">
          <cell r="E73">
            <v>329638350.19999999</v>
          </cell>
          <cell r="H73">
            <v>305670029.01999998</v>
          </cell>
        </row>
        <row r="75">
          <cell r="E75">
            <v>1214575.47</v>
          </cell>
          <cell r="H75">
            <v>1016639.62</v>
          </cell>
        </row>
        <row r="88">
          <cell r="E88">
            <v>5813026320.5099993</v>
          </cell>
          <cell r="H88">
            <v>4424052563.779995</v>
          </cell>
        </row>
        <row r="100">
          <cell r="E100">
            <v>7916679.0499999998</v>
          </cell>
          <cell r="H100">
            <v>2512306</v>
          </cell>
        </row>
        <row r="106">
          <cell r="E106">
            <v>-3004622652.7799997</v>
          </cell>
          <cell r="H106">
            <v>1654912638.0600002</v>
          </cell>
        </row>
        <row r="107">
          <cell r="E107">
            <v>28570875.609999999</v>
          </cell>
          <cell r="H107">
            <v>32131401.530000001</v>
          </cell>
        </row>
        <row r="108">
          <cell r="E108">
            <v>-37966.04</v>
          </cell>
          <cell r="H108">
            <v>18590143.310000002</v>
          </cell>
        </row>
        <row r="109">
          <cell r="E109">
            <v>25534426.059999999</v>
          </cell>
          <cell r="H109">
            <v>2173723671.4400001</v>
          </cell>
        </row>
        <row r="110">
          <cell r="E110">
            <v>-3058689988.4099998</v>
          </cell>
          <cell r="H110">
            <v>-569532578.22000027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AGOSTO"/>
    </sheetNames>
    <sheetDataSet>
      <sheetData sheetId="0">
        <row r="20">
          <cell r="I20">
            <v>2161664634.6899996</v>
          </cell>
        </row>
        <row r="99"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tabSelected="1" topLeftCell="A29" zoomScaleNormal="100" workbookViewId="0">
      <selection activeCell="N52" sqref="N52:Q52"/>
    </sheetView>
  </sheetViews>
  <sheetFormatPr defaultColWidth="11.5546875" defaultRowHeight="14.4" x14ac:dyDescent="0.3"/>
  <cols>
    <col min="1" max="1" width="11.44140625" customWidth="1"/>
    <col min="13" max="13" width="16.6640625" customWidth="1"/>
    <col min="16" max="16" width="14.88671875" customWidth="1"/>
    <col min="17" max="17" width="2.6640625" customWidth="1"/>
    <col min="18" max="18" width="4.109375" customWidth="1"/>
    <col min="19" max="19" width="26" customWidth="1"/>
    <col min="20" max="20" width="19" customWidth="1"/>
    <col min="21" max="21" width="19.5546875" style="1" customWidth="1"/>
    <col min="22" max="22" width="15.33203125" bestFit="1" customWidth="1"/>
  </cols>
  <sheetData>
    <row r="1" spans="1:20" ht="15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5" customHeight="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5" customHeight="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" customHeight="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5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5" customHeigh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15" customHeigh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5" customHeigh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42.75" customHeight="1" x14ac:dyDescent="0.3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31.8" x14ac:dyDescent="0.7">
      <c r="A12" s="65" t="s">
        <v>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48.6" x14ac:dyDescent="0.3">
      <c r="A13" s="64" t="s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39.6" x14ac:dyDescent="0.85">
      <c r="A14" s="54" t="s">
        <v>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39.6" x14ac:dyDescent="0.85">
      <c r="A15" s="48" t="s">
        <v>28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39.6" x14ac:dyDescent="0.85">
      <c r="A16" s="48" t="s">
        <v>27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2" ht="39.6" x14ac:dyDescent="0.85">
      <c r="A17" s="54" t="s">
        <v>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2" x14ac:dyDescent="0.3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"/>
      <c r="S18" s="5"/>
    </row>
    <row r="19" spans="1:22" x14ac:dyDescent="0.3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"/>
      <c r="S19" s="5"/>
    </row>
    <row r="20" spans="1:22" ht="68.25" customHeight="1" x14ac:dyDescent="0.8">
      <c r="A20" s="6" t="s">
        <v>4</v>
      </c>
      <c r="B20" s="7"/>
      <c r="C20" s="7"/>
      <c r="D20" s="7"/>
      <c r="E20" s="7"/>
      <c r="F20" s="7"/>
      <c r="G20" s="8"/>
      <c r="H20" s="9"/>
      <c r="I20" s="9"/>
      <c r="J20" s="9"/>
      <c r="K20" s="9"/>
      <c r="L20" s="9"/>
      <c r="M20" s="60" t="s">
        <v>29</v>
      </c>
      <c r="N20" s="60"/>
      <c r="O20" s="60"/>
      <c r="P20" s="60"/>
      <c r="Q20" s="60"/>
      <c r="R20" s="10"/>
      <c r="S20" s="60" t="s">
        <v>30</v>
      </c>
      <c r="T20" s="60"/>
    </row>
    <row r="21" spans="1:22" ht="36.6" x14ac:dyDescent="0.8">
      <c r="A21" s="6" t="s">
        <v>5</v>
      </c>
      <c r="B21" s="7"/>
      <c r="C21" s="7"/>
      <c r="D21" s="7"/>
      <c r="E21" s="7"/>
      <c r="F21" s="7"/>
      <c r="G21" s="8"/>
      <c r="H21" s="9"/>
      <c r="I21" s="9"/>
      <c r="J21" s="9"/>
      <c r="K21" s="9"/>
      <c r="L21" s="9"/>
      <c r="M21" s="9"/>
      <c r="N21" s="62"/>
      <c r="O21" s="62"/>
      <c r="P21" s="62"/>
      <c r="Q21" s="62"/>
      <c r="R21" s="11"/>
      <c r="S21" s="11"/>
      <c r="T21" s="9"/>
    </row>
    <row r="22" spans="1:22" ht="36.6" x14ac:dyDescent="0.8">
      <c r="A22" s="35" t="s">
        <v>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61">
        <f>'[1]MAIN ACCOUNT ESF PERIODO 2022'!$H$20</f>
        <v>2351992873.1799965</v>
      </c>
      <c r="O22" s="61"/>
      <c r="P22" s="61"/>
      <c r="Q22" s="61"/>
      <c r="R22" s="12"/>
      <c r="S22" s="61">
        <f>'[1]MAIN ACCOUNT ESF PERIODO 2022'!$E$20</f>
        <v>1664411014.3800001</v>
      </c>
      <c r="T22" s="61"/>
    </row>
    <row r="23" spans="1:22" ht="36.6" x14ac:dyDescent="0.8">
      <c r="A23" s="35" t="s">
        <v>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5">
        <f>'[1]MAIN ACCOUNT ESF PERIODO 2022'!$H$36</f>
        <v>3215966001.9700007</v>
      </c>
      <c r="O23" s="25"/>
      <c r="P23" s="25"/>
      <c r="Q23" s="25"/>
      <c r="R23" s="13"/>
      <c r="S23" s="25">
        <f>'[1]MAIN ACCOUNT ESF PERIODO 2022'!$E$36</f>
        <v>379845715.92000002</v>
      </c>
      <c r="T23" s="25"/>
    </row>
    <row r="24" spans="1:22" ht="36.6" x14ac:dyDescent="0.8">
      <c r="A24" s="35" t="s">
        <v>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5">
        <f>'[1]MAIN ACCOUNT ESF PERIODO 2022'!$H$49</f>
        <v>198894051.79999995</v>
      </c>
      <c r="O24" s="25"/>
      <c r="P24" s="25"/>
      <c r="Q24" s="25"/>
      <c r="R24" s="13"/>
      <c r="S24" s="25">
        <f>'[1]MAIN ACCOUNT ESF PERIODO 2022'!$E$49</f>
        <v>435216926.53000009</v>
      </c>
      <c r="T24" s="25"/>
    </row>
    <row r="25" spans="1:22" ht="36.6" x14ac:dyDescent="0.8">
      <c r="A25" s="52" t="s">
        <v>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25">
        <f>'[1]MAIN ACCOUNT ESF PERIODO 2022'!$H$62</f>
        <v>5409751.1200000001</v>
      </c>
      <c r="O25" s="25"/>
      <c r="P25" s="25"/>
      <c r="Q25" s="25"/>
      <c r="R25" s="13"/>
      <c r="S25" s="25">
        <f>'[1]MAIN ACCOUNT ESF PERIODO 2022'!$E$62</f>
        <v>3465603.15</v>
      </c>
      <c r="T25" s="25"/>
    </row>
    <row r="26" spans="1:22" ht="36.6" x14ac:dyDescent="0.8">
      <c r="A26" s="52" t="s">
        <v>10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26">
        <f>'[1]MAIN ACCOUNT ESF PERIODO 2022'!$H$69</f>
        <v>2528161.13</v>
      </c>
      <c r="O26" s="26"/>
      <c r="P26" s="26"/>
      <c r="Q26" s="26"/>
      <c r="R26" s="13"/>
      <c r="S26" s="26">
        <f>'[1]MAIN ACCOUNT ESF PERIODO 2022'!$E$69</f>
        <v>2528161.13</v>
      </c>
      <c r="T26" s="26"/>
    </row>
    <row r="27" spans="1:22" ht="36.6" x14ac:dyDescent="0.8">
      <c r="A27" s="7" t="s">
        <v>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3">
        <f>SUM(N22:Q26)</f>
        <v>5774790839.1999979</v>
      </c>
      <c r="O27" s="33"/>
      <c r="P27" s="33"/>
      <c r="Q27" s="33"/>
      <c r="R27" s="14"/>
      <c r="S27" s="33">
        <f>SUM(S22:T26)</f>
        <v>2485467421.1100006</v>
      </c>
      <c r="T27" s="33"/>
    </row>
    <row r="28" spans="1:22" ht="36.6" x14ac:dyDescent="0.8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16"/>
      <c r="O28" s="16"/>
      <c r="P28" s="16"/>
      <c r="Q28" s="16"/>
      <c r="R28" s="16"/>
      <c r="S28" s="63"/>
      <c r="T28" s="63"/>
    </row>
    <row r="29" spans="1:22" ht="36.6" x14ac:dyDescent="0.8">
      <c r="A29" s="7" t="s">
        <v>12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  <c r="O29" s="16"/>
      <c r="P29" s="16"/>
      <c r="Q29" s="16"/>
      <c r="R29" s="16"/>
      <c r="S29" s="16"/>
      <c r="T29" s="9"/>
    </row>
    <row r="30" spans="1:22" ht="36.6" x14ac:dyDescent="0.8">
      <c r="A30" s="35" t="s">
        <v>13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5">
        <f>'[1]MAIN ACCOUNT ESF PERIODO 2022'!$H$73</f>
        <v>305670029.01999998</v>
      </c>
      <c r="O30" s="25"/>
      <c r="P30" s="25"/>
      <c r="Q30" s="25"/>
      <c r="R30" s="13"/>
      <c r="S30" s="25">
        <f>'[1]MAIN ACCOUNT ESF PERIODO 2022'!$E$73</f>
        <v>329638350.19999999</v>
      </c>
      <c r="T30" s="25"/>
      <c r="V30" s="3"/>
    </row>
    <row r="31" spans="1:22" ht="36.6" x14ac:dyDescent="0.8">
      <c r="A31" s="35" t="s">
        <v>14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5">
        <f>'[1]MAIN ACCOUNT ESF PERIODO 2022'!$H$75</f>
        <v>1016639.62</v>
      </c>
      <c r="O31" s="25"/>
      <c r="P31" s="25"/>
      <c r="Q31" s="25"/>
      <c r="R31" s="13"/>
      <c r="S31" s="25">
        <f>'[1]MAIN ACCOUNT ESF PERIODO 2022'!$E$75</f>
        <v>1214575.47</v>
      </c>
      <c r="T31" s="25"/>
    </row>
    <row r="32" spans="1:22" ht="36.6" x14ac:dyDescent="0.8">
      <c r="A32" s="29" t="s">
        <v>15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3">
        <f>SUM(N30:Q31)</f>
        <v>306686668.63999999</v>
      </c>
      <c r="O32" s="33"/>
      <c r="P32" s="33"/>
      <c r="Q32" s="33"/>
      <c r="R32" s="14"/>
      <c r="S32" s="33">
        <f>'[1]MAIN ACCOUNT ESF PERIODO 2022'!$E$71</f>
        <v>330852925.67000002</v>
      </c>
      <c r="T32" s="33"/>
    </row>
    <row r="33" spans="1:20" ht="28.5" customHeight="1" x14ac:dyDescent="0.8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18"/>
      <c r="S33" s="18"/>
      <c r="T33" s="9"/>
    </row>
    <row r="34" spans="1:20" ht="37.200000000000003" thickBot="1" x14ac:dyDescent="0.85">
      <c r="A34" s="36" t="s">
        <v>16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41">
        <f>N27+N32</f>
        <v>6081477507.8399982</v>
      </c>
      <c r="O34" s="41"/>
      <c r="P34" s="41"/>
      <c r="Q34" s="41"/>
      <c r="R34" s="14"/>
      <c r="S34" s="41">
        <f>S27+S32</f>
        <v>2816320346.7800007</v>
      </c>
      <c r="T34" s="41"/>
    </row>
    <row r="35" spans="1:20" ht="37.200000000000003" thickTop="1" x14ac:dyDescent="0.8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15"/>
      <c r="S35" s="15"/>
      <c r="T35" s="9"/>
    </row>
    <row r="36" spans="1:20" ht="36.6" x14ac:dyDescent="0.8">
      <c r="A36" s="29" t="s">
        <v>17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17"/>
      <c r="S36" s="17"/>
      <c r="T36" s="9"/>
    </row>
    <row r="37" spans="1:20" ht="36.6" x14ac:dyDescent="0.8">
      <c r="A37" s="29" t="s">
        <v>18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17"/>
      <c r="S37" s="17"/>
      <c r="T37" s="9"/>
    </row>
    <row r="38" spans="1:20" ht="34.5" customHeight="1" x14ac:dyDescent="0.8">
      <c r="A38" s="51" t="s">
        <v>31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25">
        <f>'[1]MAIN ACCOUNT ESF PERIODO 2022'!$H$88</f>
        <v>4424052563.779995</v>
      </c>
      <c r="O38" s="25"/>
      <c r="P38" s="25"/>
      <c r="Q38" s="25"/>
      <c r="R38" s="13"/>
      <c r="S38" s="25">
        <f>'[1]MAIN ACCOUNT ESF PERIODO 2022'!$E$88</f>
        <v>5813026320.5099993</v>
      </c>
      <c r="T38" s="25"/>
    </row>
    <row r="39" spans="1:20" ht="30" customHeight="1" x14ac:dyDescent="0.8">
      <c r="A39" s="35" t="s">
        <v>32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6">
        <f>'[1]MAIN ACCOUNT ESF PERIODO 2022'!$H$100</f>
        <v>2512306</v>
      </c>
      <c r="O39" s="26"/>
      <c r="P39" s="26"/>
      <c r="Q39" s="26"/>
      <c r="R39" s="13"/>
      <c r="S39" s="26">
        <f>'[1]MAIN ACCOUNT ESF PERIODO 2022'!$E$100</f>
        <v>7916679.0499999998</v>
      </c>
      <c r="T39" s="26"/>
    </row>
    <row r="40" spans="1:20" ht="36.6" x14ac:dyDescent="0.8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7">
        <f>N38+N39</f>
        <v>4426564869.779995</v>
      </c>
      <c r="O40" s="28"/>
      <c r="P40" s="28"/>
      <c r="Q40" s="28"/>
      <c r="R40" s="19"/>
      <c r="S40" s="33">
        <f>SUM(S38:T39)</f>
        <v>5820942999.5599995</v>
      </c>
      <c r="T40" s="50"/>
    </row>
    <row r="41" spans="1:20" ht="27.75" customHeight="1" x14ac:dyDescent="0.8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8"/>
      <c r="S41" s="18"/>
      <c r="T41" s="9"/>
    </row>
    <row r="42" spans="1:20" ht="36.6" x14ac:dyDescent="0.65">
      <c r="A42" s="37" t="s">
        <v>20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0"/>
      <c r="S42" s="20"/>
      <c r="T42" s="9"/>
    </row>
    <row r="43" spans="1:20" ht="36.6" x14ac:dyDescent="0.8">
      <c r="A43" s="52" t="s">
        <v>33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26">
        <f>'[2]MAIN ACCOUNT ESF AGOSTO'!$I$99</f>
        <v>0</v>
      </c>
      <c r="O43" s="26"/>
      <c r="P43" s="26"/>
      <c r="Q43" s="26"/>
      <c r="R43" s="13"/>
      <c r="S43" s="26">
        <v>0</v>
      </c>
      <c r="T43" s="26"/>
    </row>
    <row r="44" spans="1:20" ht="36.6" x14ac:dyDescent="0.8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7">
        <f>N43</f>
        <v>0</v>
      </c>
      <c r="O44" s="58"/>
      <c r="P44" s="58"/>
      <c r="Q44" s="58"/>
      <c r="R44" s="19"/>
      <c r="S44" s="25">
        <f>S43</f>
        <v>0</v>
      </c>
      <c r="T44" s="49"/>
    </row>
    <row r="45" spans="1:20" ht="21" customHeight="1" x14ac:dyDescent="0.8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18"/>
      <c r="S45" s="18"/>
      <c r="T45" s="9"/>
    </row>
    <row r="46" spans="1:20" ht="36.6" x14ac:dyDescent="0.8">
      <c r="A46" s="29" t="s">
        <v>22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3">
        <f>N40+N44</f>
        <v>4426564869.779995</v>
      </c>
      <c r="O46" s="44"/>
      <c r="P46" s="44"/>
      <c r="Q46" s="44"/>
      <c r="R46" s="21"/>
      <c r="S46" s="43">
        <f>S40+S44</f>
        <v>5820942999.5599995</v>
      </c>
      <c r="T46" s="44"/>
    </row>
    <row r="47" spans="1:20" ht="27.75" customHeight="1" x14ac:dyDescent="0.8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22"/>
      <c r="S47" s="22"/>
      <c r="T47" s="9"/>
    </row>
    <row r="48" spans="1:20" ht="36.6" x14ac:dyDescent="0.8">
      <c r="A48" s="29" t="s">
        <v>23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7"/>
      <c r="S48" s="31"/>
      <c r="T48" s="31"/>
    </row>
    <row r="49" spans="1:22" ht="36.6" x14ac:dyDescent="0.8">
      <c r="A49" s="35" t="s">
        <v>34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25">
        <f>'[1]MAIN ACCOUNT ESF PERIODO 2022'!$H$107</f>
        <v>32131401.530000001</v>
      </c>
      <c r="O49" s="25"/>
      <c r="P49" s="25"/>
      <c r="Q49" s="25"/>
      <c r="R49" s="13"/>
      <c r="S49" s="25">
        <f>'[1]MAIN ACCOUNT ESF PERIODO 2022'!$E$107</f>
        <v>28570875.609999999</v>
      </c>
      <c r="T49" s="25"/>
    </row>
    <row r="50" spans="1:22" ht="36.6" x14ac:dyDescent="0.8">
      <c r="A50" s="35" t="s">
        <v>37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25">
        <f>'[1]MAIN ACCOUNT ESF PERIODO 2022'!$H$108</f>
        <v>18590143.310000002</v>
      </c>
      <c r="O50" s="25"/>
      <c r="P50" s="25"/>
      <c r="Q50" s="25"/>
      <c r="R50" s="13"/>
      <c r="S50" s="38">
        <f>'[1]MAIN ACCOUNT ESF PERIODO 2022'!$E$108</f>
        <v>-37966.04</v>
      </c>
      <c r="T50" s="38"/>
    </row>
    <row r="51" spans="1:22" ht="36.6" x14ac:dyDescent="0.8">
      <c r="A51" s="32" t="s">
        <v>35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5">
        <f>'[1]MAIN ACCOUNT ESF PERIODO 2022'!$H$109</f>
        <v>2173723671.4400001</v>
      </c>
      <c r="O51" s="25"/>
      <c r="P51" s="25"/>
      <c r="Q51" s="25"/>
      <c r="R51" s="13"/>
      <c r="S51" s="25">
        <f>'[1]MAIN ACCOUNT ESF PERIODO 2022'!$E$109</f>
        <v>25534426.059999999</v>
      </c>
      <c r="T51" s="25"/>
    </row>
    <row r="52" spans="1:22" ht="36.6" x14ac:dyDescent="0.8">
      <c r="A52" s="35" t="s">
        <v>36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46">
        <f>'[1]MAIN ACCOUNT ESF PERIODO 2022'!$H$110</f>
        <v>-569532578.22000027</v>
      </c>
      <c r="O52" s="46"/>
      <c r="P52" s="46"/>
      <c r="Q52" s="46"/>
      <c r="R52" s="23"/>
      <c r="S52" s="55">
        <f>'[1]MAIN ACCOUNT ESF PERIODO 2022'!$E$110</f>
        <v>-3058689988.4099998</v>
      </c>
      <c r="T52" s="55"/>
    </row>
    <row r="53" spans="1:22" ht="36.6" x14ac:dyDescent="0.8">
      <c r="A53" s="29" t="s">
        <v>24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47">
        <f>'[1]MAIN ACCOUNT ESF PERIODO 2022'!$H$106</f>
        <v>1654912638.0600002</v>
      </c>
      <c r="O53" s="47"/>
      <c r="P53" s="47"/>
      <c r="Q53" s="47"/>
      <c r="R53" s="24"/>
      <c r="S53" s="56">
        <f>'[1]MAIN ACCOUNT ESF PERIODO 2022'!$E$106</f>
        <v>-3004622652.7799997</v>
      </c>
      <c r="T53" s="56"/>
    </row>
    <row r="54" spans="1:22" ht="37.200000000000003" thickBot="1" x14ac:dyDescent="0.85">
      <c r="A54" s="29" t="s">
        <v>25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9">
        <f>N40+N53</f>
        <v>6081477507.8399954</v>
      </c>
      <c r="O54" s="39"/>
      <c r="P54" s="39"/>
      <c r="Q54" s="39"/>
      <c r="R54" s="14"/>
      <c r="S54" s="39">
        <f>S46+S53</f>
        <v>2816320346.7799997</v>
      </c>
      <c r="T54" s="39"/>
      <c r="V54" s="1"/>
    </row>
    <row r="55" spans="1:22" ht="34.5" customHeight="1" thickTop="1" x14ac:dyDescent="0.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2" ht="33.75" customHeight="1" x14ac:dyDescent="0.3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2" ht="33.75" customHeight="1" x14ac:dyDescent="0.3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2" ht="15" customHeight="1" x14ac:dyDescent="0.35">
      <c r="A58" s="42" t="s">
        <v>26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"/>
      <c r="V58" s="2"/>
    </row>
    <row r="59" spans="1:22" ht="21" customHeight="1" x14ac:dyDescent="0.3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"/>
      <c r="V59" s="2"/>
    </row>
  </sheetData>
  <mergeCells count="90">
    <mergeCell ref="A14:T14"/>
    <mergeCell ref="A13:T13"/>
    <mergeCell ref="A12:T12"/>
    <mergeCell ref="S43:T43"/>
    <mergeCell ref="A16:T16"/>
    <mergeCell ref="S26:T26"/>
    <mergeCell ref="S27:T27"/>
    <mergeCell ref="S30:T30"/>
    <mergeCell ref="S31:T31"/>
    <mergeCell ref="S20:T20"/>
    <mergeCell ref="S22:T22"/>
    <mergeCell ref="S23:T23"/>
    <mergeCell ref="S24:T24"/>
    <mergeCell ref="S25:T25"/>
    <mergeCell ref="A43:M43"/>
    <mergeCell ref="S32:T32"/>
    <mergeCell ref="A1:T11"/>
    <mergeCell ref="A17:T17"/>
    <mergeCell ref="S52:T52"/>
    <mergeCell ref="S53:T53"/>
    <mergeCell ref="N44:Q44"/>
    <mergeCell ref="N24:Q24"/>
    <mergeCell ref="N25:Q25"/>
    <mergeCell ref="A33:Q33"/>
    <mergeCell ref="N30:Q30"/>
    <mergeCell ref="A18:Q19"/>
    <mergeCell ref="M20:Q20"/>
    <mergeCell ref="A22:M22"/>
    <mergeCell ref="N22:Q22"/>
    <mergeCell ref="A23:M23"/>
    <mergeCell ref="N21:Q21"/>
    <mergeCell ref="S28:T28"/>
    <mergeCell ref="A15:T15"/>
    <mergeCell ref="S44:T44"/>
    <mergeCell ref="S46:T46"/>
    <mergeCell ref="S49:T49"/>
    <mergeCell ref="S34:T34"/>
    <mergeCell ref="S38:T38"/>
    <mergeCell ref="S39:T39"/>
    <mergeCell ref="S40:T40"/>
    <mergeCell ref="A44:M44"/>
    <mergeCell ref="A46:M46"/>
    <mergeCell ref="A45:Q45"/>
    <mergeCell ref="N43:Q43"/>
    <mergeCell ref="A38:M38"/>
    <mergeCell ref="A24:M24"/>
    <mergeCell ref="A25:M25"/>
    <mergeCell ref="A26:M26"/>
    <mergeCell ref="N23:Q23"/>
    <mergeCell ref="A35:Q35"/>
    <mergeCell ref="N34:Q34"/>
    <mergeCell ref="A58:T59"/>
    <mergeCell ref="N46:Q46"/>
    <mergeCell ref="A47:Q47"/>
    <mergeCell ref="A48:Q48"/>
    <mergeCell ref="N49:Q49"/>
    <mergeCell ref="N50:Q50"/>
    <mergeCell ref="N51:Q51"/>
    <mergeCell ref="N52:Q52"/>
    <mergeCell ref="N53:Q53"/>
    <mergeCell ref="A53:M53"/>
    <mergeCell ref="A50:M50"/>
    <mergeCell ref="A49:M49"/>
    <mergeCell ref="S54:T54"/>
    <mergeCell ref="S50:T50"/>
    <mergeCell ref="S51:T51"/>
    <mergeCell ref="N54:Q54"/>
    <mergeCell ref="A52:M52"/>
    <mergeCell ref="A55:U57"/>
    <mergeCell ref="S48:T48"/>
    <mergeCell ref="A54:M54"/>
    <mergeCell ref="A51:M51"/>
    <mergeCell ref="N26:Q26"/>
    <mergeCell ref="N32:Q32"/>
    <mergeCell ref="N31:Q31"/>
    <mergeCell ref="A28:M28"/>
    <mergeCell ref="A39:M39"/>
    <mergeCell ref="A31:M31"/>
    <mergeCell ref="A32:M32"/>
    <mergeCell ref="A34:M34"/>
    <mergeCell ref="A37:Q37"/>
    <mergeCell ref="A36:Q36"/>
    <mergeCell ref="N27:Q27"/>
    <mergeCell ref="A30:M30"/>
    <mergeCell ref="A42:Q42"/>
    <mergeCell ref="N38:Q38"/>
    <mergeCell ref="N39:Q39"/>
    <mergeCell ref="N40:Q40"/>
    <mergeCell ref="A40:M40"/>
    <mergeCell ref="A41:Q41"/>
  </mergeCells>
  <printOptions horizontalCentered="1"/>
  <pageMargins left="0.23622047244094491" right="0.23622047244094491" top="0.78740157480314965" bottom="0.51181102362204722" header="0.74803149606299213" footer="0.23622047244094491"/>
  <pageSetup scale="35" orientation="portrait" r:id="rId1"/>
  <headerFooter>
    <oddFooter xml:space="preserve">&amp;L&amp;"Edwardian Script ITC,Negrita"&amp;28Antonia Luisa Brito Ramírez&amp;C
</oddFooter>
  </headerFooter>
  <ignoredErrors>
    <ignoredError sqref="S20 M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ESF CIERRE FISCAL 2022</vt:lpstr>
      <vt:lpstr>'ESF CIERRE FISCAL 2022'!Print_Area</vt:lpstr>
      <vt:lpstr>'ESF CIERRE FISCAL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SONIA MARIBELYS DONE</cp:lastModifiedBy>
  <cp:lastPrinted>2023-01-19T13:57:03Z</cp:lastPrinted>
  <dcterms:created xsi:type="dcterms:W3CDTF">2022-08-12T12:53:44Z</dcterms:created>
  <dcterms:modified xsi:type="dcterms:W3CDTF">2023-01-19T13:57:32Z</dcterms:modified>
</cp:coreProperties>
</file>