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-120" yWindow="-120" windowWidth="29040" windowHeight="15840"/>
  </bookViews>
  <sheets>
    <sheet name="ESF OCTUBRE 2022" sheetId="1" r:id="rId1"/>
  </sheets>
  <externalReferences>
    <externalReference r:id="rId2"/>
    <externalReference r:id="rId3"/>
    <externalReference r:id="rId4"/>
  </externalReferences>
  <definedNames>
    <definedName name="_xlnm.Print_Area" localSheetId="0">'ESF OCTUBRE 2022'!$A$1:$R$69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2" i="1" l="1"/>
  <c r="N21" i="1"/>
  <c r="N23" i="1"/>
  <c r="N51" i="1"/>
  <c r="N50" i="1"/>
  <c r="N49" i="1"/>
  <c r="N25" i="1" l="1"/>
  <c r="N24" i="1"/>
  <c r="N29" i="1"/>
  <c r="N43" i="1" l="1"/>
  <c r="N39" i="1"/>
  <c r="N44" i="1" l="1"/>
  <c r="N30" i="1" l="1"/>
  <c r="N31" i="1"/>
  <c r="N32" i="1" l="1"/>
  <c r="N53" i="1" l="1"/>
  <c r="N38" i="1" l="1"/>
  <c r="N40" i="1" l="1"/>
  <c r="N46" i="1" s="1"/>
  <c r="N54" i="1" s="1"/>
  <c r="N22" i="1" l="1"/>
  <c r="N26" i="1" s="1"/>
  <c r="N34" i="1" s="1"/>
</calcChain>
</file>

<file path=xl/sharedStrings.xml><?xml version="1.0" encoding="utf-8"?>
<sst xmlns="http://schemas.openxmlformats.org/spreadsheetml/2006/main" count="37" uniqueCount="37">
  <si>
    <t xml:space="preserve">Dirección Financiera </t>
  </si>
  <si>
    <t xml:space="preserve">DepartamentoContabilidad </t>
  </si>
  <si>
    <t xml:space="preserve">  Estado de Situación Financiera   </t>
  </si>
  <si>
    <t>(VALORES EN RD$)</t>
  </si>
  <si>
    <t xml:space="preserve">Activos </t>
  </si>
  <si>
    <t xml:space="preserve">Activos Corrientes </t>
  </si>
  <si>
    <t>Efectivo y Equivalente de Efectivo (Nota 7)</t>
  </si>
  <si>
    <t>Cuentas por Cobrar a Corto Plazo (Nota 8)</t>
  </si>
  <si>
    <t>Inventarios (Nota 9)</t>
  </si>
  <si>
    <t>Gastos Pagados por Anticipados (Nota 10)</t>
  </si>
  <si>
    <t xml:space="preserve">Fianzas &amp; Depósitos (Nota 11) </t>
  </si>
  <si>
    <t xml:space="preserve">Total Activos Corrientes </t>
  </si>
  <si>
    <t xml:space="preserve">Activos no Corrientes </t>
  </si>
  <si>
    <t>Propiedad, Planta y Equipos Neto   (Nota 12)</t>
  </si>
  <si>
    <t>Activos Intangibles  (Nota 13)</t>
  </si>
  <si>
    <t>Obras para Edificación no Residencial (Obras en Procesos) (Nota 14)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</si>
  <si>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</si>
  <si>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</si>
  <si>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</si>
  <si>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</si>
  <si>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>Cuentas por Pagar a Proveedores de Bienes &amp; Servicios (Nota 15)</t>
  </si>
  <si>
    <t>Deduciones &amp; Retenciones por Pagar  (Nota 16)</t>
  </si>
  <si>
    <t xml:space="preserve">Total Pasivos Corrientes </t>
  </si>
  <si>
    <t xml:space="preserve">Pasivos no Corrientes </t>
  </si>
  <si>
    <t>Pasivos no Corrientes  (Nota 17)</t>
  </si>
  <si>
    <t xml:space="preserve">Total Pasivos no Corrientes </t>
  </si>
  <si>
    <t xml:space="preserve">Total Pasivos </t>
  </si>
  <si>
    <t xml:space="preserve">Activos Neto/Patrimonio 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</si>
  <si>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</si>
  <si>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</si>
  <si>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</si>
  <si>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</si>
  <si>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Total Activos Neto/Patrimonio </t>
  </si>
  <si>
    <t xml:space="preserve">Total Pasivos y Patrimonio  </t>
  </si>
  <si>
    <t xml:space="preserve">Las Notas Adjuntas en las Páginas 15 a la 31 forman parte integral de estos Estados Financieros </t>
  </si>
  <si>
    <t xml:space="preserve">         Del 1ero. Al 31 de Octubre del  2022</t>
  </si>
  <si>
    <t>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</si>
</sst>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P_t_s_-;\-* #,##0.00\ _P_t_s_-;_-* &quot;-&quot;??\ _P_t_s_-;_-@_-"/>
    <numFmt numFmtId="166" formatCode="#,##0.00;[Red]#,##0.00"/>
  </numFmts>
  <fonts count="20" x14ac:knownFonts="1">
    <font>
      <sz val="11"/>
      <color theme="1"/>
      <name val="Calibri"/>
      <family val="2"/>
      <scheme val="minor"/>
    </font>
    <font>
      <b/>
      <sz val="11"/>
      <color rgb="FF0070C0"/>
      <name val="Palatino Linotype"/>
      <family val="1"/>
    </font>
    <font>
      <sz val="10"/>
      <name val="Arial"/>
      <family val="2"/>
    </font>
    <font>
      <b/>
      <sz val="22"/>
      <name val="Palatino Linotype"/>
      <family val="1"/>
    </font>
    <font>
      <b/>
      <i/>
      <sz val="36"/>
      <name val="Edwardian Script ITC"/>
      <family val="4"/>
    </font>
    <font>
      <b/>
      <sz val="28"/>
      <name val="Palatino Linotype"/>
      <family val="1"/>
    </font>
    <font>
      <b/>
      <sz val="38"/>
      <name val="Palatino Linotype"/>
      <family val="1"/>
    </font>
    <font>
      <sz val="38"/>
      <name val="Palatino Linotype"/>
      <family val="1"/>
    </font>
    <font>
      <b/>
      <sz val="28"/>
      <color rgb="FF0070C0"/>
      <name val="Palatino Linotype"/>
      <family val="1"/>
    </font>
    <font>
      <sz val="36"/>
      <name val="Palatino Linotype"/>
      <family val="1"/>
    </font>
    <font>
      <b/>
      <sz val="36"/>
      <name val="Palatino Linotype"/>
      <family val="1"/>
    </font>
    <font>
      <sz val="28"/>
      <name val="Palatino Linotype"/>
      <family val="1"/>
    </font>
    <font>
      <sz val="37"/>
      <name val="Palatino Linotype"/>
      <family val="1"/>
    </font>
    <font>
      <sz val="36"/>
      <color theme="1"/>
      <name val="Palatino Linotype"/>
      <family val="1"/>
    </font>
    <font>
      <sz val="11"/>
      <color theme="1"/>
      <name val="Palatino Linotype"/>
      <family val="1"/>
    </font>
    <font>
      <b/>
      <sz val="36"/>
      <color theme="1"/>
      <name val="Palatino Linotype"/>
      <family val="1"/>
    </font>
    <font>
      <b/>
      <sz val="49"/>
      <name val="Palatino Linotype"/>
      <family val="1"/>
    </font>
    <font>
      <b/>
      <sz val="11"/>
      <color theme="1"/>
      <name val="Palatino Linotype"/>
      <family val="1"/>
    </font>
    <font>
      <b/>
      <sz val="28"/>
      <color theme="1"/>
      <name val="Palatino Linotype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19" fillId="0" borderId="0"/>
    <xf numFmtId="164" fontId="19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14" fillId="0" borderId="0" xfId="0" applyFont="1"/>
    <xf numFmtId="166" fontId="0" fillId="0" borderId="0" xfId="0" applyNumberFormat="1"/>
    <xf numFmtId="0" fontId="17" fillId="0" borderId="0" xfId="0" applyFont="1" applyAlignment="1">
      <alignment horizontal="left"/>
    </xf>
    <xf numFmtId="4" fontId="0" fillId="0" borderId="0" xfId="0" applyNumberFormat="1"/>
    <xf numFmtId="166" fontId="17" fillId="0" borderId="0" xfId="0" applyNumberFormat="1" applyFont="1" applyAlignment="1">
      <alignment horizontal="left"/>
    </xf>
    <xf numFmtId="0" fontId="6" fillId="2" borderId="0" xfId="1" applyFont="1" applyFill="1" applyAlignment="1">
      <alignment horizontal="left"/>
    </xf>
    <xf numFmtId="0" fontId="12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9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166" fontId="13" fillId="0" borderId="0" xfId="0" applyNumberFormat="1" applyFont="1" applyAlignment="1">
      <alignment horizontal="right"/>
    </xf>
    <xf numFmtId="166" fontId="13" fillId="0" borderId="1" xfId="0" applyNumberFormat="1" applyFont="1" applyBorder="1" applyAlignment="1">
      <alignment horizontal="right"/>
    </xf>
    <xf numFmtId="166" fontId="15" fillId="0" borderId="2" xfId="0" applyNumberFormat="1" applyFont="1" applyBorder="1" applyAlignment="1">
      <alignment horizontal="right"/>
    </xf>
    <xf numFmtId="0" fontId="6" fillId="2" borderId="0" xfId="1" applyFont="1" applyFill="1" applyAlignment="1">
      <alignment horizontal="center"/>
    </xf>
    <xf numFmtId="166" fontId="15" fillId="0" borderId="4" xfId="0" applyNumberFormat="1" applyFont="1" applyBorder="1" applyAlignment="1">
      <alignment horizontal="right"/>
    </xf>
    <xf numFmtId="16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2" borderId="0" xfId="1" applyFont="1" applyFill="1" applyAlignment="1">
      <alignment horizontal="center"/>
    </xf>
    <xf numFmtId="166" fontId="15" fillId="0" borderId="3" xfId="0" applyNumberFormat="1" applyFont="1" applyBorder="1" applyAlignment="1">
      <alignment horizontal="right"/>
    </xf>
    <xf numFmtId="49" fontId="16" fillId="2" borderId="0" xfId="1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0" fillId="0" borderId="0" xfId="0" applyNumberFormat="1" applyAlignment="1">
      <alignment horizontal="center"/>
    </xf>
    <xf numFmtId="166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1" fillId="2" borderId="0" xfId="1" applyFont="1" applyFill="1" applyAlignment="1">
      <alignment horizontal="center"/>
    </xf>
    <xf numFmtId="0" fontId="13" fillId="0" borderId="0" xfId="0" applyFont="1" applyAlignment="1">
      <alignment horizontal="right"/>
    </xf>
    <xf numFmtId="166" fontId="9" fillId="2" borderId="0" xfId="1" applyNumberFormat="1" applyFont="1" applyFill="1" applyAlignment="1">
      <alignment horizontal="right"/>
    </xf>
    <xf numFmtId="39" fontId="13" fillId="0" borderId="0" xfId="0" applyNumberFormat="1" applyFont="1" applyAlignment="1">
      <alignment horizontal="right"/>
    </xf>
    <xf numFmtId="39" fontId="15" fillId="0" borderId="1" xfId="0" applyNumberFormat="1" applyFont="1" applyBorder="1" applyAlignment="1">
      <alignment horizontal="right"/>
    </xf>
  </cellXfs>
  <cellStyles count="7">
    <cellStyle name="Comma 3" xfId="5"/>
    <cellStyle name="Millares 2" xfId="2"/>
    <cellStyle name="Normal" xfId="0" builtinId="0"/>
    <cellStyle name="Normal 2" xfId="6"/>
    <cellStyle name="Normal 2 2 2" xfId="4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274508</xdr:colOff>
      <xdr:row>1</xdr:row>
      <xdr:rowOff>28575</xdr:rowOff>
    </xdr:from>
    <xdr:to>
      <xdr:col>12</xdr:col>
      <xdr:colOff>2905125</xdr:colOff>
      <xdr:row>10</xdr:row>
      <xdr:rowOff>460375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1197C3BF-B52C-4816-B488-FAFD22C4E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508" y="219075"/>
          <a:ext cx="5678617" cy="214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59</xdr:row>
      <xdr:rowOff>66674</xdr:rowOff>
    </xdr:from>
    <xdr:to>
      <xdr:col>17</xdr:col>
      <xdr:colOff>682625</xdr:colOff>
      <xdr:row>68</xdr:row>
      <xdr:rowOff>98913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649D36-C6EA-4941-BDF1-2982C537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22799"/>
          <a:ext cx="18732500" cy="174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ESTADOS%20FINANCIEROS%20INABIE/07-%20EEFF%20MENSUALES%20EDICCI&#211;N%202022/10-INFORMACIONES%20ECON&#211;MICAS%20OCTUBRE%202022/BALANZAS%20COMPROBACI&#211;N%20OCTUBRE%202022/BALANZAS%20COMPROBACI&#211;N%20ESTADOS%20MENSUAL%20SEPTIEMBRE%202022/MAIN%20ACCOUNT%20ESF%20OCTUBRE%202022.xlsx?D862EEDB" TargetMode="External"/><Relationship Id="rId1" Type="http://schemas.openxmlformats.org/officeDocument/2006/relationships/externalLinkPath" Target="file:///\\D862EEDB\MAIN%20ACCOUNT%20ESF%20OCTU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EEFF%20PRELIMINARES%20INABIE/07-%20EEFF%20MENSUALES%20EDICCI&#211;N%202022/09-INFORMACIONES%20ECON&#211;MICAS%20SEPTIEMBRE%202022/BALANZAS%20COMPROBACI&#211;N%20SEPTIEMBRE%202022/BALANZAS%20COMPROBACI&#211;N%20ESTADOS%20MENSUAL%20SEPTIEMBRE%202022/MAIN%20ACCOUNT%20ESTADO%20SITUACI&#211;N%20FINANCIERA%20SEPTIEMBRE%202022.xlsx?6A3F1D94" TargetMode="External"/><Relationship Id="rId1" Type="http://schemas.openxmlformats.org/officeDocument/2006/relationships/externalLinkPath" Target="file:///\\6A3F1D94\MAIN%20ACCOUNT%20ESTADO%20SITUACI&#211;N%20FINANCIERA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EEFF%20PRELIMINARES%20INABIE/07-%20EEFF%20MENSUALES%20EDICCI&#211;N%202022/08-INFORMACIONES%20ECON&#211;MICAS%20AGOSTO%202022/BALANZAS%20COMPROBACI&#211;N%20AGOSTO%202022/BALANZAS%20COMPROBACI&#211;N%20ESTADOS%20MENSUAL%20JUNIO%202022/MAIN%20ACCOUNT%20ESTADO%20SITUACI&#211;N%20FINANCIERA%20AGOSTO%202022.xlsx?0BDE01CD" TargetMode="External"/><Relationship Id="rId1" Type="http://schemas.openxmlformats.org/officeDocument/2006/relationships/externalLinkPath" Target="file:///\\0BDE01CD\MAIN%20ACCOUNT%20ESTADO%20SITUACI&#211;N%20FINANCIER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OCTUBRE  2022"/>
    </sheetNames>
    <sheetDataSet>
      <sheetData sheetId="0">
        <row r="20">
          <cell r="I20">
            <v>1352167549.1600001</v>
          </cell>
        </row>
        <row r="35">
          <cell r="I35">
            <v>835112703.98000002</v>
          </cell>
        </row>
        <row r="48">
          <cell r="I48">
            <v>149755689.05999982</v>
          </cell>
        </row>
        <row r="61">
          <cell r="I61">
            <v>1266751.8400000005</v>
          </cell>
        </row>
        <row r="68">
          <cell r="I68">
            <v>2528161.13</v>
          </cell>
        </row>
        <row r="73">
          <cell r="I73">
            <v>310130391.08175057</v>
          </cell>
        </row>
        <row r="88">
          <cell r="H88">
            <v>2278283424.9756551</v>
          </cell>
        </row>
        <row r="107">
          <cell r="H107">
            <v>32095751.530000001</v>
          </cell>
        </row>
        <row r="108">
          <cell r="H108">
            <v>18628109.350000001</v>
          </cell>
        </row>
        <row r="109">
          <cell r="H109">
            <v>578201639.22000003</v>
          </cell>
        </row>
        <row r="110">
          <cell r="H110">
            <v>-259053580.65999913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SEPT. 2022"/>
    </sheetNames>
    <sheetDataSet>
      <sheetData sheetId="0">
        <row r="20">
          <cell r="I20">
            <v>1515705507.8199997</v>
          </cell>
        </row>
        <row r="75">
          <cell r="H75">
            <v>1016639.6200000002</v>
          </cell>
        </row>
        <row r="84">
          <cell r="H84">
            <v>3369474.29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AGOSTO"/>
    </sheetNames>
    <sheetDataSet>
      <sheetData sheetId="0">
        <row r="20">
          <cell r="I20">
            <v>2161664634.6899996</v>
          </cell>
        </row>
        <row r="96">
          <cell r="I96">
            <v>7192015.7399999993</v>
          </cell>
        </row>
        <row r="99"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topLeftCell="A52" zoomScale="87" zoomScaleNormal="87" workbookViewId="0">
      <selection activeCell="N54" sqref="N54:Q54"/>
    </sheetView>
  </sheetViews>
  <sheetFormatPr defaultColWidth="11.5546875" defaultRowHeight="14.4" x14ac:dyDescent="0.3"/>
  <cols>
    <col min="13" max="13" width="73.33203125" customWidth="1"/>
    <col min="17" max="17" width="26" customWidth="1"/>
    <col min="19" max="19" width="19.5546875" style="5" customWidth="1"/>
    <col min="20" max="20" width="15.33203125" bestFit="1" customWidth="1"/>
  </cols>
  <sheetData>
    <row r="1" spans="1:17" ht="15" customHeight="1" x14ac:dyDescent="0.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 customHeight="1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5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 customHeight="1" x14ac:dyDescent="0.3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 customHeight="1" x14ac:dyDescent="0.3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2.75" customHeigh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31.8" x14ac:dyDescent="0.7">
      <c r="A12" s="28" t="s">
        <v>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48.6" x14ac:dyDescent="0.3">
      <c r="A13" s="29" t="s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39.6" x14ac:dyDescent="0.85">
      <c r="A14" s="12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39.6" x14ac:dyDescent="0.85">
      <c r="A15" s="30" t="s">
        <v>35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39.6" x14ac:dyDescent="0.85">
      <c r="A16" s="12" t="s">
        <v>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0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20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20" ht="68.25" customHeight="1" x14ac:dyDescent="1.1499999999999999">
      <c r="A19" s="1" t="s">
        <v>4</v>
      </c>
      <c r="B19" s="2"/>
      <c r="C19" s="2"/>
      <c r="D19" s="2"/>
      <c r="E19" s="2"/>
      <c r="F19" s="2"/>
      <c r="G19" s="3"/>
      <c r="M19" s="33" t="s">
        <v>36</v>
      </c>
      <c r="N19" s="33"/>
      <c r="O19" s="33"/>
      <c r="P19" s="33"/>
      <c r="Q19" s="33"/>
    </row>
    <row r="20" spans="1:20" ht="53.4" x14ac:dyDescent="1.1499999999999999">
      <c r="A20" s="1" t="s">
        <v>5</v>
      </c>
      <c r="B20" s="2"/>
      <c r="C20" s="2"/>
      <c r="D20" s="2"/>
      <c r="E20" s="2"/>
      <c r="F20" s="2"/>
      <c r="G20" s="3"/>
      <c r="N20" s="19"/>
      <c r="O20" s="19"/>
      <c r="P20" s="19"/>
      <c r="Q20" s="19"/>
    </row>
    <row r="21" spans="1:20" ht="52.8" x14ac:dyDescent="1.1000000000000001">
      <c r="A21" s="11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0">
        <f>'[1]MAIN ACCOUNT ESF OCTUBRE  2022'!$I$20</f>
        <v>1352167549.1600001</v>
      </c>
      <c r="O21" s="40"/>
      <c r="P21" s="40"/>
      <c r="Q21" s="40"/>
    </row>
    <row r="22" spans="1:20" ht="52.8" x14ac:dyDescent="1.1000000000000001">
      <c r="A22" s="11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>
        <f>'[1]MAIN ACCOUNT ESF OCTUBRE  2022'!$I$35</f>
        <v>835112703.98000002</v>
      </c>
      <c r="O22" s="20"/>
      <c r="P22" s="20"/>
      <c r="Q22" s="20"/>
    </row>
    <row r="23" spans="1:20" ht="52.8" x14ac:dyDescent="1.1000000000000001">
      <c r="A23" s="11" t="s">
        <v>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0">
        <f>'[1]MAIN ACCOUNT ESF OCTUBRE  2022'!$I$48</f>
        <v>149755689.05999982</v>
      </c>
      <c r="O23" s="20"/>
      <c r="P23" s="20"/>
      <c r="Q23" s="20"/>
    </row>
    <row r="24" spans="1:20" ht="52.8" x14ac:dyDescent="1.05">
      <c r="A24" s="13" t="s">
        <v>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0">
        <f>'[1]MAIN ACCOUNT ESF OCTUBRE  2022'!$I$61</f>
        <v>1266751.8400000005</v>
      </c>
      <c r="O24" s="20"/>
      <c r="P24" s="20"/>
      <c r="Q24" s="20"/>
    </row>
    <row r="25" spans="1:20" ht="52.8" x14ac:dyDescent="1.05">
      <c r="A25" s="13" t="s">
        <v>10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1">
        <f>'[1]MAIN ACCOUNT ESF OCTUBRE  2022'!$I$68</f>
        <v>2528161.13</v>
      </c>
      <c r="O25" s="21"/>
      <c r="P25" s="21"/>
      <c r="Q25" s="21"/>
    </row>
    <row r="26" spans="1:20" ht="53.4" x14ac:dyDescent="1.1499999999999999">
      <c r="A26" s="2" t="s">
        <v>11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2">
        <f>SUM(N21:Q25)</f>
        <v>2340830855.1700006</v>
      </c>
      <c r="O26" s="22"/>
      <c r="P26" s="22"/>
      <c r="Q26" s="22"/>
    </row>
    <row r="27" spans="1:20" ht="39.6" x14ac:dyDescent="0.8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"/>
      <c r="O27" s="4"/>
      <c r="P27" s="4"/>
      <c r="Q27" s="4"/>
    </row>
    <row r="28" spans="1:20" ht="53.4" x14ac:dyDescent="1.1499999999999999">
      <c r="A28" s="2" t="s">
        <v>12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</row>
    <row r="29" spans="1:20" ht="50.4" x14ac:dyDescent="1.05">
      <c r="A29" s="15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0">
        <f>'[1]MAIN ACCOUNT ESF OCTUBRE  2022'!$I$73</f>
        <v>310130391.08175057</v>
      </c>
      <c r="O29" s="20"/>
      <c r="P29" s="20"/>
      <c r="Q29" s="20"/>
      <c r="T29" s="7"/>
    </row>
    <row r="30" spans="1:20" ht="50.4" x14ac:dyDescent="1.05">
      <c r="A30" s="15" t="s">
        <v>14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0">
        <f>'[2]MAIN ACCOUNT ESF SEPT. 2022'!$H$75</f>
        <v>1016639.6200000002</v>
      </c>
      <c r="O30" s="20"/>
      <c r="P30" s="20"/>
      <c r="Q30" s="20"/>
    </row>
    <row r="31" spans="1:20" ht="50.4" x14ac:dyDescent="1.05">
      <c r="A31" s="15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21">
        <f>'[2]MAIN ACCOUNT ESF SEPT. 2022'!$H$84</f>
        <v>3369474.29</v>
      </c>
      <c r="O31" s="21"/>
      <c r="P31" s="21"/>
      <c r="Q31" s="21"/>
    </row>
    <row r="32" spans="1:20" ht="53.4" x14ac:dyDescent="1.1499999999999999">
      <c r="A32" s="9" t="s">
        <v>16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2">
        <f>SUM(N29:Q31)</f>
        <v>314516504.9917506</v>
      </c>
      <c r="O32" s="22"/>
      <c r="P32" s="22"/>
      <c r="Q32" s="22"/>
    </row>
    <row r="33" spans="1:17" ht="28.5" customHeight="1" x14ac:dyDescent="1.1499999999999999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54" thickBot="1" x14ac:dyDescent="1.2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32">
        <f>N26+N32</f>
        <v>2655347360.1617513</v>
      </c>
      <c r="O34" s="32"/>
      <c r="P34" s="32"/>
      <c r="Q34" s="32"/>
    </row>
    <row r="35" spans="1:17" ht="40.200000000000003" thickTop="1" x14ac:dyDescent="0.8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53.4" x14ac:dyDescent="1.1499999999999999">
      <c r="A36" s="9" t="s">
        <v>18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53.4" x14ac:dyDescent="1.1499999999999999">
      <c r="A37" s="9" t="s">
        <v>19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50.25" customHeight="1" x14ac:dyDescent="1.05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20">
        <f>'[1]MAIN ACCOUNT ESF OCTUBRE  2022'!$H$88</f>
        <v>2278283424.9756551</v>
      </c>
      <c r="O38" s="20"/>
      <c r="P38" s="20"/>
      <c r="Q38" s="20"/>
    </row>
    <row r="39" spans="1:17" ht="50.4" x14ac:dyDescent="1.05">
      <c r="A39" s="15" t="s">
        <v>21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1">
        <f>'[3]MAIN ACCOUNT ESF AGOSTO'!$I$96</f>
        <v>7192015.7399999993</v>
      </c>
      <c r="O39" s="21"/>
      <c r="P39" s="21"/>
      <c r="Q39" s="21"/>
    </row>
    <row r="40" spans="1:17" ht="51" x14ac:dyDescent="1.1000000000000001">
      <c r="A40" s="18" t="s">
        <v>22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0">
        <f>N38+N39</f>
        <v>2285475440.7156549</v>
      </c>
      <c r="O40" s="39"/>
      <c r="P40" s="39"/>
      <c r="Q40" s="39"/>
    </row>
    <row r="41" spans="1:17" ht="27.75" customHeight="1" x14ac:dyDescent="0.8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53.4" x14ac:dyDescent="0.3">
      <c r="A42" s="14" t="s">
        <v>23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52.8" x14ac:dyDescent="1.05">
      <c r="A43" s="13" t="s">
        <v>24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1">
        <f>'[3]MAIN ACCOUNT ESF AGOSTO'!$I$99</f>
        <v>0</v>
      </c>
      <c r="O43" s="21"/>
      <c r="P43" s="21"/>
      <c r="Q43" s="21"/>
    </row>
    <row r="44" spans="1:17" ht="53.4" x14ac:dyDescent="1.05">
      <c r="A44" s="14" t="s">
        <v>25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5">
        <f>N43</f>
        <v>0</v>
      </c>
      <c r="O44" s="26"/>
      <c r="P44" s="26"/>
      <c r="Q44" s="26"/>
    </row>
    <row r="45" spans="1:17" ht="21" customHeight="1" x14ac:dyDescent="0.8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53.4" x14ac:dyDescent="1.1499999999999999">
      <c r="A46" s="9" t="s">
        <v>26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36">
        <f>N40+N44</f>
        <v>2285475440.7156549</v>
      </c>
      <c r="O46" s="37"/>
      <c r="P46" s="37"/>
      <c r="Q46" s="37"/>
    </row>
    <row r="47" spans="1:17" ht="27.75" customHeight="1" x14ac:dyDescent="0.8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ht="53.4" x14ac:dyDescent="1.1499999999999999">
      <c r="A48" s="9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20" ht="52.8" x14ac:dyDescent="1.1000000000000001">
      <c r="A49" s="11" t="s">
        <v>28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0">
        <f>'[1]MAIN ACCOUNT ESF OCTUBRE  2022'!$H$107</f>
        <v>32095751.530000001</v>
      </c>
      <c r="O49" s="20"/>
      <c r="P49" s="20"/>
      <c r="Q49" s="20"/>
    </row>
    <row r="50" spans="1:20" ht="52.8" x14ac:dyDescent="1.1000000000000001">
      <c r="A50" s="11" t="s">
        <v>29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0">
        <f>'[1]MAIN ACCOUNT ESF OCTUBRE  2022'!$H$108</f>
        <v>18628109.350000001</v>
      </c>
      <c r="O50" s="20"/>
      <c r="P50" s="20"/>
      <c r="Q50" s="20"/>
    </row>
    <row r="51" spans="1:20" ht="51" customHeight="1" x14ac:dyDescent="1.05">
      <c r="A51" s="10" t="s">
        <v>30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0">
        <f>'[1]MAIN ACCOUNT ESF OCTUBRE  2022'!$H$109</f>
        <v>578201639.22000003</v>
      </c>
      <c r="O51" s="20"/>
      <c r="P51" s="20"/>
      <c r="Q51" s="20"/>
    </row>
    <row r="52" spans="1:20" ht="52.8" x14ac:dyDescent="1.1000000000000001">
      <c r="A52" s="11" t="s">
        <v>31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1">
        <f>'[1]MAIN ACCOUNT ESF OCTUBRE  2022'!$H$110</f>
        <v>-259053580.65999913</v>
      </c>
      <c r="O52" s="41"/>
      <c r="P52" s="41"/>
      <c r="Q52" s="41"/>
    </row>
    <row r="53" spans="1:20" ht="53.4" x14ac:dyDescent="1.1499999999999999">
      <c r="A53" s="9" t="s">
        <v>32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2">
        <f>SUM(N49:Q52)</f>
        <v>369871919.44000089</v>
      </c>
      <c r="O53" s="42"/>
      <c r="P53" s="42"/>
      <c r="Q53" s="42"/>
    </row>
    <row r="54" spans="1:20" ht="54" thickBot="1" x14ac:dyDescent="1.2">
      <c r="A54" s="9" t="s">
        <v>33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4">
        <f>N46+N53</f>
        <v>2655347360.1556559</v>
      </c>
      <c r="O54" s="24"/>
      <c r="P54" s="24"/>
      <c r="Q54" s="24"/>
      <c r="T54" s="5"/>
    </row>
    <row r="55" spans="1:20" ht="15" thickTop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20" x14ac:dyDescent="0.3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20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20" ht="15" customHeight="1" x14ac:dyDescent="0.35">
      <c r="A58" s="34" t="s">
        <v>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8"/>
      <c r="T58" s="6"/>
    </row>
    <row r="59" spans="1:20" ht="21" customHeight="1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8"/>
      <c r="T59" s="6"/>
    </row>
  </sheetData>
  <mergeCells count="66">
    <mergeCell ref="A53:M53"/>
    <mergeCell ref="A50:M50"/>
    <mergeCell ref="A27:M27"/>
    <mergeCell ref="A49:M49"/>
    <mergeCell ref="N31:Q31"/>
    <mergeCell ref="A45:Q45"/>
    <mergeCell ref="M19:Q19"/>
    <mergeCell ref="A58:R59"/>
    <mergeCell ref="A55:Q57"/>
    <mergeCell ref="N46:Q46"/>
    <mergeCell ref="A47:Q47"/>
    <mergeCell ref="A48:Q48"/>
    <mergeCell ref="N49:Q49"/>
    <mergeCell ref="N50:Q50"/>
    <mergeCell ref="N39:Q39"/>
    <mergeCell ref="N40:Q40"/>
    <mergeCell ref="A21:M21"/>
    <mergeCell ref="N21:Q21"/>
    <mergeCell ref="N22:Q22"/>
    <mergeCell ref="N51:Q51"/>
    <mergeCell ref="N52:Q52"/>
    <mergeCell ref="N53:Q53"/>
    <mergeCell ref="N54:Q54"/>
    <mergeCell ref="N43:Q43"/>
    <mergeCell ref="N44:Q44"/>
    <mergeCell ref="A42:Q42"/>
    <mergeCell ref="A1:Q11"/>
    <mergeCell ref="A12:Q12"/>
    <mergeCell ref="A13:Q13"/>
    <mergeCell ref="A14:Q14"/>
    <mergeCell ref="A15:Q15"/>
    <mergeCell ref="A17:Q18"/>
    <mergeCell ref="A35:Q35"/>
    <mergeCell ref="N34:Q34"/>
    <mergeCell ref="A37:Q37"/>
    <mergeCell ref="A36:Q36"/>
    <mergeCell ref="N38:Q38"/>
    <mergeCell ref="N26:Q26"/>
    <mergeCell ref="A23:M23"/>
    <mergeCell ref="A24:M24"/>
    <mergeCell ref="A25:M25"/>
    <mergeCell ref="A29:M29"/>
    <mergeCell ref="A41:Q41"/>
    <mergeCell ref="N23:Q23"/>
    <mergeCell ref="N24:Q24"/>
    <mergeCell ref="N25:Q25"/>
    <mergeCell ref="N32:Q32"/>
    <mergeCell ref="A33:Q33"/>
    <mergeCell ref="N29:Q29"/>
    <mergeCell ref="N30:Q30"/>
    <mergeCell ref="A54:M54"/>
    <mergeCell ref="A51:M51"/>
    <mergeCell ref="A52:M52"/>
    <mergeCell ref="A16:Q16"/>
    <mergeCell ref="A43:M43"/>
    <mergeCell ref="A44:M44"/>
    <mergeCell ref="A46:M46"/>
    <mergeCell ref="A30:M30"/>
    <mergeCell ref="A31:M31"/>
    <mergeCell ref="A32:M32"/>
    <mergeCell ref="A34:M34"/>
    <mergeCell ref="A38:M38"/>
    <mergeCell ref="A39:M39"/>
    <mergeCell ref="A40:M40"/>
    <mergeCell ref="A22:M22"/>
    <mergeCell ref="N20:Q20"/>
  </mergeCells>
  <printOptions horizontalCentered="1"/>
  <pageMargins left="1.19" right="0.43" top="0.31496062992125984" bottom="0.51181102362204722" header="0.31496062992125984" footer="0.23622047244094491"/>
  <pageSetup scale="30" orientation="portrait" r:id="rId1"/>
  <headerFooter>
    <oddFooter xml:space="preserve">&amp;L&amp;"Edwardian Script ITC,Normal"&amp;28Antonia Luisa Brito Ramírez&amp;C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 OCTUBRE 2022</vt:lpstr>
      <vt:lpstr>'ESF OCTUBRE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SONIA MARIBELYS DONE</cp:lastModifiedBy>
  <cp:lastPrinted>2022-11-08T21:09:38Z</cp:lastPrinted>
  <dcterms:created xsi:type="dcterms:W3CDTF">2022-08-12T12:53:44Z</dcterms:created>
  <dcterms:modified xsi:type="dcterms:W3CDTF">2022-11-18T19:04:40Z</dcterms:modified>
</cp:coreProperties>
</file>