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7-Abril2022\CxP\"/>
    </mc:Choice>
  </mc:AlternateContent>
  <bookViews>
    <workbookView xWindow="-120" yWindow="-120" windowWidth="29040" windowHeight="15840" firstSheet="1" activeTab="1"/>
  </bookViews>
  <sheets>
    <sheet name="MAIN ACCOUNT 2021 ESF" sheetId="1" state="hidden" r:id="rId1"/>
    <sheet name="ESTADO SITUACION FINANCIERA" sheetId="9" r:id="rId2"/>
    <sheet name="FIRMA LOS EEFF MARZO 2022" sheetId="11" r:id="rId3"/>
  </sheets>
  <externalReferences>
    <externalReference r:id="rId4"/>
    <externalReference r:id="rId5"/>
  </externalReferences>
  <definedNames>
    <definedName name="_xlnm.Print_Area" localSheetId="1">'ESTADO SITUACION FINANCIERA'!$A$1:$H$53</definedName>
    <definedName name="_xlnm.Print_Area" localSheetId="2">'FIRMA LOS EEFF MARZO 2022'!$A$1:$K$51</definedName>
    <definedName name="_xlnm.Print_Area" localSheetId="0">'MAIN ACCOUNT 2021 ESF'!$A$1:$G$128</definedName>
    <definedName name="_xlnm.Print_Titles" localSheetId="0">'MAIN ACCOUNT 2021 ESF'!$1:$19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9" l="1"/>
  <c r="G105" i="1" l="1"/>
  <c r="F101" i="1"/>
  <c r="F100" i="1" s="1"/>
  <c r="E101" i="1"/>
  <c r="E100" i="1" s="1"/>
  <c r="G104" i="1"/>
  <c r="G103" i="1" l="1"/>
  <c r="G102" i="1"/>
  <c r="D101" i="1"/>
  <c r="G99" i="1"/>
  <c r="F94" i="1"/>
  <c r="E94" i="1"/>
  <c r="G93" i="1"/>
  <c r="F98" i="1"/>
  <c r="G98" i="1" s="1"/>
  <c r="G97" i="1"/>
  <c r="G96" i="1"/>
  <c r="G95" i="1"/>
  <c r="D94" i="1"/>
  <c r="F92" i="1"/>
  <c r="E92" i="1"/>
  <c r="D92" i="1"/>
  <c r="F88" i="1"/>
  <c r="E88" i="1"/>
  <c r="G91" i="1"/>
  <c r="G90" i="1"/>
  <c r="G89" i="1"/>
  <c r="F83" i="1"/>
  <c r="E83" i="1"/>
  <c r="G86" i="1"/>
  <c r="G85" i="1"/>
  <c r="G84" i="1"/>
  <c r="G87" i="1"/>
  <c r="E82" i="1" l="1"/>
  <c r="F82" i="1"/>
  <c r="F81" i="1" s="1"/>
  <c r="F80" i="1" s="1"/>
  <c r="D100" i="1"/>
  <c r="G100" i="1" s="1"/>
  <c r="G101" i="1"/>
  <c r="G94" i="1"/>
  <c r="G92" i="1"/>
  <c r="E81" i="1"/>
  <c r="E80" i="1" s="1"/>
  <c r="D88" i="1" l="1"/>
  <c r="G88" i="1" s="1"/>
  <c r="D83" i="1"/>
  <c r="D74" i="1"/>
  <c r="G77" i="1"/>
  <c r="F76" i="1"/>
  <c r="E76" i="1"/>
  <c r="F74" i="1"/>
  <c r="F73" i="1" s="1"/>
  <c r="E74" i="1"/>
  <c r="E73" i="1" s="1"/>
  <c r="G75" i="1"/>
  <c r="D82" i="1" l="1"/>
  <c r="G82" i="1"/>
  <c r="D81" i="1"/>
  <c r="G81" i="1" s="1"/>
  <c r="G83" i="1"/>
  <c r="E72" i="1"/>
  <c r="F72" i="1"/>
  <c r="G74" i="1"/>
  <c r="D80" i="1" l="1"/>
  <c r="G80" i="1" s="1"/>
  <c r="G106" i="1" s="1"/>
  <c r="G71" i="1" l="1"/>
  <c r="F70" i="1"/>
  <c r="E70" i="1"/>
  <c r="F67" i="1"/>
  <c r="E67" i="1"/>
  <c r="G68" i="1"/>
  <c r="F63" i="1"/>
  <c r="E63" i="1"/>
  <c r="G64" i="1"/>
  <c r="G66" i="1"/>
  <c r="G65" i="1"/>
  <c r="G69" i="1"/>
  <c r="E62" i="1" l="1"/>
  <c r="F62" i="1"/>
  <c r="F78" i="1" l="1"/>
  <c r="E78" i="1"/>
  <c r="D76" i="1"/>
  <c r="D78" i="1"/>
  <c r="D70" i="1"/>
  <c r="D67" i="1"/>
  <c r="G67" i="1" s="1"/>
  <c r="D63" i="1"/>
  <c r="G59" i="1"/>
  <c r="F60" i="1"/>
  <c r="F58" i="1"/>
  <c r="E58" i="1"/>
  <c r="E60" i="1"/>
  <c r="D58" i="1"/>
  <c r="D60" i="1"/>
  <c r="F55" i="1"/>
  <c r="E55" i="1"/>
  <c r="D55" i="1"/>
  <c r="G35" i="1"/>
  <c r="D62" i="1" l="1"/>
  <c r="G63" i="1"/>
  <c r="G78" i="1"/>
  <c r="G70" i="1"/>
  <c r="G76" i="1"/>
  <c r="D73" i="1"/>
  <c r="D72" i="1" s="1"/>
  <c r="G60" i="1"/>
  <c r="G58" i="1"/>
  <c r="G55" i="1"/>
  <c r="F54" i="1"/>
  <c r="E54" i="1"/>
  <c r="D54" i="1"/>
  <c r="G73" i="1" l="1"/>
  <c r="G54" i="1"/>
  <c r="G62" i="1"/>
  <c r="G72" i="1"/>
  <c r="G34" i="1"/>
  <c r="G32" i="1" l="1"/>
  <c r="G31" i="1"/>
  <c r="G30" i="1"/>
  <c r="G47" i="1"/>
  <c r="G42" i="1" l="1"/>
  <c r="F52" i="1"/>
  <c r="E52" i="1"/>
  <c r="D52" i="1"/>
  <c r="G51" i="1"/>
  <c r="G50" i="1"/>
  <c r="G49" i="1"/>
  <c r="G46" i="1"/>
  <c r="G45" i="1"/>
  <c r="G44" i="1"/>
  <c r="G52" i="1" l="1"/>
  <c r="F48" i="1"/>
  <c r="E48" i="1"/>
  <c r="F41" i="1"/>
  <c r="F43" i="1"/>
  <c r="E43" i="1"/>
  <c r="E41" i="1"/>
  <c r="D48" i="1"/>
  <c r="G48" i="1" s="1"/>
  <c r="D43" i="1"/>
  <c r="D41" i="1"/>
  <c r="G41" i="1" s="1"/>
  <c r="E40" i="1" l="1"/>
  <c r="G43" i="1"/>
  <c r="F40" i="1"/>
  <c r="D40" i="1"/>
  <c r="G40" i="1" l="1"/>
  <c r="F23" i="1" l="1"/>
  <c r="F29" i="1"/>
  <c r="F38" i="1"/>
  <c r="E38" i="1"/>
  <c r="F33" i="1"/>
  <c r="E33" i="1"/>
  <c r="E29" i="1"/>
  <c r="E28" i="1" s="1"/>
  <c r="E23" i="1"/>
  <c r="D38" i="1"/>
  <c r="G38" i="1" s="1"/>
  <c r="G36" i="1"/>
  <c r="G37" i="1"/>
  <c r="D33" i="1"/>
  <c r="D29" i="1"/>
  <c r="D23" i="1"/>
  <c r="F28" i="1" l="1"/>
  <c r="D28" i="1"/>
  <c r="G28" i="1" s="1"/>
  <c r="G29" i="1"/>
  <c r="G33" i="1"/>
  <c r="G23" i="1"/>
  <c r="E27" i="1"/>
  <c r="E22" i="1" s="1"/>
  <c r="E21" i="1" s="1"/>
  <c r="E20" i="1" s="1"/>
  <c r="D27" i="1"/>
  <c r="D22" i="1" s="1"/>
  <c r="F27" i="1"/>
  <c r="F22" i="1" s="1"/>
  <c r="F21" i="1" s="1"/>
  <c r="F20" i="1" s="1"/>
  <c r="G22" i="1" l="1"/>
  <c r="D21" i="1"/>
  <c r="G27" i="1"/>
  <c r="G21" i="1" l="1"/>
  <c r="D20" i="1"/>
  <c r="G20" i="1" s="1"/>
  <c r="H20" i="9" l="1"/>
  <c r="H48" i="9" l="1"/>
  <c r="H47" i="9"/>
  <c r="H45" i="9"/>
  <c r="H46" i="9"/>
  <c r="H49" i="9" l="1"/>
  <c r="H35" i="9" l="1"/>
  <c r="H36" i="9" s="1"/>
  <c r="H42" i="9" s="1"/>
  <c r="H50" i="9" s="1"/>
  <c r="H27" i="9" l="1"/>
  <c r="H26" i="9"/>
  <c r="H25" i="9" l="1"/>
  <c r="H28" i="9" s="1"/>
  <c r="H18" i="9" l="1"/>
  <c r="H19" i="9" l="1"/>
  <c r="H17" i="9" l="1"/>
  <c r="H16" i="9" l="1"/>
  <c r="H21" i="9" s="1"/>
  <c r="H30" i="9" s="1"/>
</calcChain>
</file>

<file path=xl/sharedStrings.xml><?xml version="1.0" encoding="utf-8"?>
<sst xmlns="http://schemas.openxmlformats.org/spreadsheetml/2006/main" count="291" uniqueCount="233">
  <si>
    <t>Nombre</t>
  </si>
  <si>
    <t>Débito</t>
  </si>
  <si>
    <t>Crédito</t>
  </si>
  <si>
    <t>110101003001000000</t>
  </si>
  <si>
    <t>Fondos Rotatorios Gastos Varios</t>
  </si>
  <si>
    <t>110101003004000000</t>
  </si>
  <si>
    <t>Fondo Reponible Gastos Alimenticios</t>
  </si>
  <si>
    <t>110101003005000000</t>
  </si>
  <si>
    <t>Fondo Reponible Gastos Institucional</t>
  </si>
  <si>
    <t>110102001001000000</t>
  </si>
  <si>
    <t>BR- Operativa INABIE 167-001135-3</t>
  </si>
  <si>
    <t>110102001003000000</t>
  </si>
  <si>
    <t>BR- Pagos Electrónicos 840-000035-6</t>
  </si>
  <si>
    <t>110102001007000000</t>
  </si>
  <si>
    <t>BR- Fondo Reponible Anticipo Institucional 314-000176-4</t>
  </si>
  <si>
    <t>110102007001000000</t>
  </si>
  <si>
    <t>TN- Sub-Cuenta - INABIE (TN) (F.G-0100)</t>
  </si>
  <si>
    <t>110102007002000000</t>
  </si>
  <si>
    <t>TN- Sub-Cuenta - INABIE (TN) (BIPAP-5010)</t>
  </si>
  <si>
    <t>110102007003000000</t>
  </si>
  <si>
    <t>TN- Sub-Cuenta - INABIE (TN) (APRE-0814)</t>
  </si>
  <si>
    <t>110102007004000000</t>
  </si>
  <si>
    <t>TN- Sub-Cuenta - INABIE (TN) (BGE-6025)</t>
  </si>
  <si>
    <t>110102998001000000</t>
  </si>
  <si>
    <t>Proyecto Convenio INABIE-PNUD No. 00087910 (0601)</t>
  </si>
  <si>
    <t>110401003001000000</t>
  </si>
  <si>
    <t>Anticipos a Proveedores y Contratistas</t>
  </si>
  <si>
    <t>110401003002001001</t>
  </si>
  <si>
    <t>Anticipos a Proveedores PAE-URBANO</t>
  </si>
  <si>
    <t>110401003002001002</t>
  </si>
  <si>
    <t>Anticipos a Proveedores PAE-RURAL</t>
  </si>
  <si>
    <t>110401003002001003</t>
  </si>
  <si>
    <t>Anticipos a Proveedores PAE-FRONTERIZO</t>
  </si>
  <si>
    <t>110401003002001004</t>
  </si>
  <si>
    <t>Anticipos a Proveedores PAE-JEE</t>
  </si>
  <si>
    <t>110401003002002001</t>
  </si>
  <si>
    <t>Anticipos a Proveedores de Prendas y Accesorios de Vestir</t>
  </si>
  <si>
    <t>110401003002002002</t>
  </si>
  <si>
    <t>Anticipos a Proveedores de Calzados</t>
  </si>
  <si>
    <t>110401003002002003</t>
  </si>
  <si>
    <t>Anticipos a Proveedores Útiles Escolares</t>
  </si>
  <si>
    <t>110401003002099001</t>
  </si>
  <si>
    <t>Anticipos a Proveedores Directos de Otros Bienes y Servic</t>
  </si>
  <si>
    <t>110410001000000000</t>
  </si>
  <si>
    <t>Gastos Pagados x  Adelantado Seguros Bienes Inmuebles e Inf.</t>
  </si>
  <si>
    <t>110410005000000000</t>
  </si>
  <si>
    <t>Gastos Pagados x Adelantado Serv. Informática y Sistemas Com</t>
  </si>
  <si>
    <t>110410006000000000</t>
  </si>
  <si>
    <t>Gastos Pagados x Adelantado Licencias de Informática</t>
  </si>
  <si>
    <t>110410010000000000</t>
  </si>
  <si>
    <t>Gastos Pagados x Adelantado Seguro Bienes Muebles (Vehículos</t>
  </si>
  <si>
    <t>110601001001000000</t>
  </si>
  <si>
    <t>110601002001000000</t>
  </si>
  <si>
    <t>110601003001000000</t>
  </si>
  <si>
    <t>150106002000000000</t>
  </si>
  <si>
    <t>Obras para Edificación no Residencal (Obaras en Procesos</t>
  </si>
  <si>
    <t>210302001001000000</t>
  </si>
  <si>
    <t>Proveedores Directos Nacionales a Pagar a Corto Plazo</t>
  </si>
  <si>
    <t>210306001002000000</t>
  </si>
  <si>
    <t>Retención por pagos a Proveedores del Estado</t>
  </si>
  <si>
    <t>210306002001001000</t>
  </si>
  <si>
    <t>210306002001003000</t>
  </si>
  <si>
    <t>Retenciones y Acumulación por Pagar</t>
  </si>
  <si>
    <t>210308002001000000</t>
  </si>
  <si>
    <t>Crédito por Investigar (Depósitos, Cargos y/o Comisiones)</t>
  </si>
  <si>
    <t>310101001000000000</t>
  </si>
  <si>
    <t>Ajuste al Patrimonio Inicial por Disponibilidades Bancarias</t>
  </si>
  <si>
    <t>320301000000000000</t>
  </si>
  <si>
    <t>Resultados de Ejercicios Anteriores</t>
  </si>
  <si>
    <t xml:space="preserve">Main Account </t>
  </si>
  <si>
    <t>Saldo de Apertura</t>
  </si>
  <si>
    <t>Mapeo</t>
  </si>
  <si>
    <t xml:space="preserve">Departamento Financiero </t>
  </si>
  <si>
    <t xml:space="preserve">División de Contabilidad </t>
  </si>
  <si>
    <t xml:space="preserve">Balanza Main Account </t>
  </si>
  <si>
    <t xml:space="preserve">INABIE  - Dynamics AX  </t>
  </si>
  <si>
    <t>Valores Expresados en RD$</t>
  </si>
  <si>
    <t>Anexo 1: Balanza Comprobación Ssitema Operativo-Financiero Dynamics AX</t>
  </si>
  <si>
    <t xml:space="preserve">Estado Situación Financiera </t>
  </si>
  <si>
    <t xml:space="preserve">Activos </t>
  </si>
  <si>
    <t xml:space="preserve">Activos Corrientes </t>
  </si>
  <si>
    <t>1.1.0.</t>
  </si>
  <si>
    <t xml:space="preserve">Efectivo Caja &amp; Bancos </t>
  </si>
  <si>
    <t>1.1.0.1</t>
  </si>
  <si>
    <t xml:space="preserve">Fondos Caja Chica </t>
  </si>
  <si>
    <t>1.1.0.1.0</t>
  </si>
  <si>
    <t xml:space="preserve">Disponibilidad Bancaria </t>
  </si>
  <si>
    <t>1.1.0.1.0.2</t>
  </si>
  <si>
    <t xml:space="preserve">Efectivo Banco Reservas </t>
  </si>
  <si>
    <t xml:space="preserve">Otros Bancos </t>
  </si>
  <si>
    <t xml:space="preserve">Disponibilidad Cta. Tesorería Nacional </t>
  </si>
  <si>
    <t>1.1.0.1.0.2.0</t>
  </si>
  <si>
    <t>1.1.0.1.0.2.9</t>
  </si>
  <si>
    <t>1.1.0.4.0</t>
  </si>
  <si>
    <t xml:space="preserve">Cuentas &amp; Documnetos por Cobrar </t>
  </si>
  <si>
    <t>1.1.0.4.0.1</t>
  </si>
  <si>
    <t xml:space="preserve">Anticipos Proveedores Programa Alimentacion Escolar </t>
  </si>
  <si>
    <t xml:space="preserve">Anticipos Contratistas &amp; Proveedores </t>
  </si>
  <si>
    <t xml:space="preserve">Anticipos Proveedores Utileria Escolar </t>
  </si>
  <si>
    <t xml:space="preserve">Anticipos Proveedores Otros Bienes y Servicios </t>
  </si>
  <si>
    <t>1.1.4..0.1.0</t>
  </si>
  <si>
    <t>0007</t>
  </si>
  <si>
    <t>0008</t>
  </si>
  <si>
    <t>0013</t>
  </si>
  <si>
    <t>0019</t>
  </si>
  <si>
    <t>0016</t>
  </si>
  <si>
    <t xml:space="preserve">Gastos Pagados por Adelantado  </t>
  </si>
  <si>
    <t xml:space="preserve">Gastos Pagados por Adelantado Derecho de Uso </t>
  </si>
  <si>
    <t>0009</t>
  </si>
  <si>
    <t>0011</t>
  </si>
  <si>
    <t>1.1.0.6.0.1.0.0</t>
  </si>
  <si>
    <t xml:space="preserve">Inventario Bienes de Consumo en Almacén </t>
  </si>
  <si>
    <t xml:space="preserve">Inventario Bienes de Consumo en Almacén Prendas &amp; Accesorios de Vestir  Utilería Escolar </t>
  </si>
  <si>
    <t xml:space="preserve">Inventario de Bienes de Consumo en Almacén Prendas &amp; Accesorios de Vestir </t>
  </si>
  <si>
    <t xml:space="preserve">Inventario de Bienes de Consumo en Almacén Calzados </t>
  </si>
  <si>
    <t xml:space="preserve">Inventario de Bienes de Consumo en Almacén Útiles Escolares </t>
  </si>
  <si>
    <t xml:space="preserve">Inventario de Bienes de Consumo en Almacén Suministro &amp; Material Gastable de Oficina </t>
  </si>
  <si>
    <t xml:space="preserve">Inventario de Bienes de Concumo Útiles de Cocina &amp; Comedor </t>
  </si>
  <si>
    <t>1.1.9.8.0.3.0.0</t>
  </si>
  <si>
    <t xml:space="preserve">Activos Diferidos </t>
  </si>
  <si>
    <t>119803001000000000</t>
  </si>
  <si>
    <t>Fianzas y Depósitos</t>
  </si>
  <si>
    <t>0010</t>
  </si>
  <si>
    <t>1.1.0.6.0.1.0.0.1</t>
  </si>
  <si>
    <t xml:space="preserve">Activos no Corrientes </t>
  </si>
  <si>
    <t>1.1.0.6.0.1.0.0.1.0</t>
  </si>
  <si>
    <t xml:space="preserve">Bienes Muebles, Inmuebles e Intangibles </t>
  </si>
  <si>
    <t>1.1.0.6.0.1.0.0.1.0.0.1</t>
  </si>
  <si>
    <t xml:space="preserve">Propiedad Planta &amp; Equipos </t>
  </si>
  <si>
    <t>0012</t>
  </si>
  <si>
    <t xml:space="preserve">Propiedad, Planta &amp; Equipos </t>
  </si>
  <si>
    <t>1.1.0.6.0.1.0.0.3.0.0.1</t>
  </si>
  <si>
    <t xml:space="preserve">Bienes Intangibles </t>
  </si>
  <si>
    <t>1.5.0.1.0.6</t>
  </si>
  <si>
    <t xml:space="preserve">Obras en Procesos </t>
  </si>
  <si>
    <t>(VALORES EN RD$)</t>
  </si>
  <si>
    <t>Efectivo y Equivalente de Efectivo (Nota 7)</t>
  </si>
  <si>
    <t>Cuentas por Cobrar a Corto Plazo (Nota 8)</t>
  </si>
  <si>
    <t xml:space="preserve">Total Activos Corrientes </t>
  </si>
  <si>
    <t>CREDITOS A COBRAR A LARGO PLAZO</t>
  </si>
  <si>
    <t>Activos Intangibles  (Nota 13)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</si>
  <si>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</si>
  <si>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</si>
  <si>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</si>
  <si>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</si>
  <si>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</si>
  <si>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</si>
  <si>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</si>
  <si>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 xml:space="preserve">Total Pasivos </t>
  </si>
  <si>
    <t xml:space="preserve">Patrimonio </t>
  </si>
  <si>
    <t xml:space="preserve">                                            (5,031,783,653.31</t>
  </si>
  <si>
    <t xml:space="preserve">Total Pasivos y Patrimonio  </t>
  </si>
  <si>
    <t>2.</t>
  </si>
  <si>
    <t>2.1.</t>
  </si>
  <si>
    <t xml:space="preserve">Cuentas por Pagar </t>
  </si>
  <si>
    <t>2.1.0.3.0.2</t>
  </si>
  <si>
    <t>0014</t>
  </si>
  <si>
    <t>210302001001000001</t>
  </si>
  <si>
    <t>Proveedores Directos Nacionales Alimentación Escolar PAE-Urbano</t>
  </si>
  <si>
    <t>210302001001000002</t>
  </si>
  <si>
    <t xml:space="preserve">Proveedores Directos Nacionales Alimentación Escolar PAE-Rural </t>
  </si>
  <si>
    <t>210302001001000003</t>
  </si>
  <si>
    <t xml:space="preserve">Proveedores Directos Nacionales Alimentación Escolar PAE-Fronterizo </t>
  </si>
  <si>
    <t>210302001001000004</t>
  </si>
  <si>
    <t>Proveedores Directos Nacionales Alimentación Escolar PAE-Jornada Escolar Extendida</t>
  </si>
  <si>
    <t xml:space="preserve">Cuentas Por Pagar Proveedores Utilería Escolar, Medicamentos y Equipos Médicos &amp; Otras Cuentas </t>
  </si>
  <si>
    <t>210302001001000005</t>
  </si>
  <si>
    <t xml:space="preserve">Cuentas Por Pagar Proveedores Utilería Escolar </t>
  </si>
  <si>
    <t>210302001001000006</t>
  </si>
  <si>
    <t xml:space="preserve">Cuentas Por Pagar Proveedores Medicamentos &amp; Equipos Médicos </t>
  </si>
  <si>
    <t>210302001001000007</t>
  </si>
  <si>
    <t xml:space="preserve">Cuentas Por Pagar Proveedores Otras Cuentas </t>
  </si>
  <si>
    <t xml:space="preserve">Otras Cuentas por Pagar </t>
  </si>
  <si>
    <t xml:space="preserve">Retenciones &amp; Deducciones Impositivas por Pagar </t>
  </si>
  <si>
    <t>Retenciones a Empleados Imp. S/Renta</t>
  </si>
  <si>
    <t>2.2.1.0.0.1.0.0.0.0</t>
  </si>
  <si>
    <t>221001000000000000</t>
  </si>
  <si>
    <t xml:space="preserve">Pasivos a Largo Plazo </t>
  </si>
  <si>
    <t>0015</t>
  </si>
  <si>
    <t>3</t>
  </si>
  <si>
    <t xml:space="preserve">Patrimonios </t>
  </si>
  <si>
    <t>3.2.</t>
  </si>
  <si>
    <t>320302001000000000</t>
  </si>
  <si>
    <t>Resultado Positivo (Ahorros)/ Resultado Negativo (Desahorros)</t>
  </si>
  <si>
    <t xml:space="preserve">Resultado Acumulado </t>
  </si>
  <si>
    <t>2.1.0.3.</t>
  </si>
  <si>
    <t>2.1.0.3.0</t>
  </si>
  <si>
    <t>0017</t>
  </si>
  <si>
    <t>0018</t>
  </si>
  <si>
    <t xml:space="preserve">Antonia Luisa Brito Ramírez </t>
  </si>
  <si>
    <t xml:space="preserve">Contador División Contabilidad </t>
  </si>
  <si>
    <t xml:space="preserve">Ranyeli Frias Campusano </t>
  </si>
  <si>
    <t>Encargado División Contabilidad</t>
  </si>
  <si>
    <t xml:space="preserve">Revisado por </t>
  </si>
  <si>
    <t xml:space="preserve">Elaborado por </t>
  </si>
  <si>
    <t>Balance RD$                   al Cierre Enero - Diciembre 2021</t>
  </si>
  <si>
    <t>Del 1ero. De Enero Al 31 de Diciembre 2021</t>
  </si>
  <si>
    <t>Ecfecivo Banco Reservas &amp; TN</t>
  </si>
  <si>
    <t xml:space="preserve"> </t>
  </si>
  <si>
    <t xml:space="preserve">Licencias de Informática </t>
  </si>
  <si>
    <t xml:space="preserve">  Estado de Situación Financiera   </t>
  </si>
  <si>
    <t>Inventarios (Nota 9)</t>
  </si>
  <si>
    <t>Gastos Pagados por Anticipados (Nota 10)</t>
  </si>
  <si>
    <t xml:space="preserve">Fianzas &amp; Depósitos (Nota 11) </t>
  </si>
  <si>
    <t>Propiedad, Planta y Equipos Neto   (Nota 12)</t>
  </si>
  <si>
    <t xml:space="preserve">                                                                                                                                                       </t>
  </si>
  <si>
    <t xml:space="preserve">Las Notas en las páginas 14 a la 28 son parte integral de estos Estados Financieros </t>
  </si>
  <si>
    <t xml:space="preserve">                                                                  </t>
  </si>
  <si>
    <t xml:space="preserve">Activos Neto/Patrimonio </t>
  </si>
  <si>
    <t xml:space="preserve">Total Activos Neto/Patrimonio </t>
  </si>
  <si>
    <t xml:space="preserve">         Del 1ero. Al 30 de Abril del  2022</t>
  </si>
  <si>
    <t>Abril 2022</t>
  </si>
  <si>
    <t>Obras para Edificación no Residencial (Obras en Procesos) (Nota 14)</t>
  </si>
  <si>
    <t>Cuentas por Pagar a Proveedores de Bienes &amp; Servicios (Nota 15)</t>
  </si>
  <si>
    <t>Deduciones &amp; Retenciones por Pagar  (Nota 16)</t>
  </si>
  <si>
    <t>Pasivos no Corrientes  (Nota 17)</t>
  </si>
  <si>
    <t>Ajuste al Patrimonio (Nota 18)</t>
  </si>
  <si>
    <t xml:space="preserve">Resultados de Ejercicios Anteriores (Nota 19) </t>
  </si>
  <si>
    <t xml:space="preserve">Resultado Positivos (Ahorros) / Negativo (Desahorro) (Nota 20)   </t>
  </si>
  <si>
    <t>Resultado Acumulado (Nota 21)</t>
  </si>
  <si>
    <t xml:space="preserve">Departamento Administrativo Financiero </t>
  </si>
  <si>
    <t xml:space="preserve">Firmas los Estados Financieros </t>
  </si>
  <si>
    <t xml:space="preserve">Victor Castro </t>
  </si>
  <si>
    <t xml:space="preserve">Julio César Santana De León </t>
  </si>
  <si>
    <t>Director Ejecutivo</t>
  </si>
  <si>
    <t>Director Administrativo Financiero</t>
  </si>
  <si>
    <t xml:space="preserve">Aprobado por </t>
  </si>
  <si>
    <t xml:space="preserve">Autorizado por </t>
  </si>
  <si>
    <t xml:space="preserve">Noelia Minerva Cruz Matías </t>
  </si>
  <si>
    <t>Ranyeli Frias Campusano</t>
  </si>
  <si>
    <t xml:space="preserve">Encargada Financiero </t>
  </si>
  <si>
    <t>Encargado Interino División Contabilidad</t>
  </si>
  <si>
    <t xml:space="preserve">Validado 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</si>
</sst>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_-* #,##0.00\ _P_t_s_-;\-* #,##0.00\ _P_t_s_-;_-* &quot;-&quot;??\ _P_t_s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0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2"/>
      <name val="Palatino Linotype"/>
      <family val="1"/>
    </font>
    <font>
      <sz val="11"/>
      <color rgb="FF000000"/>
      <name val="Calibri"/>
      <family val="2"/>
      <scheme val="minor"/>
    </font>
    <font>
      <b/>
      <sz val="22"/>
      <name val="Edwardian Script ITC"/>
      <family val="4"/>
    </font>
    <font>
      <b/>
      <sz val="12"/>
      <color rgb="FF0070C0"/>
      <name val="Palatino Linotype"/>
      <family val="1"/>
    </font>
    <font>
      <b/>
      <sz val="11"/>
      <color theme="1"/>
      <name val="Palatino Linotype"/>
      <family val="1"/>
    </font>
    <font>
      <sz val="11"/>
      <color theme="0"/>
      <name val="Palatino Linotype"/>
      <family val="1"/>
    </font>
    <font>
      <sz val="11"/>
      <color indexed="8"/>
      <name val="Calibri"/>
      <family val="2"/>
    </font>
    <font>
      <b/>
      <sz val="24"/>
      <name val="Palatino Linotype"/>
      <family val="1"/>
    </font>
    <font>
      <sz val="24"/>
      <name val="Calibri"/>
      <family val="2"/>
      <scheme val="minor"/>
    </font>
    <font>
      <b/>
      <sz val="18"/>
      <name val="Palatino Linotype"/>
      <family val="1"/>
    </font>
    <font>
      <b/>
      <sz val="12"/>
      <color rgb="FFC00000"/>
      <name val="Palatino Linotype"/>
      <family val="1"/>
    </font>
    <font>
      <b/>
      <sz val="11"/>
      <color rgb="FF0070C0"/>
      <name val="Palatino Linotype"/>
      <family val="1"/>
    </font>
    <font>
      <sz val="18"/>
      <color rgb="FF0070C0"/>
      <name val="Calibri"/>
      <family val="2"/>
      <scheme val="minor"/>
    </font>
    <font>
      <b/>
      <u val="double"/>
      <sz val="11"/>
      <color theme="0"/>
      <name val="Palatino Linotype"/>
      <family val="1"/>
    </font>
    <font>
      <sz val="14"/>
      <color rgb="FF0070C0"/>
      <name val="Palatino Linotype"/>
      <family val="1"/>
    </font>
    <font>
      <b/>
      <sz val="28"/>
      <name val="Palatino Linotype"/>
      <family val="1"/>
    </font>
    <font>
      <sz val="28"/>
      <name val="Palatino Linotype"/>
      <family val="1"/>
    </font>
    <font>
      <b/>
      <sz val="28"/>
      <color rgb="FF0070C0"/>
      <name val="Palatino Linotype"/>
      <family val="1"/>
    </font>
    <font>
      <sz val="28"/>
      <color rgb="FF0070C0"/>
      <name val="Palatino Linotype"/>
      <family val="1"/>
    </font>
    <font>
      <b/>
      <sz val="24"/>
      <color theme="1"/>
      <name val="Palatino Linotype"/>
      <family val="1"/>
    </font>
    <font>
      <b/>
      <sz val="22"/>
      <color theme="1"/>
      <name val="Palatino Linotype"/>
      <family val="1"/>
    </font>
    <font>
      <sz val="20"/>
      <color theme="1"/>
      <name val="Palatino Linotype"/>
      <family val="1"/>
    </font>
    <font>
      <sz val="22"/>
      <color theme="1"/>
      <name val="Palatino Linotype"/>
      <family val="1"/>
    </font>
    <font>
      <b/>
      <sz val="18"/>
      <color rgb="FF0070C0"/>
      <name val="Palatino Linotype"/>
      <family val="1"/>
    </font>
    <font>
      <b/>
      <sz val="36"/>
      <name val="Palatino Linotype"/>
      <family val="1"/>
    </font>
    <font>
      <sz val="36"/>
      <name val="Palatino Linotype"/>
      <family val="1"/>
    </font>
    <font>
      <b/>
      <i/>
      <sz val="36"/>
      <name val="Edwardian Script ITC"/>
      <family val="4"/>
    </font>
    <font>
      <b/>
      <sz val="38"/>
      <name val="Palatino Linotype"/>
      <family val="1"/>
    </font>
    <font>
      <sz val="38"/>
      <name val="Palatino Linotype"/>
      <family val="1"/>
    </font>
    <font>
      <sz val="35"/>
      <name val="Palatino Linotype"/>
      <family val="1"/>
    </font>
    <font>
      <b/>
      <sz val="38"/>
      <color theme="1"/>
      <name val="Palatino Linotype"/>
      <family val="1"/>
    </font>
    <font>
      <sz val="37"/>
      <name val="Palatino Linotype"/>
      <family val="1"/>
    </font>
    <font>
      <b/>
      <sz val="22"/>
      <name val="Palatino Linotype"/>
      <family val="1"/>
    </font>
    <font>
      <b/>
      <sz val="20"/>
      <name val="Palatino Linotype"/>
      <family val="1"/>
    </font>
    <font>
      <b/>
      <sz val="20"/>
      <name val="Edwardian Script ITC"/>
      <family val="4"/>
    </font>
    <font>
      <b/>
      <i/>
      <sz val="28"/>
      <name val="Edwardian Script ITC"/>
      <family val="4"/>
    </font>
    <font>
      <b/>
      <i/>
      <sz val="24"/>
      <name val="Edwardian Script ITC"/>
      <family val="4"/>
    </font>
    <font>
      <b/>
      <sz val="13"/>
      <color rgb="FF0070C0"/>
      <name val="Palatino Linotype"/>
      <family val="1"/>
    </font>
    <font>
      <sz val="24"/>
      <color rgb="FF0070C0"/>
      <name val="Palatino Linotype"/>
      <family val="1"/>
    </font>
    <font>
      <b/>
      <sz val="26"/>
      <color theme="1"/>
      <name val="Palatino Linotype"/>
      <family val="1"/>
    </font>
    <font>
      <sz val="20"/>
      <name val="Palatino Linotype"/>
      <family val="1"/>
    </font>
    <font>
      <sz val="20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24"/>
      <color theme="1"/>
      <name val="Palatino Linotype"/>
      <family val="1"/>
    </font>
    <font>
      <b/>
      <sz val="23"/>
      <color theme="1"/>
      <name val="Palatino Linotype"/>
      <family val="1"/>
    </font>
    <font>
      <b/>
      <sz val="24"/>
      <color rgb="FF0070C0"/>
      <name val="Palatino Linotype"/>
      <family val="1"/>
    </font>
    <font>
      <b/>
      <sz val="2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43" fontId="1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4" fontId="2" fillId="3" borderId="0" xfId="0" applyNumberFormat="1" applyFont="1" applyFill="1" applyAlignment="1">
      <alignment horizontal="right" wrapText="1"/>
    </xf>
    <xf numFmtId="49" fontId="9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4" fontId="10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49" fontId="10" fillId="3" borderId="0" xfId="0" applyNumberFormat="1" applyFont="1" applyFill="1" applyAlignment="1">
      <alignment horizontal="left"/>
    </xf>
    <xf numFmtId="4" fontId="2" fillId="3" borderId="0" xfId="0" applyNumberFormat="1" applyFont="1" applyFill="1"/>
    <xf numFmtId="39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2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" fontId="2" fillId="3" borderId="0" xfId="0" applyNumberFormat="1" applyFont="1" applyFill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0" fontId="13" fillId="0" borderId="0" xfId="0" applyFont="1"/>
    <xf numFmtId="0" fontId="12" fillId="2" borderId="0" xfId="1" applyFont="1" applyFill="1" applyAlignment="1">
      <alignment horizontal="right"/>
    </xf>
    <xf numFmtId="43" fontId="12" fillId="2" borderId="0" xfId="3" applyFont="1" applyFill="1" applyBorder="1" applyAlignment="1">
      <alignment horizontal="right"/>
    </xf>
    <xf numFmtId="0" fontId="8" fillId="4" borderId="0" xfId="1" applyFont="1" applyFill="1" applyAlignment="1">
      <alignment horizontal="center" vertical="center"/>
    </xf>
    <xf numFmtId="0" fontId="15" fillId="4" borderId="0" xfId="1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4" fontId="2" fillId="3" borderId="0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39" fontId="2" fillId="3" borderId="0" xfId="0" applyNumberFormat="1" applyFont="1" applyFill="1" applyAlignment="1">
      <alignment horizontal="right"/>
    </xf>
    <xf numFmtId="4" fontId="18" fillId="3" borderId="0" xfId="0" applyNumberFormat="1" applyFont="1" applyFill="1" applyAlignment="1">
      <alignment horizontal="right"/>
    </xf>
    <xf numFmtId="4" fontId="18" fillId="3" borderId="0" xfId="0" applyNumberFormat="1" applyFont="1" applyFill="1"/>
    <xf numFmtId="0" fontId="19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0" fillId="2" borderId="0" xfId="1" applyFont="1" applyFill="1"/>
    <xf numFmtId="0" fontId="21" fillId="2" borderId="0" xfId="1" applyFont="1" applyFill="1"/>
    <xf numFmtId="164" fontId="21" fillId="2" borderId="0" xfId="3" applyNumberFormat="1" applyFont="1" applyFill="1" applyBorder="1" applyAlignment="1">
      <alignment horizontal="right"/>
    </xf>
    <xf numFmtId="0" fontId="21" fillId="2" borderId="0" xfId="1" applyFont="1" applyFill="1" applyAlignment="1">
      <alignment horizontal="right"/>
    </xf>
    <xf numFmtId="164" fontId="20" fillId="2" borderId="0" xfId="3" applyNumberFormat="1" applyFont="1" applyFill="1" applyBorder="1" applyAlignment="1">
      <alignment horizontal="right"/>
    </xf>
    <xf numFmtId="0" fontId="22" fillId="2" borderId="0" xfId="1" applyFont="1" applyFill="1"/>
    <xf numFmtId="0" fontId="23" fillId="2" borderId="0" xfId="1" applyFont="1" applyFill="1" applyAlignment="1">
      <alignment horizontal="right"/>
    </xf>
    <xf numFmtId="164" fontId="22" fillId="2" borderId="0" xfId="3" applyNumberFormat="1" applyFont="1" applyFill="1" applyBorder="1" applyAlignment="1">
      <alignment horizontal="right"/>
    </xf>
    <xf numFmtId="164" fontId="23" fillId="2" borderId="0" xfId="3" applyNumberFormat="1" applyFont="1" applyFill="1" applyBorder="1" applyAlignment="1">
      <alignment horizontal="right"/>
    </xf>
    <xf numFmtId="0" fontId="20" fillId="2" borderId="0" xfId="1" applyFont="1" applyFill="1" applyAlignment="1">
      <alignment horizontal="right"/>
    </xf>
    <xf numFmtId="0" fontId="17" fillId="0" borderId="0" xfId="0" applyFont="1"/>
    <xf numFmtId="0" fontId="28" fillId="2" borderId="0" xfId="1" applyFont="1" applyFill="1" applyAlignment="1">
      <alignment horizontal="right"/>
    </xf>
    <xf numFmtId="43" fontId="28" fillId="2" borderId="0" xfId="3" applyFont="1" applyFill="1" applyBorder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19" fillId="0" borderId="0" xfId="0" applyFont="1"/>
    <xf numFmtId="164" fontId="30" fillId="2" borderId="0" xfId="3" applyNumberFormat="1" applyFont="1" applyFill="1" applyBorder="1" applyAlignment="1">
      <alignment horizontal="right"/>
    </xf>
    <xf numFmtId="164" fontId="29" fillId="2" borderId="0" xfId="3" applyNumberFormat="1" applyFont="1" applyFill="1" applyBorder="1" applyAlignment="1">
      <alignment horizontal="right"/>
    </xf>
    <xf numFmtId="164" fontId="30" fillId="2" borderId="1" xfId="3" applyNumberFormat="1" applyFont="1" applyFill="1" applyBorder="1" applyAlignment="1">
      <alignment horizontal="right"/>
    </xf>
    <xf numFmtId="164" fontId="29" fillId="2" borderId="1" xfId="3" applyNumberFormat="1" applyFont="1" applyFill="1" applyBorder="1" applyAlignment="1">
      <alignment horizontal="right"/>
    </xf>
    <xf numFmtId="0" fontId="32" fillId="2" borderId="0" xfId="1" applyFont="1" applyFill="1" applyAlignment="1">
      <alignment vertical="center"/>
    </xf>
    <xf numFmtId="0" fontId="32" fillId="2" borderId="0" xfId="1" applyFont="1" applyFill="1"/>
    <xf numFmtId="0" fontId="33" fillId="2" borderId="0" xfId="1" applyFont="1" applyFill="1"/>
    <xf numFmtId="49" fontId="32" fillId="2" borderId="0" xfId="1" applyNumberFormat="1" applyFont="1" applyFill="1" applyAlignment="1">
      <alignment horizontal="right" vertical="center"/>
    </xf>
    <xf numFmtId="43" fontId="33" fillId="2" borderId="0" xfId="3" applyFont="1" applyFill="1" applyAlignment="1">
      <alignment horizontal="right"/>
    </xf>
    <xf numFmtId="164" fontId="33" fillId="2" borderId="0" xfId="3" applyNumberFormat="1" applyFont="1" applyFill="1" applyAlignment="1">
      <alignment horizontal="right"/>
    </xf>
    <xf numFmtId="164" fontId="33" fillId="2" borderId="0" xfId="3" applyNumberFormat="1" applyFont="1" applyFill="1" applyBorder="1" applyAlignment="1">
      <alignment horizontal="right"/>
    </xf>
    <xf numFmtId="164" fontId="33" fillId="2" borderId="0" xfId="3" applyNumberFormat="1" applyFont="1" applyFill="1" applyBorder="1" applyAlignment="1">
      <alignment horizontal="right" vertical="center"/>
    </xf>
    <xf numFmtId="164" fontId="33" fillId="2" borderId="1" xfId="3" applyNumberFormat="1" applyFont="1" applyFill="1" applyBorder="1" applyAlignment="1">
      <alignment horizontal="right" vertical="center"/>
    </xf>
    <xf numFmtId="0" fontId="33" fillId="2" borderId="0" xfId="1" applyFont="1" applyFill="1" applyAlignment="1">
      <alignment horizontal="right"/>
    </xf>
    <xf numFmtId="164" fontId="32" fillId="2" borderId="0" xfId="3" applyNumberFormat="1" applyFont="1" applyFill="1" applyBorder="1" applyAlignment="1">
      <alignment horizontal="right"/>
    </xf>
    <xf numFmtId="164" fontId="33" fillId="2" borderId="1" xfId="3" applyNumberFormat="1" applyFont="1" applyFill="1" applyBorder="1" applyAlignment="1">
      <alignment horizontal="right"/>
    </xf>
    <xf numFmtId="164" fontId="32" fillId="2" borderId="0" xfId="3" applyNumberFormat="1" applyFont="1" applyFill="1" applyAlignment="1">
      <alignment horizontal="right"/>
    </xf>
    <xf numFmtId="164" fontId="32" fillId="2" borderId="1" xfId="3" applyNumberFormat="1" applyFont="1" applyFill="1" applyBorder="1" applyAlignment="1">
      <alignment horizontal="right" vertical="center"/>
    </xf>
    <xf numFmtId="39" fontId="33" fillId="2" borderId="1" xfId="3" applyNumberFormat="1" applyFont="1" applyFill="1" applyBorder="1" applyAlignment="1">
      <alignment horizontal="right"/>
    </xf>
    <xf numFmtId="165" fontId="32" fillId="2" borderId="0" xfId="4" applyFont="1" applyFill="1" applyAlignment="1">
      <alignment horizontal="right"/>
    </xf>
    <xf numFmtId="39" fontId="32" fillId="2" borderId="3" xfId="3" applyNumberFormat="1" applyFont="1" applyFill="1" applyBorder="1" applyAlignment="1">
      <alignment horizontal="right"/>
    </xf>
    <xf numFmtId="164" fontId="32" fillId="2" borderId="4" xfId="3" applyNumberFormat="1" applyFont="1" applyFill="1" applyBorder="1" applyAlignment="1">
      <alignment horizontal="right"/>
    </xf>
    <xf numFmtId="164" fontId="35" fillId="0" borderId="2" xfId="0" applyNumberFormat="1" applyFont="1" applyBorder="1"/>
    <xf numFmtId="39" fontId="33" fillId="2" borderId="0" xfId="3" applyNumberFormat="1" applyFont="1" applyFill="1" applyBorder="1" applyAlignment="1">
      <alignment vertical="top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top"/>
    </xf>
    <xf numFmtId="49" fontId="5" fillId="0" borderId="0" xfId="2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33" fillId="2" borderId="0" xfId="1" applyFont="1" applyFill="1" applyAlignment="1">
      <alignment horizontal="left"/>
    </xf>
    <xf numFmtId="0" fontId="34" fillId="2" borderId="0" xfId="1" applyFont="1" applyFill="1" applyAlignment="1">
      <alignment horizontal="left"/>
    </xf>
    <xf numFmtId="0" fontId="20" fillId="0" borderId="0" xfId="1" applyFont="1" applyAlignment="1">
      <alignment horizontal="center"/>
    </xf>
    <xf numFmtId="0" fontId="16" fillId="0" borderId="0" xfId="0" applyFont="1" applyAlignment="1">
      <alignment horizontal="center" wrapText="1"/>
    </xf>
    <xf numFmtId="0" fontId="7" fillId="2" borderId="0" xfId="1" applyFont="1" applyFill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/>
    </xf>
    <xf numFmtId="0" fontId="37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2" fillId="4" borderId="0" xfId="1" applyFont="1" applyFill="1" applyAlignment="1">
      <alignment horizontal="left" vertical="center"/>
    </xf>
    <xf numFmtId="0" fontId="26" fillId="0" borderId="0" xfId="0" applyFont="1" applyAlignment="1">
      <alignment horizontal="center"/>
    </xf>
    <xf numFmtId="0" fontId="14" fillId="4" borderId="0" xfId="1" applyFont="1" applyFill="1" applyAlignment="1">
      <alignment horizontal="left" vertical="center"/>
    </xf>
    <xf numFmtId="0" fontId="8" fillId="4" borderId="0" xfId="1" applyFont="1" applyFill="1" applyAlignment="1">
      <alignment horizontal="center" vertical="center"/>
    </xf>
    <xf numFmtId="0" fontId="16" fillId="0" borderId="0" xfId="0" applyFont="1" applyAlignment="1">
      <alignment vertical="top" wrapText="1"/>
    </xf>
    <xf numFmtId="0" fontId="27" fillId="0" borderId="0" xfId="0" applyFont="1" applyAlignment="1">
      <alignment horizontal="center"/>
    </xf>
    <xf numFmtId="0" fontId="33" fillId="2" borderId="0" xfId="1" applyFont="1" applyFill="1" applyAlignment="1">
      <alignment horizontal="left" vertical="center"/>
    </xf>
    <xf numFmtId="0" fontId="29" fillId="2" borderId="0" xfId="1" applyFont="1" applyFill="1" applyAlignment="1">
      <alignment horizontal="left"/>
    </xf>
    <xf numFmtId="0" fontId="32" fillId="2" borderId="0" xfId="1" applyFont="1" applyFill="1" applyAlignment="1">
      <alignment horizontal="left" vertical="center"/>
    </xf>
    <xf numFmtId="0" fontId="36" fillId="2" borderId="0" xfId="1" applyFont="1" applyFill="1" applyAlignment="1">
      <alignment horizontal="left" vertical="top" wrapText="1"/>
    </xf>
    <xf numFmtId="0" fontId="32" fillId="0" borderId="0" xfId="1" applyFont="1" applyAlignment="1">
      <alignment horizontal="left"/>
    </xf>
    <xf numFmtId="0" fontId="30" fillId="2" borderId="0" xfId="1" applyFont="1" applyFill="1" applyAlignment="1">
      <alignment horizontal="left" vertical="top" wrapText="1"/>
    </xf>
    <xf numFmtId="0" fontId="30" fillId="2" borderId="0" xfId="1" applyFont="1" applyFill="1" applyAlignment="1">
      <alignment horizontal="left"/>
    </xf>
    <xf numFmtId="0" fontId="38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40" fillId="2" borderId="0" xfId="1" applyFont="1" applyFill="1" applyAlignment="1">
      <alignment horizontal="center" vertical="center"/>
    </xf>
    <xf numFmtId="0" fontId="41" fillId="2" borderId="0" xfId="1" applyFont="1" applyFill="1" applyAlignment="1">
      <alignment horizontal="center" vertical="center"/>
    </xf>
    <xf numFmtId="0" fontId="37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49" fontId="12" fillId="2" borderId="0" xfId="1" applyNumberFormat="1" applyFont="1" applyFill="1" applyAlignment="1">
      <alignment horizontal="center"/>
    </xf>
    <xf numFmtId="0" fontId="43" fillId="0" borderId="0" xfId="1" applyFont="1" applyAlignment="1">
      <alignment horizontal="center"/>
    </xf>
    <xf numFmtId="0" fontId="43" fillId="0" borderId="1" xfId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43" fontId="44" fillId="2" borderId="0" xfId="3" applyFont="1" applyFill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43" fontId="26" fillId="2" borderId="0" xfId="3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" xfId="0" applyFont="1" applyBorder="1" applyAlignment="1">
      <alignment horizontal="center"/>
    </xf>
    <xf numFmtId="0" fontId="25" fillId="0" borderId="0" xfId="0" applyFont="1" applyAlignment="1">
      <alignment horizontal="left"/>
    </xf>
    <xf numFmtId="43" fontId="25" fillId="2" borderId="7" xfId="3" applyFont="1" applyFill="1" applyBorder="1" applyAlignment="1">
      <alignment horizontal="center" vertical="top"/>
    </xf>
    <xf numFmtId="43" fontId="27" fillId="2" borderId="0" xfId="3" applyFont="1" applyFill="1" applyBorder="1" applyAlignment="1">
      <alignment horizontal="center" vertical="center"/>
    </xf>
    <xf numFmtId="43" fontId="26" fillId="2" borderId="0" xfId="3" applyFont="1" applyFill="1" applyBorder="1" applyAlignment="1">
      <alignment horizontal="center" vertical="top"/>
    </xf>
    <xf numFmtId="0" fontId="46" fillId="0" borderId="0" xfId="0" applyFont="1"/>
    <xf numFmtId="43" fontId="26" fillId="2" borderId="0" xfId="3" applyFont="1" applyFill="1" applyBorder="1" applyAlignment="1">
      <alignment horizontal="center" vertical="top"/>
    </xf>
    <xf numFmtId="43" fontId="48" fillId="2" borderId="0" xfId="3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47" fillId="0" borderId="0" xfId="0" applyFont="1"/>
    <xf numFmtId="43" fontId="49" fillId="2" borderId="0" xfId="3" applyFont="1" applyFill="1" applyBorder="1" applyAlignment="1">
      <alignment horizontal="center" vertical="top"/>
    </xf>
    <xf numFmtId="0" fontId="50" fillId="2" borderId="0" xfId="1" applyFont="1" applyFill="1" applyAlignment="1">
      <alignment horizontal="right"/>
    </xf>
    <xf numFmtId="43" fontId="50" fillId="2" borderId="0" xfId="3" applyFont="1" applyFill="1" applyBorder="1" applyAlignment="1">
      <alignment horizontal="right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51" fillId="0" borderId="0" xfId="0" applyFont="1" applyAlignment="1">
      <alignment horizontal="center"/>
    </xf>
    <xf numFmtId="0" fontId="26" fillId="0" borderId="0" xfId="0" applyFont="1"/>
  </cellXfs>
  <cellStyles count="5">
    <cellStyle name="Comma 3" xfId="3"/>
    <cellStyle name="Millares 2" xfId="4"/>
    <cellStyle name="Normal" xfId="0" builtinId="0"/>
    <cellStyle name="Normal 2 2" xfId="2"/>
    <cellStyle name="Normal 3" xfId="1"/>
  </cellStyles>
  <dxfs count="9"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1</xdr:row>
      <xdr:rowOff>0</xdr:rowOff>
    </xdr:from>
    <xdr:to>
      <xdr:col>4</xdr:col>
      <xdr:colOff>362438</xdr:colOff>
      <xdr:row>8</xdr:row>
      <xdr:rowOff>84013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xmlns="" id="{AA40A48D-A482-4BE4-9BE8-A2E471DC7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09550"/>
          <a:ext cx="4591538" cy="15508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63500</xdr:colOff>
      <xdr:row>117</xdr:row>
      <xdr:rowOff>79375</xdr:rowOff>
    </xdr:from>
    <xdr:to>
      <xdr:col>6</xdr:col>
      <xdr:colOff>1381125</xdr:colOff>
      <xdr:row>127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BE1375E-690B-4FA1-B8D8-E4305965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6638250"/>
          <a:ext cx="11699875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1917212</xdr:colOff>
      <xdr:row>0</xdr:row>
      <xdr:rowOff>111125</xdr:rowOff>
    </xdr:from>
    <xdr:to>
      <xdr:col>6</xdr:col>
      <xdr:colOff>2921000</xdr:colOff>
      <xdr:row>7</xdr:row>
      <xdr:rowOff>7329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xmlns="" id="{3C967848-7735-46AA-A362-CA0507DED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462" y="111125"/>
          <a:ext cx="5385288" cy="16900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52</xdr:row>
      <xdr:rowOff>150198</xdr:rowOff>
    </xdr:from>
    <xdr:to>
      <xdr:col>7</xdr:col>
      <xdr:colOff>4017596</xdr:colOff>
      <xdr:row>52</xdr:row>
      <xdr:rowOff>2344612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802554A-BCC1-4411-A173-2F444251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54525"/>
          <a:ext cx="17609038" cy="2194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EFF%20PRELIMINARES%20INABIE\EEFF%20PRELIMINARES%20MENSUALES%202022\INFORMACIONES%20ECON&#211;MICAS%20ABRIL%202022\BALANZAS%20COMPROBACI&#211;N%20ABRIL%202022\MAIN%20ACCOUNT%20ESTADO%20SITUACI&#211;N%20FINANCIERA%20ABRI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EFF%20PRELIMINARES%20INABIE\EEFF%20PRELIMINARES%20MENSUALES%202022\INFORMACIONES%20ECON&#211;MICAS%20FEBRERO%202022\BALANZAS%20COMPROBACI&#211;N%20FEBRERO%202022\MAIN%20ACCOUNT%20ESTADO%20SITUACI&#211;N%20FINANCIERA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ABRIL 2022"/>
    </sheetNames>
    <sheetDataSet>
      <sheetData sheetId="0">
        <row r="22">
          <cell r="I22">
            <v>1832587235.0600028</v>
          </cell>
        </row>
        <row r="37">
          <cell r="I37">
            <v>2169947745.1799994</v>
          </cell>
        </row>
        <row r="49">
          <cell r="I49">
            <v>5356136.92</v>
          </cell>
        </row>
        <row r="56">
          <cell r="I56">
            <v>520901165.75999981</v>
          </cell>
        </row>
        <row r="70">
          <cell r="I70">
            <v>323783148.46175051</v>
          </cell>
        </row>
        <row r="72">
          <cell r="H72">
            <v>1016639.6200000002</v>
          </cell>
        </row>
        <row r="78">
          <cell r="H78">
            <v>3369474.29</v>
          </cell>
        </row>
        <row r="94">
          <cell r="I94">
            <v>7192015.7400000002</v>
          </cell>
        </row>
        <row r="102">
          <cell r="I102">
            <v>32095751.530000001</v>
          </cell>
        </row>
        <row r="103">
          <cell r="I103">
            <v>16617711.18</v>
          </cell>
        </row>
        <row r="104">
          <cell r="I104">
            <v>-346994824.13999993</v>
          </cell>
        </row>
        <row r="105">
          <cell r="I105">
            <v>-2714092882.52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FEBRERO 2022"/>
    </sheetNames>
    <sheetDataSet>
      <sheetData sheetId="0">
        <row r="63">
          <cell r="H63">
            <v>2528161.13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" displayName="Table" ref="A19:G107" totalsRowShown="0" headerRowDxfId="8" dataDxfId="7">
  <autoFilter ref="A19:G107"/>
  <tableColumns count="7">
    <tableColumn id="7" name="Mapeo" dataDxfId="6"/>
    <tableColumn id="1" name="Main Account " dataDxfId="5"/>
    <tableColumn id="2" name="Nombre" dataDxfId="4"/>
    <tableColumn id="3" name="Saldo de Apertura" dataDxfId="3"/>
    <tableColumn id="4" name="Débito" dataDxfId="2"/>
    <tableColumn id="5" name="Crédito" dataDxfId="1"/>
    <tableColumn id="6" name="Balance RD$                   al Cierre Enero - Diciembre 20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view="pageBreakPreview" topLeftCell="A79" zoomScale="60" zoomScaleNormal="100" workbookViewId="0">
      <selection activeCell="A109" sqref="A109:G128"/>
    </sheetView>
  </sheetViews>
  <sheetFormatPr defaultColWidth="11.42578125" defaultRowHeight="16.5" x14ac:dyDescent="0.3"/>
  <cols>
    <col min="1" max="1" width="8.85546875" style="2" customWidth="1"/>
    <col min="2" max="2" width="21.85546875" style="2" bestFit="1" customWidth="1"/>
    <col min="3" max="3" width="68" style="3" bestFit="1" customWidth="1"/>
    <col min="4" max="4" width="18.28515625" style="3" bestFit="1" customWidth="1"/>
    <col min="5" max="5" width="19.42578125" style="3" bestFit="1" customWidth="1"/>
    <col min="6" max="6" width="19" style="3" bestFit="1" customWidth="1"/>
    <col min="7" max="7" width="21.28515625" style="1" customWidth="1"/>
    <col min="8" max="8" width="11.42578125" style="1"/>
    <col min="9" max="9" width="33.140625" style="20" customWidth="1"/>
    <col min="10" max="16384" width="11.42578125" style="1"/>
  </cols>
  <sheetData>
    <row r="1" spans="1:7" x14ac:dyDescent="0.3">
      <c r="A1" s="84"/>
      <c r="B1" s="84"/>
      <c r="C1" s="84"/>
      <c r="D1" s="84"/>
      <c r="E1" s="84"/>
      <c r="F1" s="84"/>
      <c r="G1" s="84"/>
    </row>
    <row r="2" spans="1:7" x14ac:dyDescent="0.3">
      <c r="A2" s="84"/>
      <c r="B2" s="84"/>
      <c r="C2" s="84"/>
      <c r="D2" s="84"/>
      <c r="E2" s="84"/>
      <c r="F2" s="84"/>
      <c r="G2" s="84"/>
    </row>
    <row r="3" spans="1:7" x14ac:dyDescent="0.3">
      <c r="A3" s="84"/>
      <c r="B3" s="84"/>
      <c r="C3" s="84"/>
      <c r="D3" s="84"/>
      <c r="E3" s="84"/>
      <c r="F3" s="84"/>
      <c r="G3" s="84"/>
    </row>
    <row r="4" spans="1:7" x14ac:dyDescent="0.3">
      <c r="A4" s="84"/>
      <c r="B4" s="84"/>
      <c r="C4" s="84"/>
      <c r="D4" s="84"/>
      <c r="E4" s="84"/>
      <c r="F4" s="84"/>
      <c r="G4" s="84"/>
    </row>
    <row r="5" spans="1:7" x14ac:dyDescent="0.3">
      <c r="A5" s="84"/>
      <c r="B5" s="84"/>
      <c r="C5" s="84"/>
      <c r="D5" s="84"/>
      <c r="E5" s="84"/>
      <c r="F5" s="84"/>
      <c r="G5" s="84"/>
    </row>
    <row r="6" spans="1:7" x14ac:dyDescent="0.3">
      <c r="A6" s="84"/>
      <c r="B6" s="84"/>
      <c r="C6" s="84"/>
      <c r="D6" s="84"/>
      <c r="E6" s="84"/>
      <c r="F6" s="84"/>
      <c r="G6" s="84"/>
    </row>
    <row r="7" spans="1:7" x14ac:dyDescent="0.3">
      <c r="A7" s="84"/>
      <c r="B7" s="84"/>
      <c r="C7" s="84"/>
      <c r="D7" s="84"/>
      <c r="E7" s="84"/>
      <c r="F7" s="84"/>
      <c r="G7" s="84"/>
    </row>
    <row r="8" spans="1:7" x14ac:dyDescent="0.3">
      <c r="A8" s="84"/>
      <c r="B8" s="84"/>
      <c r="C8" s="84"/>
      <c r="D8" s="84"/>
      <c r="E8" s="84"/>
      <c r="F8" s="84"/>
      <c r="G8" s="84"/>
    </row>
    <row r="9" spans="1:7" x14ac:dyDescent="0.3">
      <c r="A9" s="84"/>
      <c r="B9" s="84"/>
      <c r="C9" s="84"/>
      <c r="D9" s="84"/>
      <c r="E9" s="84"/>
      <c r="F9" s="84"/>
      <c r="G9" s="84"/>
    </row>
    <row r="10" spans="1:7" ht="18" x14ac:dyDescent="0.35">
      <c r="A10" s="91" t="s">
        <v>72</v>
      </c>
      <c r="B10" s="91"/>
      <c r="C10" s="91"/>
      <c r="D10" s="91"/>
      <c r="E10" s="91"/>
      <c r="F10" s="91"/>
      <c r="G10" s="91"/>
    </row>
    <row r="11" spans="1:7" ht="30" x14ac:dyDescent="0.3">
      <c r="A11" s="92" t="s">
        <v>73</v>
      </c>
      <c r="B11" s="93"/>
      <c r="C11" s="93"/>
      <c r="D11" s="93"/>
      <c r="E11" s="93"/>
      <c r="F11" s="93"/>
      <c r="G11" s="93"/>
    </row>
    <row r="12" spans="1:7" ht="18" x14ac:dyDescent="0.3">
      <c r="A12" s="94" t="s">
        <v>74</v>
      </c>
      <c r="B12" s="94"/>
      <c r="C12" s="94"/>
      <c r="D12" s="94"/>
      <c r="E12" s="94"/>
      <c r="F12" s="94"/>
      <c r="G12" s="94"/>
    </row>
    <row r="13" spans="1:7" ht="18" x14ac:dyDescent="0.3">
      <c r="A13" s="94" t="s">
        <v>75</v>
      </c>
      <c r="B13" s="94"/>
      <c r="C13" s="94"/>
      <c r="D13" s="94"/>
      <c r="E13" s="94"/>
      <c r="F13" s="94"/>
      <c r="G13" s="94"/>
    </row>
    <row r="14" spans="1:7" ht="18" x14ac:dyDescent="0.3">
      <c r="A14" s="95" t="s">
        <v>196</v>
      </c>
      <c r="B14" s="95"/>
      <c r="C14" s="95"/>
      <c r="D14" s="95"/>
      <c r="E14" s="95"/>
      <c r="F14" s="95"/>
      <c r="G14" s="95"/>
    </row>
    <row r="15" spans="1:7" x14ac:dyDescent="0.3">
      <c r="A15" s="96" t="s">
        <v>76</v>
      </c>
      <c r="B15" s="96"/>
      <c r="C15" s="96"/>
      <c r="D15" s="96"/>
      <c r="E15" s="96"/>
      <c r="F15" s="96"/>
      <c r="G15" s="96"/>
    </row>
    <row r="16" spans="1:7" x14ac:dyDescent="0.3">
      <c r="A16" s="84"/>
      <c r="B16" s="84"/>
      <c r="C16" s="84"/>
      <c r="D16" s="84"/>
      <c r="E16" s="84"/>
      <c r="F16" s="84"/>
      <c r="G16" s="84"/>
    </row>
    <row r="17" spans="1:7" ht="17.25" x14ac:dyDescent="0.35">
      <c r="A17" s="89" t="s">
        <v>77</v>
      </c>
      <c r="B17" s="89"/>
      <c r="C17" s="89"/>
      <c r="D17" s="89"/>
      <c r="E17" s="89"/>
      <c r="F17" s="89"/>
      <c r="G17" s="89"/>
    </row>
    <row r="18" spans="1:7" ht="17.25" x14ac:dyDescent="0.35">
      <c r="A18" s="89" t="s">
        <v>78</v>
      </c>
      <c r="B18" s="89"/>
      <c r="C18" s="89"/>
      <c r="D18" s="89"/>
      <c r="E18" s="89"/>
      <c r="F18" s="89"/>
      <c r="G18" s="89"/>
    </row>
    <row r="19" spans="1:7" ht="49.5" x14ac:dyDescent="0.3">
      <c r="A19" s="4" t="s">
        <v>71</v>
      </c>
      <c r="B19" s="7" t="s">
        <v>69</v>
      </c>
      <c r="C19" s="7" t="s">
        <v>0</v>
      </c>
      <c r="D19" s="8" t="s">
        <v>70</v>
      </c>
      <c r="E19" s="7" t="s">
        <v>1</v>
      </c>
      <c r="F19" s="7" t="s">
        <v>2</v>
      </c>
      <c r="G19" s="8" t="s">
        <v>195</v>
      </c>
    </row>
    <row r="20" spans="1:7" ht="17.25" x14ac:dyDescent="0.35">
      <c r="A20" s="9"/>
      <c r="B20" s="10">
        <v>1</v>
      </c>
      <c r="C20" s="11" t="s">
        <v>79</v>
      </c>
      <c r="D20" s="25">
        <f>D21+D72</f>
        <v>4173468276.4800024</v>
      </c>
      <c r="E20" s="18">
        <f>E21+E72</f>
        <v>24592615547.319992</v>
      </c>
      <c r="F20" s="18">
        <f>F21+F72</f>
        <v>25949763477.01825</v>
      </c>
      <c r="G20" s="38">
        <f>Table[[#This Row],[Saldo de Apertura]]+Table[[#This Row],[Débito]]-Table[[#This Row],[Crédito]]</f>
        <v>2816320346.7817459</v>
      </c>
    </row>
    <row r="21" spans="1:7" ht="17.25" x14ac:dyDescent="0.35">
      <c r="A21" s="9"/>
      <c r="B21" s="10">
        <v>1.1000000000000001</v>
      </c>
      <c r="C21" s="11" t="s">
        <v>80</v>
      </c>
      <c r="D21" s="25">
        <f>D22+D40+D54+D62+D70</f>
        <v>3841175621.3900023</v>
      </c>
      <c r="E21" s="18">
        <f>E22+E40+E54+E62+E70</f>
        <v>24543455258.789993</v>
      </c>
      <c r="F21" s="18">
        <f>F22+F40+F54+F62+F70</f>
        <v>25899163459.07</v>
      </c>
      <c r="G21" s="18">
        <f>Table[[#This Row],[Saldo de Apertura]]+Table[[#This Row],[Débito]]-Table[[#This Row],[Crédito]]</f>
        <v>2485467421.1099968</v>
      </c>
    </row>
    <row r="22" spans="1:7" ht="17.25" x14ac:dyDescent="0.35">
      <c r="A22" s="9"/>
      <c r="B22" s="11" t="s">
        <v>81</v>
      </c>
      <c r="C22" s="11" t="s">
        <v>82</v>
      </c>
      <c r="D22" s="12">
        <f>D23+D27+D38</f>
        <v>1256944233.4600024</v>
      </c>
      <c r="E22" s="18">
        <f>E23+E27</f>
        <v>22775546253.149994</v>
      </c>
      <c r="F22" s="18">
        <f>F23+F27</f>
        <v>22368079472.23</v>
      </c>
      <c r="G22" s="18">
        <f>Table[[#This Row],[Saldo de Apertura]]+Table[[#This Row],[Débito]]-Table[[#This Row],[Crédito]]</f>
        <v>1664411014.3799973</v>
      </c>
    </row>
    <row r="23" spans="1:7" ht="17.25" x14ac:dyDescent="0.35">
      <c r="A23" s="9"/>
      <c r="B23" s="11" t="s">
        <v>83</v>
      </c>
      <c r="C23" s="11" t="s">
        <v>84</v>
      </c>
      <c r="D23" s="12">
        <f>D24+D25+D26</f>
        <v>0</v>
      </c>
      <c r="E23" s="18">
        <f>E24+E25+E26</f>
        <v>157396.71</v>
      </c>
      <c r="F23" s="18">
        <f>F24+F25+F26</f>
        <v>157396.71</v>
      </c>
      <c r="G23" s="18">
        <f>Table[[#This Row],[Saldo de Apertura]]+Table[[#This Row],[Débito]]-Table[[#This Row],[Crédito]]</f>
        <v>0</v>
      </c>
    </row>
    <row r="24" spans="1:7" x14ac:dyDescent="0.3">
      <c r="A24" s="5" t="s">
        <v>101</v>
      </c>
      <c r="B24" s="2" t="s">
        <v>3</v>
      </c>
      <c r="C24" s="2" t="s">
        <v>4</v>
      </c>
      <c r="D24" s="3">
        <v>0</v>
      </c>
      <c r="E24" s="3">
        <v>100000</v>
      </c>
      <c r="F24" s="3">
        <v>100000</v>
      </c>
      <c r="G24" s="3">
        <v>0</v>
      </c>
    </row>
    <row r="25" spans="1:7" x14ac:dyDescent="0.3">
      <c r="A25" s="5" t="s">
        <v>101</v>
      </c>
      <c r="B25" s="2" t="s">
        <v>5</v>
      </c>
      <c r="C25" s="2" t="s">
        <v>6</v>
      </c>
      <c r="D25" s="3">
        <v>0</v>
      </c>
      <c r="E25" s="3">
        <v>20000</v>
      </c>
      <c r="F25" s="3">
        <v>20000</v>
      </c>
      <c r="G25" s="3">
        <v>0</v>
      </c>
    </row>
    <row r="26" spans="1:7" x14ac:dyDescent="0.3">
      <c r="A26" s="5" t="s">
        <v>101</v>
      </c>
      <c r="B26" s="2" t="s">
        <v>7</v>
      </c>
      <c r="C26" s="2" t="s">
        <v>8</v>
      </c>
      <c r="D26" s="3">
        <v>0</v>
      </c>
      <c r="E26" s="3">
        <v>37396.71</v>
      </c>
      <c r="F26" s="3">
        <v>37396.71</v>
      </c>
      <c r="G26" s="3">
        <v>0</v>
      </c>
    </row>
    <row r="27" spans="1:7" ht="17.25" x14ac:dyDescent="0.35">
      <c r="A27" s="21"/>
      <c r="B27" s="14" t="s">
        <v>85</v>
      </c>
      <c r="C27" s="14" t="s">
        <v>86</v>
      </c>
      <c r="D27" s="16">
        <f>D29+D33+D38</f>
        <v>1256944233.4600024</v>
      </c>
      <c r="E27" s="16">
        <f>E29+E33+E38</f>
        <v>22775388856.439995</v>
      </c>
      <c r="F27" s="16">
        <f>F29+F33+F38</f>
        <v>22367922075.52</v>
      </c>
      <c r="G27" s="16">
        <f>Table[[#This Row],[Saldo de Apertura]]+Table[[#This Row],[Débito]]-Table[[#This Row],[Crédito]]</f>
        <v>1664411014.3799973</v>
      </c>
    </row>
    <row r="28" spans="1:7" ht="17.25" x14ac:dyDescent="0.35">
      <c r="A28" s="21"/>
      <c r="B28" s="14" t="s">
        <v>87</v>
      </c>
      <c r="C28" s="14" t="s">
        <v>197</v>
      </c>
      <c r="D28" s="16">
        <f>D29+D33</f>
        <v>1256944233.4600024</v>
      </c>
      <c r="E28" s="16">
        <f>E29+E33</f>
        <v>21775267672.029995</v>
      </c>
      <c r="F28" s="16">
        <f>F29+F33</f>
        <v>22367922075.52</v>
      </c>
      <c r="G28" s="16">
        <f>Table[[#This Row],[Saldo de Apertura]]+Table[[#This Row],[Débito]]-Table[[#This Row],[Crédito]]</f>
        <v>664289829.96999741</v>
      </c>
    </row>
    <row r="29" spans="1:7" ht="17.25" x14ac:dyDescent="0.35">
      <c r="A29" s="21"/>
      <c r="B29" s="14" t="s">
        <v>87</v>
      </c>
      <c r="C29" s="14" t="s">
        <v>88</v>
      </c>
      <c r="D29" s="16">
        <f>D30+D31+D32</f>
        <v>71465607.189999983</v>
      </c>
      <c r="E29" s="16">
        <f>E30+E31+E32</f>
        <v>192566719.62</v>
      </c>
      <c r="F29" s="16">
        <f>F30+F31+F32</f>
        <v>168376571.09</v>
      </c>
      <c r="G29" s="16">
        <f>Table[[#This Row],[Saldo de Apertura]]+Table[[#This Row],[Débito]]-Table[[#This Row],[Crédito]]</f>
        <v>95655755.719999999</v>
      </c>
    </row>
    <row r="30" spans="1:7" x14ac:dyDescent="0.3">
      <c r="A30" s="5" t="s">
        <v>101</v>
      </c>
      <c r="B30" s="2" t="s">
        <v>9</v>
      </c>
      <c r="C30" s="2" t="s">
        <v>10</v>
      </c>
      <c r="D30" s="3">
        <v>61511005.709999993</v>
      </c>
      <c r="E30" s="3">
        <v>111405602.72</v>
      </c>
      <c r="F30" s="3">
        <v>83594823.849999994</v>
      </c>
      <c r="G30" s="3">
        <f>Table[[#This Row],[Saldo de Apertura]]+Table[[#This Row],[Débito]]-Table[[#This Row],[Crédito]]</f>
        <v>89321784.580000013</v>
      </c>
    </row>
    <row r="31" spans="1:7" x14ac:dyDescent="0.3">
      <c r="A31" s="5" t="s">
        <v>101</v>
      </c>
      <c r="B31" s="2" t="s">
        <v>11</v>
      </c>
      <c r="C31" s="2" t="s">
        <v>12</v>
      </c>
      <c r="D31" s="3">
        <v>9776419.0599999949</v>
      </c>
      <c r="E31" s="3">
        <v>80966353.400000006</v>
      </c>
      <c r="F31" s="3">
        <v>84577673.659999996</v>
      </c>
      <c r="G31" s="3">
        <f>Table[[#This Row],[Saldo de Apertura]]+Table[[#This Row],[Débito]]-Table[[#This Row],[Crédito]]</f>
        <v>6165098.8000000119</v>
      </c>
    </row>
    <row r="32" spans="1:7" x14ac:dyDescent="0.3">
      <c r="A32" s="5" t="s">
        <v>101</v>
      </c>
      <c r="B32" s="2" t="s">
        <v>13</v>
      </c>
      <c r="C32" s="2" t="s">
        <v>14</v>
      </c>
      <c r="D32" s="3">
        <v>178182.41999999998</v>
      </c>
      <c r="E32" s="3">
        <v>194763.5</v>
      </c>
      <c r="F32" s="3">
        <v>204073.58</v>
      </c>
      <c r="G32" s="3">
        <f>Table[[#This Row],[Saldo de Apertura]]+Table[[#This Row],[Débito]]-Table[[#This Row],[Crédito]]</f>
        <v>168872.34</v>
      </c>
    </row>
    <row r="33" spans="1:7" ht="17.25" x14ac:dyDescent="0.35">
      <c r="A33" s="14"/>
      <c r="B33" s="14" t="s">
        <v>91</v>
      </c>
      <c r="C33" s="14" t="s">
        <v>90</v>
      </c>
      <c r="D33" s="16">
        <f>D34+D35+D36+D37</f>
        <v>1185478626.2700024</v>
      </c>
      <c r="E33" s="16">
        <f>E34+E35+E36+E37</f>
        <v>21582700952.409996</v>
      </c>
      <c r="F33" s="16">
        <f>F34+F35+F36+F37</f>
        <v>22199545504.43</v>
      </c>
      <c r="G33" s="16">
        <f>Table[[#This Row],[Saldo de Apertura]]+Table[[#This Row],[Débito]]-Table[[#This Row],[Crédito]]</f>
        <v>568634074.25</v>
      </c>
    </row>
    <row r="34" spans="1:7" x14ac:dyDescent="0.3">
      <c r="A34" s="5" t="s">
        <v>101</v>
      </c>
      <c r="B34" s="2" t="s">
        <v>15</v>
      </c>
      <c r="C34" s="2" t="s">
        <v>16</v>
      </c>
      <c r="D34" s="3">
        <v>387306385.9600029</v>
      </c>
      <c r="E34" s="3">
        <v>19808453239.099998</v>
      </c>
      <c r="F34" s="3">
        <v>19640382217.279999</v>
      </c>
      <c r="G34" s="3">
        <f>Table[[#This Row],[Saldo de Apertura]]+Table[[#This Row],[Débito]]-Table[[#This Row],[Crédito]]</f>
        <v>555377407.78000259</v>
      </c>
    </row>
    <row r="35" spans="1:7" x14ac:dyDescent="0.3">
      <c r="A35" s="5" t="s">
        <v>101</v>
      </c>
      <c r="B35" s="2" t="s">
        <v>17</v>
      </c>
      <c r="C35" s="2" t="s">
        <v>18</v>
      </c>
      <c r="D35" s="3">
        <v>0</v>
      </c>
      <c r="E35" s="3">
        <v>1304606672.8700001</v>
      </c>
      <c r="F35" s="3">
        <v>1291350006.4000001</v>
      </c>
      <c r="G35" s="3">
        <f>Table[[#This Row],[Saldo de Apertura]]+Table[[#This Row],[Débito]]-Table[[#This Row],[Crédito]]</f>
        <v>13256666.470000029</v>
      </c>
    </row>
    <row r="36" spans="1:7" x14ac:dyDescent="0.3">
      <c r="A36" s="5" t="s">
        <v>101</v>
      </c>
      <c r="B36" s="2" t="s">
        <v>19</v>
      </c>
      <c r="C36" s="2" t="s">
        <v>20</v>
      </c>
      <c r="D36" s="3">
        <v>12324632.929999948</v>
      </c>
      <c r="E36" s="3">
        <v>5651983.8399999999</v>
      </c>
      <c r="F36" s="3">
        <v>17976616.77</v>
      </c>
      <c r="G36" s="3">
        <f>Table[[#This Row],[Saldo de Apertura]]+Table[[#This Row],[Débito]]-Table[[#This Row],[Crédito]]</f>
        <v>-5.2154064178466797E-8</v>
      </c>
    </row>
    <row r="37" spans="1:7" x14ac:dyDescent="0.3">
      <c r="A37" s="5" t="s">
        <v>101</v>
      </c>
      <c r="B37" s="2" t="s">
        <v>21</v>
      </c>
      <c r="C37" s="2" t="s">
        <v>22</v>
      </c>
      <c r="D37" s="3">
        <v>785847607.37999964</v>
      </c>
      <c r="E37" s="3">
        <v>463989056.60000002</v>
      </c>
      <c r="F37" s="3">
        <v>1249836663.98</v>
      </c>
      <c r="G37" s="3">
        <f>Table[[#This Row],[Saldo de Apertura]]+Table[[#This Row],[Débito]]-Table[[#This Row],[Crédito]]</f>
        <v>0</v>
      </c>
    </row>
    <row r="38" spans="1:7" ht="17.25" x14ac:dyDescent="0.35">
      <c r="A38" s="22"/>
      <c r="B38" s="14" t="s">
        <v>92</v>
      </c>
      <c r="C38" s="14" t="s">
        <v>89</v>
      </c>
      <c r="D38" s="16">
        <f>D39</f>
        <v>0</v>
      </c>
      <c r="E38" s="16">
        <f>E39</f>
        <v>1000121184.41</v>
      </c>
      <c r="F38" s="16">
        <f>F39</f>
        <v>0</v>
      </c>
      <c r="G38" s="16">
        <f>Table[[#This Row],[Saldo de Apertura]]+Table[[#This Row],[Débito]]-Table[[#This Row],[Crédito]]</f>
        <v>1000121184.41</v>
      </c>
    </row>
    <row r="39" spans="1:7" x14ac:dyDescent="0.3">
      <c r="A39" s="5" t="s">
        <v>101</v>
      </c>
      <c r="B39" s="2" t="s">
        <v>23</v>
      </c>
      <c r="C39" s="2" t="s">
        <v>24</v>
      </c>
      <c r="D39" s="3">
        <v>0</v>
      </c>
      <c r="E39" s="3">
        <v>1000121184.41</v>
      </c>
      <c r="F39" s="3">
        <v>0</v>
      </c>
      <c r="G39" s="3">
        <v>1000121184.41</v>
      </c>
    </row>
    <row r="40" spans="1:7" ht="17.25" x14ac:dyDescent="0.35">
      <c r="A40" s="14"/>
      <c r="B40" s="14" t="s">
        <v>93</v>
      </c>
      <c r="C40" s="14" t="s">
        <v>94</v>
      </c>
      <c r="D40" s="16">
        <f>D41+D43+D48+D52</f>
        <v>1905893620.6899998</v>
      </c>
      <c r="E40" s="16">
        <f>E41+E43+E48+E52</f>
        <v>562717133.2299999</v>
      </c>
      <c r="F40" s="16">
        <f>F41+F43+F48+F52</f>
        <v>2088765038.0000002</v>
      </c>
      <c r="G40" s="16">
        <f>Table[[#This Row],[Saldo de Apertura]]+Table[[#This Row],[Débito]]-Table[[#This Row],[Crédito]]</f>
        <v>379845715.91999936</v>
      </c>
    </row>
    <row r="41" spans="1:7" ht="17.25" x14ac:dyDescent="0.35">
      <c r="A41" s="13"/>
      <c r="B41" s="14" t="s">
        <v>95</v>
      </c>
      <c r="C41" s="14" t="s">
        <v>97</v>
      </c>
      <c r="D41" s="16">
        <f>D42</f>
        <v>2219179.8800000101</v>
      </c>
      <c r="E41" s="16">
        <f>E42</f>
        <v>0</v>
      </c>
      <c r="F41" s="16">
        <f>F42</f>
        <v>2219179.88</v>
      </c>
      <c r="G41" s="16">
        <f>Table[[#This Row],[Saldo de Apertura]]+Table[[#This Row],[Débito]]-Table[[#This Row],[Crédito]]</f>
        <v>1.0244548320770264E-8</v>
      </c>
    </row>
    <row r="42" spans="1:7" x14ac:dyDescent="0.3">
      <c r="A42" s="5" t="s">
        <v>102</v>
      </c>
      <c r="B42" s="2" t="s">
        <v>25</v>
      </c>
      <c r="C42" s="2" t="s">
        <v>26</v>
      </c>
      <c r="D42" s="3">
        <v>2219179.8800000101</v>
      </c>
      <c r="E42" s="3">
        <v>0</v>
      </c>
      <c r="F42" s="3">
        <v>2219179.88</v>
      </c>
      <c r="G42" s="3">
        <f>Table[[#This Row],[Saldo de Apertura]]+Table[[#This Row],[Débito]]-Table[[#This Row],[Crédito]]</f>
        <v>1.0244548320770264E-8</v>
      </c>
    </row>
    <row r="43" spans="1:7" ht="17.25" x14ac:dyDescent="0.35">
      <c r="A43" s="21"/>
      <c r="B43" s="14" t="s">
        <v>100</v>
      </c>
      <c r="C43" s="14" t="s">
        <v>96</v>
      </c>
      <c r="D43" s="16">
        <f>D44+D45+D46+D47</f>
        <v>1850987958.5199997</v>
      </c>
      <c r="E43" s="16">
        <f>E44+E45+E46+E47</f>
        <v>551928833.04999995</v>
      </c>
      <c r="F43" s="16">
        <f>F44+F45+F46+F47</f>
        <v>2025215507.71</v>
      </c>
      <c r="G43" s="16">
        <f>Table[[#This Row],[Saldo de Apertura]]+Table[[#This Row],[Débito]]-Table[[#This Row],[Crédito]]</f>
        <v>377701283.85999966</v>
      </c>
    </row>
    <row r="44" spans="1:7" x14ac:dyDescent="0.3">
      <c r="A44" s="5" t="s">
        <v>102</v>
      </c>
      <c r="B44" s="2" t="s">
        <v>27</v>
      </c>
      <c r="C44" s="2" t="s">
        <v>28</v>
      </c>
      <c r="D44" s="3">
        <v>17622962.98999995</v>
      </c>
      <c r="E44" s="3">
        <v>352128183.07999998</v>
      </c>
      <c r="F44" s="3">
        <v>333090941.18000001</v>
      </c>
      <c r="G44" s="3">
        <f>Table[[#This Row],[Saldo de Apertura]]+Table[[#This Row],[Débito]]-Table[[#This Row],[Crédito]]</f>
        <v>36660204.889999926</v>
      </c>
    </row>
    <row r="45" spans="1:7" x14ac:dyDescent="0.3">
      <c r="A45" s="5" t="s">
        <v>102</v>
      </c>
      <c r="B45" s="2" t="s">
        <v>29</v>
      </c>
      <c r="C45" s="2" t="s">
        <v>30</v>
      </c>
      <c r="D45" s="3">
        <v>582751.94999999553</v>
      </c>
      <c r="E45" s="3">
        <v>0</v>
      </c>
      <c r="F45" s="3">
        <v>582751.94999999995</v>
      </c>
      <c r="G45" s="3">
        <f>Table[[#This Row],[Saldo de Apertura]]+Table[[#This Row],[Débito]]-Table[[#This Row],[Crédito]]</f>
        <v>-4.4237822294235229E-9</v>
      </c>
    </row>
    <row r="46" spans="1:7" x14ac:dyDescent="0.3">
      <c r="A46" s="5" t="s">
        <v>102</v>
      </c>
      <c r="B46" s="2" t="s">
        <v>31</v>
      </c>
      <c r="C46" s="2" t="s">
        <v>32</v>
      </c>
      <c r="D46" s="3">
        <v>1280844.9199999943</v>
      </c>
      <c r="E46" s="3">
        <v>0</v>
      </c>
      <c r="F46" s="3">
        <v>1125607.31</v>
      </c>
      <c r="G46" s="3">
        <f>Table[[#This Row],[Saldo de Apertura]]+Table[[#This Row],[Débito]]-Table[[#This Row],[Crédito]]</f>
        <v>155237.60999999428</v>
      </c>
    </row>
    <row r="47" spans="1:7" x14ac:dyDescent="0.3">
      <c r="A47" s="5" t="s">
        <v>102</v>
      </c>
      <c r="B47" s="2" t="s">
        <v>33</v>
      </c>
      <c r="C47" s="2" t="s">
        <v>34</v>
      </c>
      <c r="D47" s="3">
        <v>1831501398.6599998</v>
      </c>
      <c r="E47" s="3">
        <v>199800649.97</v>
      </c>
      <c r="F47" s="3">
        <v>1690416207.27</v>
      </c>
      <c r="G47" s="3">
        <f>Table[[#This Row],[Saldo de Apertura]]+Table[[#This Row],[Débito]]-Table[[#This Row],[Crédito]]</f>
        <v>340885841.3599999</v>
      </c>
    </row>
    <row r="48" spans="1:7" ht="17.25" x14ac:dyDescent="0.35">
      <c r="A48" s="21"/>
      <c r="B48" s="14" t="s">
        <v>100</v>
      </c>
      <c r="C48" s="14" t="s">
        <v>98</v>
      </c>
      <c r="D48" s="16">
        <f>D49+D50+D51</f>
        <v>52686482.289999999</v>
      </c>
      <c r="E48" s="16">
        <f>E49+E50+E51</f>
        <v>7205330.3799999999</v>
      </c>
      <c r="F48" s="16">
        <f>F49+F50+F51</f>
        <v>59891812.670000002</v>
      </c>
      <c r="G48" s="16">
        <f>Table[[#This Row],[Saldo de Apertura]]+Table[[#This Row],[Débito]]-Table[[#This Row],[Crédito]]</f>
        <v>0</v>
      </c>
    </row>
    <row r="49" spans="1:7" x14ac:dyDescent="0.3">
      <c r="A49" s="5" t="s">
        <v>102</v>
      </c>
      <c r="B49" s="2" t="s">
        <v>35</v>
      </c>
      <c r="C49" s="2" t="s">
        <v>36</v>
      </c>
      <c r="D49" s="3">
        <v>28891393.769999996</v>
      </c>
      <c r="E49" s="3">
        <v>1595502.01</v>
      </c>
      <c r="F49" s="3">
        <v>30486895.780000001</v>
      </c>
      <c r="G49" s="3">
        <f>Table[[#This Row],[Saldo de Apertura]]+Table[[#This Row],[Débito]]-Table[[#This Row],[Crédito]]</f>
        <v>0</v>
      </c>
    </row>
    <row r="50" spans="1:7" x14ac:dyDescent="0.3">
      <c r="A50" s="5" t="s">
        <v>102</v>
      </c>
      <c r="B50" s="2" t="s">
        <v>37</v>
      </c>
      <c r="C50" s="2" t="s">
        <v>38</v>
      </c>
      <c r="D50" s="3">
        <v>0</v>
      </c>
      <c r="E50" s="3">
        <v>6252125.9699999997</v>
      </c>
      <c r="F50" s="3">
        <v>6252125.9699999997</v>
      </c>
      <c r="G50" s="3">
        <f>Table[[#This Row],[Saldo de Apertura]]+Table[[#This Row],[Débito]]-Table[[#This Row],[Crédito]]</f>
        <v>0</v>
      </c>
    </row>
    <row r="51" spans="1:7" x14ac:dyDescent="0.3">
      <c r="A51" s="5" t="s">
        <v>102</v>
      </c>
      <c r="B51" s="2" t="s">
        <v>39</v>
      </c>
      <c r="C51" s="2" t="s">
        <v>40</v>
      </c>
      <c r="D51" s="3">
        <v>23795088.520000003</v>
      </c>
      <c r="E51" s="19">
        <v>-642297.59999999998</v>
      </c>
      <c r="F51" s="3">
        <v>23152790.920000002</v>
      </c>
      <c r="G51" s="3">
        <f>Table[[#This Row],[Saldo de Apertura]]+Table[[#This Row],[Débito]]-Table[[#This Row],[Crédito]]</f>
        <v>0</v>
      </c>
    </row>
    <row r="52" spans="1:7" ht="17.25" x14ac:dyDescent="0.35">
      <c r="A52" s="21"/>
      <c r="B52" s="14" t="s">
        <v>100</v>
      </c>
      <c r="C52" s="14" t="s">
        <v>99</v>
      </c>
      <c r="D52" s="16">
        <f>D53</f>
        <v>0</v>
      </c>
      <c r="E52" s="16">
        <f>E53</f>
        <v>3582969.8</v>
      </c>
      <c r="F52" s="16">
        <f>F53</f>
        <v>1438537.74</v>
      </c>
      <c r="G52" s="16">
        <f>Table[[#This Row],[Saldo de Apertura]]+Table[[#This Row],[Débito]]-Table[[#This Row],[Crédito]]</f>
        <v>2144432.0599999996</v>
      </c>
    </row>
    <row r="53" spans="1:7" x14ac:dyDescent="0.3">
      <c r="A53" s="5" t="s">
        <v>102</v>
      </c>
      <c r="B53" s="2" t="s">
        <v>41</v>
      </c>
      <c r="C53" s="2" t="s">
        <v>42</v>
      </c>
      <c r="D53" s="3">
        <v>0</v>
      </c>
      <c r="E53" s="3">
        <v>3582969.8</v>
      </c>
      <c r="F53" s="3">
        <v>1438537.74</v>
      </c>
      <c r="G53" s="3">
        <v>2144432.06</v>
      </c>
    </row>
    <row r="54" spans="1:7" ht="17.25" x14ac:dyDescent="0.35">
      <c r="A54" s="14"/>
      <c r="B54" s="14" t="s">
        <v>106</v>
      </c>
      <c r="C54" s="14"/>
      <c r="D54" s="16">
        <f>D55+D58+D60</f>
        <v>1498668.6000000003</v>
      </c>
      <c r="E54" s="16">
        <f>E55+E58+E60</f>
        <v>10820835.99</v>
      </c>
      <c r="F54" s="16">
        <f>F55+F58+F60</f>
        <v>8853901.4400000013</v>
      </c>
      <c r="G54" s="16">
        <f>Table[[#This Row],[Saldo de Apertura]]+Table[[#This Row],[Débito]]-Table[[#This Row],[Crédito]]</f>
        <v>3465603.1499999985</v>
      </c>
    </row>
    <row r="55" spans="1:7" ht="17.25" x14ac:dyDescent="0.35">
      <c r="A55" s="13"/>
      <c r="B55" s="14" t="s">
        <v>107</v>
      </c>
      <c r="C55" s="13"/>
      <c r="D55" s="16">
        <f>D56+D57</f>
        <v>0</v>
      </c>
      <c r="E55" s="16">
        <f>E56+E57</f>
        <v>1417434.82</v>
      </c>
      <c r="F55" s="16">
        <f>F56+F57</f>
        <v>822615.53</v>
      </c>
      <c r="G55" s="16">
        <f>Table[[#This Row],[Saldo de Apertura]]+Table[[#This Row],[Débito]]-Table[[#This Row],[Crédito]]</f>
        <v>594819.29</v>
      </c>
    </row>
    <row r="56" spans="1:7" x14ac:dyDescent="0.3">
      <c r="A56" s="5" t="s">
        <v>108</v>
      </c>
      <c r="B56" s="2" t="s">
        <v>47</v>
      </c>
      <c r="C56" s="2" t="s">
        <v>48</v>
      </c>
      <c r="D56" s="3">
        <v>0</v>
      </c>
      <c r="E56" s="3">
        <v>594819.29</v>
      </c>
      <c r="F56" s="3">
        <v>0</v>
      </c>
      <c r="G56" s="3">
        <v>594819.29</v>
      </c>
    </row>
    <row r="57" spans="1:7" x14ac:dyDescent="0.3">
      <c r="A57" s="5" t="s">
        <v>108</v>
      </c>
      <c r="B57" s="2" t="s">
        <v>45</v>
      </c>
      <c r="C57" s="2" t="s">
        <v>46</v>
      </c>
      <c r="D57" s="3">
        <v>0</v>
      </c>
      <c r="E57" s="3">
        <v>822615.53</v>
      </c>
      <c r="F57" s="3">
        <v>822615.53</v>
      </c>
      <c r="G57" s="3">
        <v>0</v>
      </c>
    </row>
    <row r="58" spans="1:7" ht="17.25" x14ac:dyDescent="0.35">
      <c r="A58" s="21"/>
      <c r="B58" s="14"/>
      <c r="C58" s="14"/>
      <c r="D58" s="16">
        <f>D59</f>
        <v>875520.89000000036</v>
      </c>
      <c r="E58" s="16">
        <f>E59</f>
        <v>5695933.5800000001</v>
      </c>
      <c r="F58" s="16">
        <f>F59</f>
        <v>3932399.99</v>
      </c>
      <c r="G58" s="16">
        <f>Table[[#This Row],[Saldo de Apertura]]+Table[[#This Row],[Débito]]-Table[[#This Row],[Crédito]]</f>
        <v>2639054.4800000004</v>
      </c>
    </row>
    <row r="59" spans="1:7" x14ac:dyDescent="0.3">
      <c r="A59" s="5" t="s">
        <v>108</v>
      </c>
      <c r="B59" s="2" t="s">
        <v>43</v>
      </c>
      <c r="C59" s="2" t="s">
        <v>44</v>
      </c>
      <c r="D59" s="3">
        <v>875520.89000000036</v>
      </c>
      <c r="E59" s="3">
        <v>5695933.5800000001</v>
      </c>
      <c r="F59" s="3">
        <v>3932399.99</v>
      </c>
      <c r="G59" s="3">
        <f>Table[[#This Row],[Saldo de Apertura]]+Table[[#This Row],[Débito]]-Table[[#This Row],[Crédito]]</f>
        <v>2639054.4800000004</v>
      </c>
    </row>
    <row r="60" spans="1:7" ht="17.25" x14ac:dyDescent="0.35">
      <c r="A60" s="21"/>
      <c r="B60" s="14"/>
      <c r="C60" s="14"/>
      <c r="D60" s="16">
        <f>D61</f>
        <v>623147.71</v>
      </c>
      <c r="E60" s="16">
        <f>E61</f>
        <v>3707467.59</v>
      </c>
      <c r="F60" s="16">
        <f>F61</f>
        <v>4098885.92</v>
      </c>
      <c r="G60" s="16">
        <f>Table[[#This Row],[Saldo de Apertura]]+Table[[#This Row],[Débito]]-Table[[#This Row],[Crédito]]</f>
        <v>231729.37999999989</v>
      </c>
    </row>
    <row r="61" spans="1:7" x14ac:dyDescent="0.3">
      <c r="A61" s="5" t="s">
        <v>108</v>
      </c>
      <c r="B61" s="2" t="s">
        <v>49</v>
      </c>
      <c r="C61" s="2" t="s">
        <v>50</v>
      </c>
      <c r="D61" s="3">
        <v>623147.71</v>
      </c>
      <c r="E61" s="3">
        <v>3707467.59</v>
      </c>
      <c r="F61" s="3">
        <v>4098885.92</v>
      </c>
      <c r="G61" s="3">
        <v>231729.38</v>
      </c>
    </row>
    <row r="62" spans="1:7" ht="17.25" x14ac:dyDescent="0.35">
      <c r="A62" s="21"/>
      <c r="B62" s="14" t="s">
        <v>110</v>
      </c>
      <c r="C62" s="14" t="s">
        <v>111</v>
      </c>
      <c r="D62" s="16">
        <f>D63+D67</f>
        <v>674310937.50999999</v>
      </c>
      <c r="E62" s="16">
        <f>E63+E67</f>
        <v>1194371036.4199998</v>
      </c>
      <c r="F62" s="16">
        <f>F63+F67</f>
        <v>1433465047.4000001</v>
      </c>
      <c r="G62" s="16">
        <f>Table[[#This Row],[Saldo de Apertura]]+Table[[#This Row],[Débito]]-Table[[#This Row],[Crédito]]</f>
        <v>435216926.52999973</v>
      </c>
    </row>
    <row r="63" spans="1:7" ht="34.5" x14ac:dyDescent="0.35">
      <c r="A63" s="21"/>
      <c r="B63" s="14" t="s">
        <v>110</v>
      </c>
      <c r="C63" s="23" t="s">
        <v>112</v>
      </c>
      <c r="D63" s="16">
        <f>D64+D65+D66</f>
        <v>652867861.63</v>
      </c>
      <c r="E63" s="16">
        <f>E64+E65+E66</f>
        <v>1164062440.3099999</v>
      </c>
      <c r="F63" s="16">
        <f>F64+F65+F66</f>
        <v>1405401274.76</v>
      </c>
      <c r="G63" s="16">
        <f>Table[[#This Row],[Saldo de Apertura]]+Table[[#This Row],[Débito]]-Table[[#This Row],[Crédito]]</f>
        <v>411529027.18000007</v>
      </c>
    </row>
    <row r="64" spans="1:7" ht="33" x14ac:dyDescent="0.3">
      <c r="A64" s="5" t="s">
        <v>122</v>
      </c>
      <c r="B64" s="2" t="s">
        <v>51</v>
      </c>
      <c r="C64" s="24" t="s">
        <v>113</v>
      </c>
      <c r="D64" s="3">
        <v>288230788.02999997</v>
      </c>
      <c r="E64" s="3">
        <v>520498972.65999997</v>
      </c>
      <c r="F64" s="3">
        <v>578812700.86000001</v>
      </c>
      <c r="G64" s="3">
        <f>Table[[#This Row],[Saldo de Apertura]]+Table[[#This Row],[Débito]]-Table[[#This Row],[Crédito]]</f>
        <v>229917059.82999992</v>
      </c>
    </row>
    <row r="65" spans="1:7" x14ac:dyDescent="0.3">
      <c r="A65" s="5" t="s">
        <v>122</v>
      </c>
      <c r="B65" s="2" t="s">
        <v>52</v>
      </c>
      <c r="C65" s="2" t="s">
        <v>114</v>
      </c>
      <c r="D65" s="3">
        <v>136108992.99999997</v>
      </c>
      <c r="E65" s="3">
        <v>352460867</v>
      </c>
      <c r="F65" s="3">
        <v>403416646</v>
      </c>
      <c r="G65" s="3">
        <f>Table[[#This Row],[Saldo de Apertura]]+Table[[#This Row],[Débito]]-Table[[#This Row],[Crédito]]</f>
        <v>85153214</v>
      </c>
    </row>
    <row r="66" spans="1:7" x14ac:dyDescent="0.3">
      <c r="A66" s="5" t="s">
        <v>122</v>
      </c>
      <c r="B66" s="2" t="s">
        <v>53</v>
      </c>
      <c r="C66" s="2" t="s">
        <v>115</v>
      </c>
      <c r="D66" s="3">
        <v>228528080.60000002</v>
      </c>
      <c r="E66" s="3">
        <v>291102600.64999992</v>
      </c>
      <c r="F66" s="3">
        <v>423171927.89999998</v>
      </c>
      <c r="G66" s="3">
        <f>Table[[#This Row],[Saldo de Apertura]]+Table[[#This Row],[Débito]]-Table[[#This Row],[Crédito]]</f>
        <v>96458753.349999964</v>
      </c>
    </row>
    <row r="67" spans="1:7" ht="17.25" x14ac:dyDescent="0.35">
      <c r="A67" s="17"/>
      <c r="B67" s="17"/>
      <c r="C67" s="17"/>
      <c r="D67" s="16">
        <f>D68+D69</f>
        <v>21443075.879999999</v>
      </c>
      <c r="E67" s="16">
        <f>E68+E69</f>
        <v>30308596.109999999</v>
      </c>
      <c r="F67" s="16">
        <f>F68+F69</f>
        <v>28063772.640000001</v>
      </c>
      <c r="G67" s="16">
        <f>Table[[#This Row],[Saldo de Apertura]]+Table[[#This Row],[Débito]]-Table[[#This Row],[Crédito]]</f>
        <v>23687899.349999994</v>
      </c>
    </row>
    <row r="68" spans="1:7" ht="33" x14ac:dyDescent="0.3">
      <c r="A68" s="5" t="s">
        <v>122</v>
      </c>
      <c r="B68" s="2" t="s">
        <v>51</v>
      </c>
      <c r="C68" s="24" t="s">
        <v>116</v>
      </c>
      <c r="D68" s="3">
        <v>12890769.979999999</v>
      </c>
      <c r="E68" s="3">
        <v>26002992.219999999</v>
      </c>
      <c r="F68" s="3">
        <v>25018560.09</v>
      </c>
      <c r="G68" s="3">
        <f>Table[[#This Row],[Saldo de Apertura]]+Table[[#This Row],[Débito]]-Table[[#This Row],[Crédito]]</f>
        <v>13875202.109999996</v>
      </c>
    </row>
    <row r="69" spans="1:7" x14ac:dyDescent="0.3">
      <c r="A69" s="5" t="s">
        <v>122</v>
      </c>
      <c r="B69" s="2" t="s">
        <v>51</v>
      </c>
      <c r="C69" s="2" t="s">
        <v>117</v>
      </c>
      <c r="D69" s="3">
        <v>8552305.9000000004</v>
      </c>
      <c r="E69" s="3">
        <v>4305603.8900000006</v>
      </c>
      <c r="F69" s="3">
        <v>3045212.55</v>
      </c>
      <c r="G69" s="3">
        <f>Table[[#This Row],[Saldo de Apertura]]+Table[[#This Row],[Débito]]-Table[[#This Row],[Crédito]]</f>
        <v>9812697.2400000021</v>
      </c>
    </row>
    <row r="70" spans="1:7" ht="17.25" x14ac:dyDescent="0.35">
      <c r="A70" s="21"/>
      <c r="B70" s="14" t="s">
        <v>118</v>
      </c>
      <c r="C70" s="14" t="s">
        <v>119</v>
      </c>
      <c r="D70" s="16">
        <f>D71</f>
        <v>2528161.13</v>
      </c>
      <c r="E70" s="16">
        <f>E71</f>
        <v>0</v>
      </c>
      <c r="F70" s="16">
        <f>F71</f>
        <v>0</v>
      </c>
      <c r="G70" s="16">
        <f>Table[[#This Row],[Saldo de Apertura]]+Table[[#This Row],[Débito]]-Table[[#This Row],[Crédito]]</f>
        <v>2528161.13</v>
      </c>
    </row>
    <row r="71" spans="1:7" x14ac:dyDescent="0.3">
      <c r="A71" s="5" t="s">
        <v>109</v>
      </c>
      <c r="B71" s="2" t="s">
        <v>120</v>
      </c>
      <c r="C71" s="2" t="s">
        <v>121</v>
      </c>
      <c r="D71" s="3">
        <v>2528161.13</v>
      </c>
      <c r="E71" s="3">
        <v>0</v>
      </c>
      <c r="F71" s="3">
        <v>0</v>
      </c>
      <c r="G71" s="3">
        <f>Table[[#This Row],[Saldo de Apertura]]+Table[[#This Row],[Débito]]-Table[[#This Row],[Crédito]]</f>
        <v>2528161.13</v>
      </c>
    </row>
    <row r="72" spans="1:7" ht="17.25" x14ac:dyDescent="0.35">
      <c r="A72" s="14"/>
      <c r="B72" s="14" t="s">
        <v>123</v>
      </c>
      <c r="C72" s="14" t="s">
        <v>124</v>
      </c>
      <c r="D72" s="16">
        <f>D73+D78</f>
        <v>332292655.08999997</v>
      </c>
      <c r="E72" s="16">
        <f>E73+E76</f>
        <v>49160288.530000001</v>
      </c>
      <c r="F72" s="16">
        <f>F73+F76</f>
        <v>50600017.948249497</v>
      </c>
      <c r="G72" s="16">
        <f>Table[[#This Row],[Saldo de Apertura]]+Table[[#This Row],[Débito]]-Table[[#This Row],[Crédito]]</f>
        <v>330852925.67175049</v>
      </c>
    </row>
    <row r="73" spans="1:7" ht="17.25" x14ac:dyDescent="0.35">
      <c r="A73" s="14"/>
      <c r="B73" s="14" t="s">
        <v>125</v>
      </c>
      <c r="C73" s="14" t="s">
        <v>126</v>
      </c>
      <c r="D73" s="16">
        <f>D74+D76</f>
        <v>332292655.08999997</v>
      </c>
      <c r="E73" s="16">
        <f>E74</f>
        <v>49160288.530000001</v>
      </c>
      <c r="F73" s="16">
        <f>F74</f>
        <v>49471372.2182495</v>
      </c>
      <c r="G73" s="16">
        <f>Table[[#This Row],[Saldo de Apertura]]+Table[[#This Row],[Débito]]-Table[[#This Row],[Crédito]]</f>
        <v>331981571.4017505</v>
      </c>
    </row>
    <row r="74" spans="1:7" ht="17.25" x14ac:dyDescent="0.35">
      <c r="A74" s="14"/>
      <c r="B74" s="14" t="s">
        <v>127</v>
      </c>
      <c r="C74" s="14" t="s">
        <v>128</v>
      </c>
      <c r="D74" s="16">
        <f>D75</f>
        <v>329949433.88999999</v>
      </c>
      <c r="E74" s="16">
        <f>E75</f>
        <v>49160288.530000001</v>
      </c>
      <c r="F74" s="16">
        <f>F75</f>
        <v>49471372.2182495</v>
      </c>
      <c r="G74" s="16">
        <f>Table[[#This Row],[Saldo de Apertura]]+Table[[#This Row],[Débito]]-Table[[#This Row],[Crédito]]</f>
        <v>329638350.20175046</v>
      </c>
    </row>
    <row r="75" spans="1:7" x14ac:dyDescent="0.3">
      <c r="A75" s="5" t="s">
        <v>129</v>
      </c>
      <c r="B75" s="2" t="s">
        <v>51</v>
      </c>
      <c r="C75" s="2" t="s">
        <v>130</v>
      </c>
      <c r="D75" s="3">
        <v>329949433.88999999</v>
      </c>
      <c r="E75" s="3">
        <v>49160288.530000001</v>
      </c>
      <c r="F75" s="3">
        <v>49471372.2182495</v>
      </c>
      <c r="G75" s="3">
        <f>Table[[#This Row],[Saldo de Apertura]]+Table[[#This Row],[Débito]]-Table[[#This Row],[Crédito]]</f>
        <v>329638350.20175046</v>
      </c>
    </row>
    <row r="76" spans="1:7" ht="17.25" x14ac:dyDescent="0.35">
      <c r="A76" s="21"/>
      <c r="B76" s="14" t="s">
        <v>131</v>
      </c>
      <c r="C76" s="14" t="s">
        <v>132</v>
      </c>
      <c r="D76" s="16">
        <f>D77</f>
        <v>2343221.2000000002</v>
      </c>
      <c r="E76" s="16">
        <f>E77</f>
        <v>0</v>
      </c>
      <c r="F76" s="16">
        <f>F77</f>
        <v>1128645.73</v>
      </c>
      <c r="G76" s="16">
        <f>Table[[#This Row],[Saldo de Apertura]]+Table[[#This Row],[Débito]]-Table[[#This Row],[Crédito]]</f>
        <v>1214575.4700000002</v>
      </c>
    </row>
    <row r="77" spans="1:7" x14ac:dyDescent="0.3">
      <c r="A77" s="5" t="s">
        <v>103</v>
      </c>
      <c r="B77" s="2" t="s">
        <v>53</v>
      </c>
      <c r="C77" s="2" t="s">
        <v>199</v>
      </c>
      <c r="D77" s="3">
        <v>2343221.2000000002</v>
      </c>
      <c r="E77" s="3">
        <v>0</v>
      </c>
      <c r="F77" s="3">
        <v>1128645.73</v>
      </c>
      <c r="G77" s="3">
        <f>Table[[#This Row],[Saldo de Apertura]]+Table[[#This Row],[Débito]]-Table[[#This Row],[Crédito]]</f>
        <v>1214575.4700000002</v>
      </c>
    </row>
    <row r="78" spans="1:7" ht="17.25" x14ac:dyDescent="0.35">
      <c r="A78" s="14"/>
      <c r="B78" s="14" t="s">
        <v>133</v>
      </c>
      <c r="C78" s="14" t="s">
        <v>134</v>
      </c>
      <c r="D78" s="16">
        <f>D79</f>
        <v>0</v>
      </c>
      <c r="E78" s="16">
        <f>E79</f>
        <v>3319679.1</v>
      </c>
      <c r="F78" s="16">
        <f>F79</f>
        <v>3319679.1</v>
      </c>
      <c r="G78" s="16">
        <f>Table[[#This Row],[Saldo de Apertura]]+Table[[#This Row],[Débito]]-Table[[#This Row],[Crédito]]</f>
        <v>0</v>
      </c>
    </row>
    <row r="79" spans="1:7" x14ac:dyDescent="0.3">
      <c r="B79" s="2" t="s">
        <v>54</v>
      </c>
      <c r="C79" s="2" t="s">
        <v>55</v>
      </c>
      <c r="D79" s="3">
        <v>0</v>
      </c>
      <c r="E79" s="3">
        <v>3319679.1</v>
      </c>
      <c r="F79" s="3">
        <v>3319679.1</v>
      </c>
      <c r="G79" s="3">
        <v>0</v>
      </c>
    </row>
    <row r="80" spans="1:7" ht="17.25" x14ac:dyDescent="0.35">
      <c r="A80" s="14"/>
      <c r="B80" s="14" t="s">
        <v>152</v>
      </c>
      <c r="C80" s="14" t="s">
        <v>143</v>
      </c>
      <c r="D80" s="16">
        <f>D81+D98</f>
        <v>3127662030.8756523</v>
      </c>
      <c r="E80" s="16">
        <f>E81+E98</f>
        <v>19674453098.760002</v>
      </c>
      <c r="F80" s="16">
        <f>F81+F98</f>
        <v>22367734067.439999</v>
      </c>
      <c r="G80" s="16">
        <f>Table[[#This Row],[Saldo de Apertura]]+Table[[#This Row],[Crédito]]-Table[[#This Row],[Débito]]</f>
        <v>5820942999.5556488</v>
      </c>
    </row>
    <row r="81" spans="1:7" ht="17.25" x14ac:dyDescent="0.35">
      <c r="A81" s="14"/>
      <c r="B81" s="14" t="s">
        <v>153</v>
      </c>
      <c r="C81" s="14" t="s">
        <v>154</v>
      </c>
      <c r="D81" s="16">
        <f>D83+D88+D92+D94+D98</f>
        <v>3127662030.8756523</v>
      </c>
      <c r="E81" s="16">
        <f>E83+E88+E92+E94+E98</f>
        <v>19674453098.760002</v>
      </c>
      <c r="F81" s="16">
        <f>F82+F94</f>
        <v>22367734067.439999</v>
      </c>
      <c r="G81" s="16">
        <f>Table[[#This Row],[Saldo de Apertura]]+Table[[#This Row],[Crédito]]-Table[[#This Row],[Débito]]</f>
        <v>5820942999.5556488</v>
      </c>
    </row>
    <row r="82" spans="1:7" ht="17.25" x14ac:dyDescent="0.35">
      <c r="A82" s="13"/>
      <c r="B82" s="14" t="s">
        <v>185</v>
      </c>
      <c r="C82" s="14" t="s">
        <v>57</v>
      </c>
      <c r="D82" s="16">
        <f>D83+D88</f>
        <v>3125102370.9556522</v>
      </c>
      <c r="E82" s="16">
        <f>E83+E88+E92</f>
        <v>19674453098.760002</v>
      </c>
      <c r="F82" s="16">
        <f>F83+F88+F92</f>
        <v>22362377048.309998</v>
      </c>
      <c r="G82" s="16">
        <f>Table[[#This Row],[Saldo de Apertura]]+Table[[#This Row],[Crédito]]-Table[[#This Row],[Débito]]</f>
        <v>5813026320.5056458</v>
      </c>
    </row>
    <row r="83" spans="1:7" ht="17.25" x14ac:dyDescent="0.35">
      <c r="A83" s="14"/>
      <c r="B83" s="14" t="s">
        <v>186</v>
      </c>
      <c r="C83" s="14" t="s">
        <v>57</v>
      </c>
      <c r="D83" s="16">
        <f>D84+D85+D86+D87</f>
        <v>3012646249.0100002</v>
      </c>
      <c r="E83" s="16">
        <f>E84+E85+E86+E87</f>
        <v>19570887424.77</v>
      </c>
      <c r="F83" s="16">
        <f>F84+F85+F86+F87</f>
        <v>22361877048.309998</v>
      </c>
      <c r="G83" s="16">
        <f>Table[[#This Row],[Saldo de Apertura]]+Table[[#This Row],[Crédito]]-Table[[#This Row],[Débito]]</f>
        <v>5803635872.5499992</v>
      </c>
    </row>
    <row r="84" spans="1:7" x14ac:dyDescent="0.3">
      <c r="A84" s="5" t="s">
        <v>156</v>
      </c>
      <c r="B84" s="2" t="s">
        <v>157</v>
      </c>
      <c r="C84" s="2" t="s">
        <v>158</v>
      </c>
      <c r="D84" s="3">
        <v>195535503.97</v>
      </c>
      <c r="E84" s="3">
        <v>1814197216.22</v>
      </c>
      <c r="F84" s="3">
        <v>2559163287.1500001</v>
      </c>
      <c r="G84" s="3">
        <f>Table[[#This Row],[Saldo de Apertura]]+Table[[#This Row],[Crédito]]-Table[[#This Row],[Débito]]</f>
        <v>940501574.89999986</v>
      </c>
    </row>
    <row r="85" spans="1:7" x14ac:dyDescent="0.3">
      <c r="A85" s="5" t="s">
        <v>156</v>
      </c>
      <c r="B85" s="2" t="s">
        <v>159</v>
      </c>
      <c r="C85" s="2" t="s">
        <v>160</v>
      </c>
      <c r="D85" s="3">
        <v>34257129.040000007</v>
      </c>
      <c r="E85" s="3">
        <v>50787057.460000001</v>
      </c>
      <c r="F85" s="3">
        <v>80966353.400000006</v>
      </c>
      <c r="G85" s="3">
        <f>Table[[#This Row],[Saldo de Apertura]]+Table[[#This Row],[Crédito]]-Table[[#This Row],[Débito]]</f>
        <v>64436424.980000012</v>
      </c>
    </row>
    <row r="86" spans="1:7" x14ac:dyDescent="0.3">
      <c r="A86" s="5" t="s">
        <v>156</v>
      </c>
      <c r="B86" s="2" t="s">
        <v>161</v>
      </c>
      <c r="C86" s="2" t="s">
        <v>162</v>
      </c>
      <c r="D86" s="3">
        <v>15913561.610000014</v>
      </c>
      <c r="E86" s="3">
        <v>60331380.399999999</v>
      </c>
      <c r="F86" s="3">
        <v>81365190.480000004</v>
      </c>
      <c r="G86" s="3">
        <f>Table[[#This Row],[Saldo de Apertura]]+Table[[#This Row],[Crédito]]-Table[[#This Row],[Débito]]</f>
        <v>36947371.69000002</v>
      </c>
    </row>
    <row r="87" spans="1:7" ht="33" x14ac:dyDescent="0.3">
      <c r="A87" s="5" t="s">
        <v>156</v>
      </c>
      <c r="B87" s="2" t="s">
        <v>163</v>
      </c>
      <c r="C87" s="24" t="s">
        <v>164</v>
      </c>
      <c r="D87" s="3">
        <v>2766940054.3900003</v>
      </c>
      <c r="E87" s="3">
        <v>17645571770.689999</v>
      </c>
      <c r="F87" s="3">
        <v>19640382217.279999</v>
      </c>
      <c r="G87" s="3">
        <f>Table[[#This Row],[Saldo de Apertura]]+Table[[#This Row],[Crédito]]-Table[[#This Row],[Débito]]</f>
        <v>4761750500.9799995</v>
      </c>
    </row>
    <row r="88" spans="1:7" ht="34.5" x14ac:dyDescent="0.35">
      <c r="A88" s="21"/>
      <c r="B88" s="14" t="s">
        <v>56</v>
      </c>
      <c r="C88" s="23" t="s">
        <v>165</v>
      </c>
      <c r="D88" s="16">
        <f>D89+D90+D91</f>
        <v>112456121.94565202</v>
      </c>
      <c r="E88" s="16">
        <f>E89+E90+E91</f>
        <v>103565673.98999999</v>
      </c>
      <c r="F88" s="16">
        <f>F89+F90+F91</f>
        <v>0</v>
      </c>
      <c r="G88" s="16">
        <f>Table[[#This Row],[Saldo de Apertura]]+Table[[#This Row],[Crédito]]-Table[[#This Row],[Débito]]</f>
        <v>8890447.9556520283</v>
      </c>
    </row>
    <row r="89" spans="1:7" x14ac:dyDescent="0.3">
      <c r="A89" s="5" t="s">
        <v>156</v>
      </c>
      <c r="B89" s="2" t="s">
        <v>166</v>
      </c>
      <c r="C89" s="24" t="s">
        <v>167</v>
      </c>
      <c r="D89" s="3">
        <v>99367653.680000067</v>
      </c>
      <c r="E89" s="3">
        <v>90517941.359999999</v>
      </c>
      <c r="F89" s="3">
        <v>0</v>
      </c>
      <c r="G89" s="3">
        <f>Table[[#This Row],[Saldo de Apertura]]+Table[[#This Row],[Crédito]]-Table[[#This Row],[Débito]]</f>
        <v>8849712.3200000674</v>
      </c>
    </row>
    <row r="90" spans="1:7" x14ac:dyDescent="0.3">
      <c r="A90" s="5" t="s">
        <v>156</v>
      </c>
      <c r="B90" s="2" t="s">
        <v>168</v>
      </c>
      <c r="C90" s="24" t="s">
        <v>169</v>
      </c>
      <c r="D90" s="3">
        <v>0</v>
      </c>
      <c r="E90" s="3">
        <v>0</v>
      </c>
      <c r="F90" s="3">
        <v>0</v>
      </c>
      <c r="G90" s="3">
        <f>Table[[#This Row],[Saldo de Apertura]]+Table[[#This Row],[Crédito]]-Table[[#This Row],[Débito]]</f>
        <v>0</v>
      </c>
    </row>
    <row r="91" spans="1:7" x14ac:dyDescent="0.3">
      <c r="A91" s="5" t="s">
        <v>156</v>
      </c>
      <c r="B91" s="2" t="s">
        <v>170</v>
      </c>
      <c r="C91" s="24" t="s">
        <v>171</v>
      </c>
      <c r="D91" s="3">
        <v>13088468.265651956</v>
      </c>
      <c r="E91" s="3">
        <v>13047732.630000001</v>
      </c>
      <c r="F91" s="3">
        <v>0</v>
      </c>
      <c r="G91" s="3">
        <f>Table[[#This Row],[Saldo de Apertura]]+Table[[#This Row],[Crédito]]-Table[[#This Row],[Débito]]</f>
        <v>40735.635651955381</v>
      </c>
    </row>
    <row r="92" spans="1:7" ht="17.25" x14ac:dyDescent="0.35">
      <c r="A92" s="21"/>
      <c r="B92" s="14" t="s">
        <v>155</v>
      </c>
      <c r="C92" s="23" t="s">
        <v>172</v>
      </c>
      <c r="D92" s="15">
        <f>D93</f>
        <v>0</v>
      </c>
      <c r="E92" s="15">
        <f>E93</f>
        <v>0</v>
      </c>
      <c r="F92" s="16">
        <f>F93</f>
        <v>500000</v>
      </c>
      <c r="G92" s="16">
        <f>Table[[#This Row],[Saldo de Apertura]]+Table[[#This Row],[Crédito]]-Table[[#This Row],[Débito]]</f>
        <v>500000</v>
      </c>
    </row>
    <row r="93" spans="1:7" x14ac:dyDescent="0.3">
      <c r="A93" s="5" t="s">
        <v>156</v>
      </c>
      <c r="B93" s="2" t="s">
        <v>63</v>
      </c>
      <c r="C93" s="2" t="s">
        <v>64</v>
      </c>
      <c r="D93" s="3">
        <v>0</v>
      </c>
      <c r="E93" s="3">
        <v>0</v>
      </c>
      <c r="F93" s="3">
        <v>500000</v>
      </c>
      <c r="G93" s="3">
        <f>Table[[#This Row],[Saldo de Apertura]]+Table[[#This Row],[Crédito]]-Table[[#This Row],[Débito]]</f>
        <v>500000</v>
      </c>
    </row>
    <row r="94" spans="1:7" ht="17.25" x14ac:dyDescent="0.35">
      <c r="A94" s="14"/>
      <c r="B94" s="14"/>
      <c r="C94" s="14" t="s">
        <v>173</v>
      </c>
      <c r="D94" s="16">
        <f>D95+D96+D97</f>
        <v>2559659.92</v>
      </c>
      <c r="E94" s="16">
        <f>E95+E96+E97</f>
        <v>0</v>
      </c>
      <c r="F94" s="34">
        <f>F95+F96+F97</f>
        <v>5357019.13</v>
      </c>
      <c r="G94" s="16">
        <f>Table[[#This Row],[Saldo de Apertura]]+Table[[#This Row],[Crédito]]-Table[[#This Row],[Débito]]</f>
        <v>7916679.0499999998</v>
      </c>
    </row>
    <row r="95" spans="1:7" x14ac:dyDescent="0.3">
      <c r="A95" s="5" t="s">
        <v>156</v>
      </c>
      <c r="B95" s="2" t="s">
        <v>58</v>
      </c>
      <c r="C95" s="2" t="s">
        <v>59</v>
      </c>
      <c r="D95" s="3">
        <v>0</v>
      </c>
      <c r="E95" s="3">
        <v>0</v>
      </c>
      <c r="F95" s="35">
        <v>0</v>
      </c>
      <c r="G95" s="3">
        <f>Table[[#This Row],[Saldo de Apertura]]+Table[[#This Row],[Crédito]]-Table[[#This Row],[Débito]]</f>
        <v>0</v>
      </c>
    </row>
    <row r="96" spans="1:7" x14ac:dyDescent="0.3">
      <c r="A96" s="5" t="s">
        <v>156</v>
      </c>
      <c r="B96" s="2" t="s">
        <v>60</v>
      </c>
      <c r="C96" s="2" t="s">
        <v>174</v>
      </c>
      <c r="D96" s="3">
        <v>2559659.92</v>
      </c>
      <c r="E96" s="3">
        <v>0</v>
      </c>
      <c r="F96" s="3">
        <v>5357019.13</v>
      </c>
      <c r="G96" s="3">
        <f>Table[[#This Row],[Saldo de Apertura]]+Table[[#This Row],[Crédito]]-Table[[#This Row],[Débito]]</f>
        <v>7916679.0499999998</v>
      </c>
    </row>
    <row r="97" spans="1:7" x14ac:dyDescent="0.3">
      <c r="A97" s="5" t="s">
        <v>156</v>
      </c>
      <c r="B97" s="2" t="s">
        <v>61</v>
      </c>
      <c r="C97" s="2" t="s">
        <v>62</v>
      </c>
      <c r="D97" s="3">
        <v>0</v>
      </c>
      <c r="E97" s="3">
        <v>0</v>
      </c>
      <c r="F97" s="3">
        <v>0</v>
      </c>
      <c r="G97" s="3">
        <f>Table[[#This Row],[Saldo de Apertura]]+Table[[#This Row],[Crédito]]-Table[[#This Row],[Débito]]</f>
        <v>0</v>
      </c>
    </row>
    <row r="98" spans="1:7" ht="17.25" x14ac:dyDescent="0.35">
      <c r="A98" s="21"/>
      <c r="B98" s="14" t="s">
        <v>175</v>
      </c>
      <c r="C98" s="14" t="s">
        <v>146</v>
      </c>
      <c r="D98" s="16">
        <v>0</v>
      </c>
      <c r="E98" s="16">
        <v>0</v>
      </c>
      <c r="F98" s="16">
        <f>F99</f>
        <v>0</v>
      </c>
      <c r="G98" s="16">
        <f>Table[[#This Row],[Saldo de Apertura]]+Table[[#This Row],[Crédito]]-Table[[#This Row],[Débito]]</f>
        <v>0</v>
      </c>
    </row>
    <row r="99" spans="1:7" x14ac:dyDescent="0.3">
      <c r="A99" s="5" t="s">
        <v>178</v>
      </c>
      <c r="B99" s="2" t="s">
        <v>176</v>
      </c>
      <c r="C99" s="2" t="s">
        <v>177</v>
      </c>
      <c r="D99" s="3">
        <v>0</v>
      </c>
      <c r="E99" s="3">
        <v>0</v>
      </c>
      <c r="F99" s="3">
        <v>0</v>
      </c>
      <c r="G99" s="3">
        <f>Table[[#This Row],[Saldo de Apertura]]+Table[[#This Row],[Crédito]]-Table[[#This Row],[Débito]]</f>
        <v>0</v>
      </c>
    </row>
    <row r="100" spans="1:7" ht="17.25" x14ac:dyDescent="0.35">
      <c r="A100" s="14"/>
      <c r="B100" s="14" t="s">
        <v>179</v>
      </c>
      <c r="C100" s="14" t="s">
        <v>180</v>
      </c>
      <c r="D100" s="16">
        <f>D101</f>
        <v>1045806245.5999998</v>
      </c>
      <c r="E100" s="36">
        <f>E101</f>
        <v>4063936045.1800003</v>
      </c>
      <c r="F100" s="16">
        <f>F101</f>
        <v>13507146.800000001</v>
      </c>
      <c r="G100" s="36">
        <f>Table[[#This Row],[Saldo de Apertura]]+Table[[#This Row],[Crédito]]-Table[[#This Row],[Débito]]</f>
        <v>-3004622652.7800007</v>
      </c>
    </row>
    <row r="101" spans="1:7" ht="17.25" x14ac:dyDescent="0.35">
      <c r="A101" s="14"/>
      <c r="B101" s="14" t="s">
        <v>181</v>
      </c>
      <c r="C101" s="14" t="s">
        <v>149</v>
      </c>
      <c r="D101" s="16">
        <f>D102+D103+D104+D105</f>
        <v>1045806245.5999998</v>
      </c>
      <c r="E101" s="36">
        <f>E102+E103+E104+E105</f>
        <v>4063936045.1800003</v>
      </c>
      <c r="F101" s="16">
        <f>F102+F103+F104+F105</f>
        <v>13507146.800000001</v>
      </c>
      <c r="G101" s="36">
        <f>Table[[#This Row],[Saldo de Apertura]]+Table[[#This Row],[Crédito]]-Table[[#This Row],[Débito]]</f>
        <v>-3004622652.7800007</v>
      </c>
    </row>
    <row r="102" spans="1:7" x14ac:dyDescent="0.3">
      <c r="A102" s="5" t="s">
        <v>105</v>
      </c>
      <c r="B102" s="2" t="s">
        <v>65</v>
      </c>
      <c r="C102" s="2" t="s">
        <v>66</v>
      </c>
      <c r="D102" s="3">
        <v>15587584.68</v>
      </c>
      <c r="E102" s="3">
        <v>523855.87</v>
      </c>
      <c r="F102" s="3">
        <v>13507146.800000001</v>
      </c>
      <c r="G102" s="3">
        <f>Table[[#This Row],[Saldo de Apertura]]+Table[[#This Row],[Crédito]]-Table[[#This Row],[Débito]]</f>
        <v>28570875.609999999</v>
      </c>
    </row>
    <row r="103" spans="1:7" x14ac:dyDescent="0.3">
      <c r="A103" s="5" t="s">
        <v>187</v>
      </c>
      <c r="B103" s="2" t="s">
        <v>67</v>
      </c>
      <c r="C103" s="2" t="s">
        <v>68</v>
      </c>
      <c r="D103" s="3">
        <v>0</v>
      </c>
      <c r="E103" s="3">
        <v>37966.04</v>
      </c>
      <c r="F103" s="3">
        <v>0</v>
      </c>
      <c r="G103" s="19">
        <f>Table[[#This Row],[Saldo de Apertura]]+Table[[#This Row],[Crédito]]-Table[[#This Row],[Débito]]</f>
        <v>-37966.04</v>
      </c>
    </row>
    <row r="104" spans="1:7" x14ac:dyDescent="0.3">
      <c r="A104" s="5" t="s">
        <v>188</v>
      </c>
      <c r="B104" s="2" t="s">
        <v>182</v>
      </c>
      <c r="C104" s="2" t="s">
        <v>183</v>
      </c>
      <c r="D104" s="3">
        <v>575444675.72000003</v>
      </c>
      <c r="E104" s="3">
        <v>549910249.65999997</v>
      </c>
      <c r="F104" s="3">
        <v>0</v>
      </c>
      <c r="G104" s="3">
        <f>Table[[#This Row],[Saldo de Apertura]]+Table[[#This Row],[Crédito]]-Table[[#This Row],[Débito]]</f>
        <v>25534426.060000062</v>
      </c>
    </row>
    <row r="105" spans="1:7" x14ac:dyDescent="0.3">
      <c r="A105" s="5" t="s">
        <v>104</v>
      </c>
      <c r="B105" s="2" t="s">
        <v>67</v>
      </c>
      <c r="C105" s="2" t="s">
        <v>184</v>
      </c>
      <c r="D105" s="3">
        <v>454773985.19999981</v>
      </c>
      <c r="E105" s="3">
        <v>3513463973.6100001</v>
      </c>
      <c r="F105" s="3">
        <v>0</v>
      </c>
      <c r="G105" s="19">
        <f>Table[[#This Row],[Saldo de Apertura]]+Table[[#This Row],[Crédito]]-Table[[#This Row],[Débito]]</f>
        <v>-3058689988.4100003</v>
      </c>
    </row>
    <row r="106" spans="1:7" ht="17.25" x14ac:dyDescent="0.35">
      <c r="A106" s="14"/>
      <c r="B106" s="14"/>
      <c r="C106" s="14" t="s">
        <v>151</v>
      </c>
      <c r="D106" s="16"/>
      <c r="E106" s="16"/>
      <c r="F106" s="16"/>
      <c r="G106" s="37">
        <f>G80+G100</f>
        <v>2816320346.7756481</v>
      </c>
    </row>
    <row r="107" spans="1:7" x14ac:dyDescent="0.3">
      <c r="C107" s="2"/>
      <c r="G107" s="3"/>
    </row>
    <row r="108" spans="1:7" x14ac:dyDescent="0.3">
      <c r="C108" s="2"/>
      <c r="G108" s="3"/>
    </row>
    <row r="109" spans="1:7" x14ac:dyDescent="0.3">
      <c r="C109" s="2"/>
      <c r="G109" s="3"/>
    </row>
    <row r="110" spans="1:7" x14ac:dyDescent="0.3">
      <c r="C110" s="2"/>
      <c r="G110" s="3"/>
    </row>
    <row r="111" spans="1:7" x14ac:dyDescent="0.3">
      <c r="C111" s="2"/>
      <c r="G111" s="3"/>
    </row>
    <row r="112" spans="1:7" x14ac:dyDescent="0.3">
      <c r="C112" s="2"/>
      <c r="G112" s="3"/>
    </row>
    <row r="113" spans="1:7" ht="17.25" thickBot="1" x14ac:dyDescent="0.35">
      <c r="A113" s="90"/>
      <c r="B113" s="90"/>
      <c r="C113" s="2"/>
      <c r="F113" s="85"/>
      <c r="G113" s="85"/>
    </row>
    <row r="114" spans="1:7" ht="17.25" x14ac:dyDescent="0.35">
      <c r="A114" s="88" t="s">
        <v>189</v>
      </c>
      <c r="B114" s="88"/>
      <c r="C114" s="2"/>
      <c r="F114" s="86" t="s">
        <v>191</v>
      </c>
      <c r="G114" s="86"/>
    </row>
    <row r="115" spans="1:7" x14ac:dyDescent="0.3">
      <c r="A115" s="84" t="s">
        <v>190</v>
      </c>
      <c r="B115" s="84"/>
      <c r="C115" s="2"/>
      <c r="F115" s="87" t="s">
        <v>192</v>
      </c>
      <c r="G115" s="87"/>
    </row>
    <row r="116" spans="1:7" x14ac:dyDescent="0.3">
      <c r="A116" s="84" t="s">
        <v>194</v>
      </c>
      <c r="B116" s="84"/>
      <c r="C116" s="2"/>
      <c r="F116" s="87" t="s">
        <v>193</v>
      </c>
      <c r="G116" s="87"/>
    </row>
    <row r="117" spans="1:7" x14ac:dyDescent="0.3">
      <c r="A117" s="5"/>
      <c r="B117" s="5"/>
      <c r="C117" s="2"/>
      <c r="G117" s="6"/>
    </row>
  </sheetData>
  <mergeCells count="18">
    <mergeCell ref="A1:G9"/>
    <mergeCell ref="A17:G17"/>
    <mergeCell ref="A16:G16"/>
    <mergeCell ref="A18:G18"/>
    <mergeCell ref="A113:B113"/>
    <mergeCell ref="A10:G10"/>
    <mergeCell ref="A11:G11"/>
    <mergeCell ref="A12:G12"/>
    <mergeCell ref="A13:G13"/>
    <mergeCell ref="A14:G14"/>
    <mergeCell ref="A15:G15"/>
    <mergeCell ref="A115:B115"/>
    <mergeCell ref="A116:B116"/>
    <mergeCell ref="F113:G113"/>
    <mergeCell ref="F114:G114"/>
    <mergeCell ref="F115:G115"/>
    <mergeCell ref="F116:G116"/>
    <mergeCell ref="A114:B114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rowBreaks count="3" manualBreakCount="3">
    <brk id="47" max="6" man="1"/>
    <brk id="71" max="6" man="1"/>
    <brk id="97" max="6" man="1"/>
  </rowBreaks>
  <colBreaks count="1" manualBreakCount="1">
    <brk id="7" max="1048575" man="1"/>
  </colBreaks>
  <ignoredErrors>
    <ignoredError sqref="B53 B24:B26 B30:B32 B34:B37 B39 B42 B44:B47 B49:B51 B59 A29:A32 A34:A39 A42:A53 B56:B57 B61 A56:A61 B64:B66 B68:B69 B71 A64:A71 B75:B79 A75:A77 A84:B87 A89:B91 A93:B93 A95:A99 B95:B105 A102:A105 A24:A2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J79"/>
  <sheetViews>
    <sheetView showGridLines="0" tabSelected="1" zoomScale="40" zoomScaleNormal="40" workbookViewId="0"/>
  </sheetViews>
  <sheetFormatPr defaultColWidth="11.42578125" defaultRowHeight="15" x14ac:dyDescent="0.25"/>
  <cols>
    <col min="1" max="1" width="66.140625" customWidth="1"/>
    <col min="2" max="2" width="32.85546875" customWidth="1"/>
    <col min="3" max="3" width="4.42578125" customWidth="1"/>
    <col min="4" max="4" width="6.85546875" customWidth="1"/>
    <col min="5" max="5" width="6.7109375" customWidth="1"/>
    <col min="6" max="6" width="14.7109375" customWidth="1"/>
    <col min="7" max="7" width="72.28515625" customWidth="1"/>
    <col min="8" max="8" width="60.7109375" customWidth="1"/>
    <col min="10" max="10" width="19" style="27" customWidth="1"/>
    <col min="12" max="12" width="16.5703125" bestFit="1" customWidth="1"/>
    <col min="256" max="256" width="56.42578125" customWidth="1"/>
    <col min="257" max="257" width="22.28515625" customWidth="1"/>
    <col min="258" max="258" width="9.28515625" customWidth="1"/>
    <col min="259" max="259" width="27.7109375" customWidth="1"/>
    <col min="260" max="260" width="7.140625" customWidth="1"/>
    <col min="261" max="261" width="16.85546875" bestFit="1" customWidth="1"/>
    <col min="262" max="262" width="15.28515625" bestFit="1" customWidth="1"/>
    <col min="265" max="265" width="16.85546875" bestFit="1" customWidth="1"/>
    <col min="512" max="512" width="56.42578125" customWidth="1"/>
    <col min="513" max="513" width="22.28515625" customWidth="1"/>
    <col min="514" max="514" width="9.28515625" customWidth="1"/>
    <col min="515" max="515" width="27.7109375" customWidth="1"/>
    <col min="516" max="516" width="7.140625" customWidth="1"/>
    <col min="517" max="517" width="16.85546875" bestFit="1" customWidth="1"/>
    <col min="518" max="518" width="15.28515625" bestFit="1" customWidth="1"/>
    <col min="521" max="521" width="16.85546875" bestFit="1" customWidth="1"/>
    <col min="768" max="768" width="56.42578125" customWidth="1"/>
    <col min="769" max="769" width="22.28515625" customWidth="1"/>
    <col min="770" max="770" width="9.28515625" customWidth="1"/>
    <col min="771" max="771" width="27.7109375" customWidth="1"/>
    <col min="772" max="772" width="7.140625" customWidth="1"/>
    <col min="773" max="773" width="16.85546875" bestFit="1" customWidth="1"/>
    <col min="774" max="774" width="15.28515625" bestFit="1" customWidth="1"/>
    <col min="777" max="777" width="16.85546875" bestFit="1" customWidth="1"/>
    <col min="1024" max="1024" width="56.42578125" customWidth="1"/>
    <col min="1025" max="1025" width="22.28515625" customWidth="1"/>
    <col min="1026" max="1026" width="9.28515625" customWidth="1"/>
    <col min="1027" max="1027" width="27.7109375" customWidth="1"/>
    <col min="1028" max="1028" width="7.140625" customWidth="1"/>
    <col min="1029" max="1029" width="16.85546875" bestFit="1" customWidth="1"/>
    <col min="1030" max="1030" width="15.28515625" bestFit="1" customWidth="1"/>
    <col min="1033" max="1033" width="16.85546875" bestFit="1" customWidth="1"/>
    <col min="1280" max="1280" width="56.42578125" customWidth="1"/>
    <col min="1281" max="1281" width="22.28515625" customWidth="1"/>
    <col min="1282" max="1282" width="9.28515625" customWidth="1"/>
    <col min="1283" max="1283" width="27.7109375" customWidth="1"/>
    <col min="1284" max="1284" width="7.140625" customWidth="1"/>
    <col min="1285" max="1285" width="16.85546875" bestFit="1" customWidth="1"/>
    <col min="1286" max="1286" width="15.28515625" bestFit="1" customWidth="1"/>
    <col min="1289" max="1289" width="16.85546875" bestFit="1" customWidth="1"/>
    <col min="1536" max="1536" width="56.42578125" customWidth="1"/>
    <col min="1537" max="1537" width="22.28515625" customWidth="1"/>
    <col min="1538" max="1538" width="9.28515625" customWidth="1"/>
    <col min="1539" max="1539" width="27.7109375" customWidth="1"/>
    <col min="1540" max="1540" width="7.140625" customWidth="1"/>
    <col min="1541" max="1541" width="16.85546875" bestFit="1" customWidth="1"/>
    <col min="1542" max="1542" width="15.28515625" bestFit="1" customWidth="1"/>
    <col min="1545" max="1545" width="16.85546875" bestFit="1" customWidth="1"/>
    <col min="1792" max="1792" width="56.42578125" customWidth="1"/>
    <col min="1793" max="1793" width="22.28515625" customWidth="1"/>
    <col min="1794" max="1794" width="9.28515625" customWidth="1"/>
    <col min="1795" max="1795" width="27.7109375" customWidth="1"/>
    <col min="1796" max="1796" width="7.140625" customWidth="1"/>
    <col min="1797" max="1797" width="16.85546875" bestFit="1" customWidth="1"/>
    <col min="1798" max="1798" width="15.28515625" bestFit="1" customWidth="1"/>
    <col min="1801" max="1801" width="16.85546875" bestFit="1" customWidth="1"/>
    <col min="2048" max="2048" width="56.42578125" customWidth="1"/>
    <col min="2049" max="2049" width="22.28515625" customWidth="1"/>
    <col min="2050" max="2050" width="9.28515625" customWidth="1"/>
    <col min="2051" max="2051" width="27.7109375" customWidth="1"/>
    <col min="2052" max="2052" width="7.140625" customWidth="1"/>
    <col min="2053" max="2053" width="16.85546875" bestFit="1" customWidth="1"/>
    <col min="2054" max="2054" width="15.28515625" bestFit="1" customWidth="1"/>
    <col min="2057" max="2057" width="16.85546875" bestFit="1" customWidth="1"/>
    <col min="2304" max="2304" width="56.42578125" customWidth="1"/>
    <col min="2305" max="2305" width="22.28515625" customWidth="1"/>
    <col min="2306" max="2306" width="9.28515625" customWidth="1"/>
    <col min="2307" max="2307" width="27.7109375" customWidth="1"/>
    <col min="2308" max="2308" width="7.140625" customWidth="1"/>
    <col min="2309" max="2309" width="16.85546875" bestFit="1" customWidth="1"/>
    <col min="2310" max="2310" width="15.28515625" bestFit="1" customWidth="1"/>
    <col min="2313" max="2313" width="16.85546875" bestFit="1" customWidth="1"/>
    <col min="2560" max="2560" width="56.42578125" customWidth="1"/>
    <col min="2561" max="2561" width="22.28515625" customWidth="1"/>
    <col min="2562" max="2562" width="9.28515625" customWidth="1"/>
    <col min="2563" max="2563" width="27.7109375" customWidth="1"/>
    <col min="2564" max="2564" width="7.140625" customWidth="1"/>
    <col min="2565" max="2565" width="16.85546875" bestFit="1" customWidth="1"/>
    <col min="2566" max="2566" width="15.28515625" bestFit="1" customWidth="1"/>
    <col min="2569" max="2569" width="16.85546875" bestFit="1" customWidth="1"/>
    <col min="2816" max="2816" width="56.42578125" customWidth="1"/>
    <col min="2817" max="2817" width="22.28515625" customWidth="1"/>
    <col min="2818" max="2818" width="9.28515625" customWidth="1"/>
    <col min="2819" max="2819" width="27.7109375" customWidth="1"/>
    <col min="2820" max="2820" width="7.140625" customWidth="1"/>
    <col min="2821" max="2821" width="16.85546875" bestFit="1" customWidth="1"/>
    <col min="2822" max="2822" width="15.28515625" bestFit="1" customWidth="1"/>
    <col min="2825" max="2825" width="16.85546875" bestFit="1" customWidth="1"/>
    <col min="3072" max="3072" width="56.42578125" customWidth="1"/>
    <col min="3073" max="3073" width="22.28515625" customWidth="1"/>
    <col min="3074" max="3074" width="9.28515625" customWidth="1"/>
    <col min="3075" max="3075" width="27.7109375" customWidth="1"/>
    <col min="3076" max="3076" width="7.140625" customWidth="1"/>
    <col min="3077" max="3077" width="16.85546875" bestFit="1" customWidth="1"/>
    <col min="3078" max="3078" width="15.28515625" bestFit="1" customWidth="1"/>
    <col min="3081" max="3081" width="16.85546875" bestFit="1" customWidth="1"/>
    <col min="3328" max="3328" width="56.42578125" customWidth="1"/>
    <col min="3329" max="3329" width="22.28515625" customWidth="1"/>
    <col min="3330" max="3330" width="9.28515625" customWidth="1"/>
    <col min="3331" max="3331" width="27.7109375" customWidth="1"/>
    <col min="3332" max="3332" width="7.140625" customWidth="1"/>
    <col min="3333" max="3333" width="16.85546875" bestFit="1" customWidth="1"/>
    <col min="3334" max="3334" width="15.28515625" bestFit="1" customWidth="1"/>
    <col min="3337" max="3337" width="16.85546875" bestFit="1" customWidth="1"/>
    <col min="3584" max="3584" width="56.42578125" customWidth="1"/>
    <col min="3585" max="3585" width="22.28515625" customWidth="1"/>
    <col min="3586" max="3586" width="9.28515625" customWidth="1"/>
    <col min="3587" max="3587" width="27.7109375" customWidth="1"/>
    <col min="3588" max="3588" width="7.140625" customWidth="1"/>
    <col min="3589" max="3589" width="16.85546875" bestFit="1" customWidth="1"/>
    <col min="3590" max="3590" width="15.28515625" bestFit="1" customWidth="1"/>
    <col min="3593" max="3593" width="16.85546875" bestFit="1" customWidth="1"/>
    <col min="3840" max="3840" width="56.42578125" customWidth="1"/>
    <col min="3841" max="3841" width="22.28515625" customWidth="1"/>
    <col min="3842" max="3842" width="9.28515625" customWidth="1"/>
    <col min="3843" max="3843" width="27.7109375" customWidth="1"/>
    <col min="3844" max="3844" width="7.140625" customWidth="1"/>
    <col min="3845" max="3845" width="16.85546875" bestFit="1" customWidth="1"/>
    <col min="3846" max="3846" width="15.28515625" bestFit="1" customWidth="1"/>
    <col min="3849" max="3849" width="16.85546875" bestFit="1" customWidth="1"/>
    <col min="4096" max="4096" width="56.42578125" customWidth="1"/>
    <col min="4097" max="4097" width="22.28515625" customWidth="1"/>
    <col min="4098" max="4098" width="9.28515625" customWidth="1"/>
    <col min="4099" max="4099" width="27.7109375" customWidth="1"/>
    <col min="4100" max="4100" width="7.140625" customWidth="1"/>
    <col min="4101" max="4101" width="16.85546875" bestFit="1" customWidth="1"/>
    <col min="4102" max="4102" width="15.28515625" bestFit="1" customWidth="1"/>
    <col min="4105" max="4105" width="16.85546875" bestFit="1" customWidth="1"/>
    <col min="4352" max="4352" width="56.42578125" customWidth="1"/>
    <col min="4353" max="4353" width="22.28515625" customWidth="1"/>
    <col min="4354" max="4354" width="9.28515625" customWidth="1"/>
    <col min="4355" max="4355" width="27.7109375" customWidth="1"/>
    <col min="4356" max="4356" width="7.140625" customWidth="1"/>
    <col min="4357" max="4357" width="16.85546875" bestFit="1" customWidth="1"/>
    <col min="4358" max="4358" width="15.28515625" bestFit="1" customWidth="1"/>
    <col min="4361" max="4361" width="16.85546875" bestFit="1" customWidth="1"/>
    <col min="4608" max="4608" width="56.42578125" customWidth="1"/>
    <col min="4609" max="4609" width="22.28515625" customWidth="1"/>
    <col min="4610" max="4610" width="9.28515625" customWidth="1"/>
    <col min="4611" max="4611" width="27.7109375" customWidth="1"/>
    <col min="4612" max="4612" width="7.140625" customWidth="1"/>
    <col min="4613" max="4613" width="16.85546875" bestFit="1" customWidth="1"/>
    <col min="4614" max="4614" width="15.28515625" bestFit="1" customWidth="1"/>
    <col min="4617" max="4617" width="16.85546875" bestFit="1" customWidth="1"/>
    <col min="4864" max="4864" width="56.42578125" customWidth="1"/>
    <col min="4865" max="4865" width="22.28515625" customWidth="1"/>
    <col min="4866" max="4866" width="9.28515625" customWidth="1"/>
    <col min="4867" max="4867" width="27.7109375" customWidth="1"/>
    <col min="4868" max="4868" width="7.140625" customWidth="1"/>
    <col min="4869" max="4869" width="16.85546875" bestFit="1" customWidth="1"/>
    <col min="4870" max="4870" width="15.28515625" bestFit="1" customWidth="1"/>
    <col min="4873" max="4873" width="16.85546875" bestFit="1" customWidth="1"/>
    <col min="5120" max="5120" width="56.42578125" customWidth="1"/>
    <col min="5121" max="5121" width="22.28515625" customWidth="1"/>
    <col min="5122" max="5122" width="9.28515625" customWidth="1"/>
    <col min="5123" max="5123" width="27.7109375" customWidth="1"/>
    <col min="5124" max="5124" width="7.140625" customWidth="1"/>
    <col min="5125" max="5125" width="16.85546875" bestFit="1" customWidth="1"/>
    <col min="5126" max="5126" width="15.28515625" bestFit="1" customWidth="1"/>
    <col min="5129" max="5129" width="16.85546875" bestFit="1" customWidth="1"/>
    <col min="5376" max="5376" width="56.42578125" customWidth="1"/>
    <col min="5377" max="5377" width="22.28515625" customWidth="1"/>
    <col min="5378" max="5378" width="9.28515625" customWidth="1"/>
    <col min="5379" max="5379" width="27.7109375" customWidth="1"/>
    <col min="5380" max="5380" width="7.140625" customWidth="1"/>
    <col min="5381" max="5381" width="16.85546875" bestFit="1" customWidth="1"/>
    <col min="5382" max="5382" width="15.28515625" bestFit="1" customWidth="1"/>
    <col min="5385" max="5385" width="16.85546875" bestFit="1" customWidth="1"/>
    <col min="5632" max="5632" width="56.42578125" customWidth="1"/>
    <col min="5633" max="5633" width="22.28515625" customWidth="1"/>
    <col min="5634" max="5634" width="9.28515625" customWidth="1"/>
    <col min="5635" max="5635" width="27.7109375" customWidth="1"/>
    <col min="5636" max="5636" width="7.140625" customWidth="1"/>
    <col min="5637" max="5637" width="16.85546875" bestFit="1" customWidth="1"/>
    <col min="5638" max="5638" width="15.28515625" bestFit="1" customWidth="1"/>
    <col min="5641" max="5641" width="16.85546875" bestFit="1" customWidth="1"/>
    <col min="5888" max="5888" width="56.42578125" customWidth="1"/>
    <col min="5889" max="5889" width="22.28515625" customWidth="1"/>
    <col min="5890" max="5890" width="9.28515625" customWidth="1"/>
    <col min="5891" max="5891" width="27.7109375" customWidth="1"/>
    <col min="5892" max="5892" width="7.140625" customWidth="1"/>
    <col min="5893" max="5893" width="16.85546875" bestFit="1" customWidth="1"/>
    <col min="5894" max="5894" width="15.28515625" bestFit="1" customWidth="1"/>
    <col min="5897" max="5897" width="16.85546875" bestFit="1" customWidth="1"/>
    <col min="6144" max="6144" width="56.42578125" customWidth="1"/>
    <col min="6145" max="6145" width="22.28515625" customWidth="1"/>
    <col min="6146" max="6146" width="9.28515625" customWidth="1"/>
    <col min="6147" max="6147" width="27.7109375" customWidth="1"/>
    <col min="6148" max="6148" width="7.140625" customWidth="1"/>
    <col min="6149" max="6149" width="16.85546875" bestFit="1" customWidth="1"/>
    <col min="6150" max="6150" width="15.28515625" bestFit="1" customWidth="1"/>
    <col min="6153" max="6153" width="16.85546875" bestFit="1" customWidth="1"/>
    <col min="6400" max="6400" width="56.42578125" customWidth="1"/>
    <col min="6401" max="6401" width="22.28515625" customWidth="1"/>
    <col min="6402" max="6402" width="9.28515625" customWidth="1"/>
    <col min="6403" max="6403" width="27.7109375" customWidth="1"/>
    <col min="6404" max="6404" width="7.140625" customWidth="1"/>
    <col min="6405" max="6405" width="16.85546875" bestFit="1" customWidth="1"/>
    <col min="6406" max="6406" width="15.28515625" bestFit="1" customWidth="1"/>
    <col min="6409" max="6409" width="16.85546875" bestFit="1" customWidth="1"/>
    <col min="6656" max="6656" width="56.42578125" customWidth="1"/>
    <col min="6657" max="6657" width="22.28515625" customWidth="1"/>
    <col min="6658" max="6658" width="9.28515625" customWidth="1"/>
    <col min="6659" max="6659" width="27.7109375" customWidth="1"/>
    <col min="6660" max="6660" width="7.140625" customWidth="1"/>
    <col min="6661" max="6661" width="16.85546875" bestFit="1" customWidth="1"/>
    <col min="6662" max="6662" width="15.28515625" bestFit="1" customWidth="1"/>
    <col min="6665" max="6665" width="16.85546875" bestFit="1" customWidth="1"/>
    <col min="6912" max="6912" width="56.42578125" customWidth="1"/>
    <col min="6913" max="6913" width="22.28515625" customWidth="1"/>
    <col min="6914" max="6914" width="9.28515625" customWidth="1"/>
    <col min="6915" max="6915" width="27.7109375" customWidth="1"/>
    <col min="6916" max="6916" width="7.140625" customWidth="1"/>
    <col min="6917" max="6917" width="16.85546875" bestFit="1" customWidth="1"/>
    <col min="6918" max="6918" width="15.28515625" bestFit="1" customWidth="1"/>
    <col min="6921" max="6921" width="16.85546875" bestFit="1" customWidth="1"/>
    <col min="7168" max="7168" width="56.42578125" customWidth="1"/>
    <col min="7169" max="7169" width="22.28515625" customWidth="1"/>
    <col min="7170" max="7170" width="9.28515625" customWidth="1"/>
    <col min="7171" max="7171" width="27.7109375" customWidth="1"/>
    <col min="7172" max="7172" width="7.140625" customWidth="1"/>
    <col min="7173" max="7173" width="16.85546875" bestFit="1" customWidth="1"/>
    <col min="7174" max="7174" width="15.28515625" bestFit="1" customWidth="1"/>
    <col min="7177" max="7177" width="16.85546875" bestFit="1" customWidth="1"/>
    <col min="7424" max="7424" width="56.42578125" customWidth="1"/>
    <col min="7425" max="7425" width="22.28515625" customWidth="1"/>
    <col min="7426" max="7426" width="9.28515625" customWidth="1"/>
    <col min="7427" max="7427" width="27.7109375" customWidth="1"/>
    <col min="7428" max="7428" width="7.140625" customWidth="1"/>
    <col min="7429" max="7429" width="16.85546875" bestFit="1" customWidth="1"/>
    <col min="7430" max="7430" width="15.28515625" bestFit="1" customWidth="1"/>
    <col min="7433" max="7433" width="16.85546875" bestFit="1" customWidth="1"/>
    <col min="7680" max="7680" width="56.42578125" customWidth="1"/>
    <col min="7681" max="7681" width="22.28515625" customWidth="1"/>
    <col min="7682" max="7682" width="9.28515625" customWidth="1"/>
    <col min="7683" max="7683" width="27.7109375" customWidth="1"/>
    <col min="7684" max="7684" width="7.140625" customWidth="1"/>
    <col min="7685" max="7685" width="16.85546875" bestFit="1" customWidth="1"/>
    <col min="7686" max="7686" width="15.28515625" bestFit="1" customWidth="1"/>
    <col min="7689" max="7689" width="16.85546875" bestFit="1" customWidth="1"/>
    <col min="7936" max="7936" width="56.42578125" customWidth="1"/>
    <col min="7937" max="7937" width="22.28515625" customWidth="1"/>
    <col min="7938" max="7938" width="9.28515625" customWidth="1"/>
    <col min="7939" max="7939" width="27.7109375" customWidth="1"/>
    <col min="7940" max="7940" width="7.140625" customWidth="1"/>
    <col min="7941" max="7941" width="16.85546875" bestFit="1" customWidth="1"/>
    <col min="7942" max="7942" width="15.28515625" bestFit="1" customWidth="1"/>
    <col min="7945" max="7945" width="16.85546875" bestFit="1" customWidth="1"/>
    <col min="8192" max="8192" width="56.42578125" customWidth="1"/>
    <col min="8193" max="8193" width="22.28515625" customWidth="1"/>
    <col min="8194" max="8194" width="9.28515625" customWidth="1"/>
    <col min="8195" max="8195" width="27.7109375" customWidth="1"/>
    <col min="8196" max="8196" width="7.140625" customWidth="1"/>
    <col min="8197" max="8197" width="16.85546875" bestFit="1" customWidth="1"/>
    <col min="8198" max="8198" width="15.28515625" bestFit="1" customWidth="1"/>
    <col min="8201" max="8201" width="16.85546875" bestFit="1" customWidth="1"/>
    <col min="8448" max="8448" width="56.42578125" customWidth="1"/>
    <col min="8449" max="8449" width="22.28515625" customWidth="1"/>
    <col min="8450" max="8450" width="9.28515625" customWidth="1"/>
    <col min="8451" max="8451" width="27.7109375" customWidth="1"/>
    <col min="8452" max="8452" width="7.140625" customWidth="1"/>
    <col min="8453" max="8453" width="16.85546875" bestFit="1" customWidth="1"/>
    <col min="8454" max="8454" width="15.28515625" bestFit="1" customWidth="1"/>
    <col min="8457" max="8457" width="16.85546875" bestFit="1" customWidth="1"/>
    <col min="8704" max="8704" width="56.42578125" customWidth="1"/>
    <col min="8705" max="8705" width="22.28515625" customWidth="1"/>
    <col min="8706" max="8706" width="9.28515625" customWidth="1"/>
    <col min="8707" max="8707" width="27.7109375" customWidth="1"/>
    <col min="8708" max="8708" width="7.140625" customWidth="1"/>
    <col min="8709" max="8709" width="16.85546875" bestFit="1" customWidth="1"/>
    <col min="8710" max="8710" width="15.28515625" bestFit="1" customWidth="1"/>
    <col min="8713" max="8713" width="16.85546875" bestFit="1" customWidth="1"/>
    <col min="8960" max="8960" width="56.42578125" customWidth="1"/>
    <col min="8961" max="8961" width="22.28515625" customWidth="1"/>
    <col min="8962" max="8962" width="9.28515625" customWidth="1"/>
    <col min="8963" max="8963" width="27.7109375" customWidth="1"/>
    <col min="8964" max="8964" width="7.140625" customWidth="1"/>
    <col min="8965" max="8965" width="16.85546875" bestFit="1" customWidth="1"/>
    <col min="8966" max="8966" width="15.28515625" bestFit="1" customWidth="1"/>
    <col min="8969" max="8969" width="16.85546875" bestFit="1" customWidth="1"/>
    <col min="9216" max="9216" width="56.42578125" customWidth="1"/>
    <col min="9217" max="9217" width="22.28515625" customWidth="1"/>
    <col min="9218" max="9218" width="9.28515625" customWidth="1"/>
    <col min="9219" max="9219" width="27.7109375" customWidth="1"/>
    <col min="9220" max="9220" width="7.140625" customWidth="1"/>
    <col min="9221" max="9221" width="16.85546875" bestFit="1" customWidth="1"/>
    <col min="9222" max="9222" width="15.28515625" bestFit="1" customWidth="1"/>
    <col min="9225" max="9225" width="16.85546875" bestFit="1" customWidth="1"/>
    <col min="9472" max="9472" width="56.42578125" customWidth="1"/>
    <col min="9473" max="9473" width="22.28515625" customWidth="1"/>
    <col min="9474" max="9474" width="9.28515625" customWidth="1"/>
    <col min="9475" max="9475" width="27.7109375" customWidth="1"/>
    <col min="9476" max="9476" width="7.140625" customWidth="1"/>
    <col min="9477" max="9477" width="16.85546875" bestFit="1" customWidth="1"/>
    <col min="9478" max="9478" width="15.28515625" bestFit="1" customWidth="1"/>
    <col min="9481" max="9481" width="16.85546875" bestFit="1" customWidth="1"/>
    <col min="9728" max="9728" width="56.42578125" customWidth="1"/>
    <col min="9729" max="9729" width="22.28515625" customWidth="1"/>
    <col min="9730" max="9730" width="9.28515625" customWidth="1"/>
    <col min="9731" max="9731" width="27.7109375" customWidth="1"/>
    <col min="9732" max="9732" width="7.140625" customWidth="1"/>
    <col min="9733" max="9733" width="16.85546875" bestFit="1" customWidth="1"/>
    <col min="9734" max="9734" width="15.28515625" bestFit="1" customWidth="1"/>
    <col min="9737" max="9737" width="16.85546875" bestFit="1" customWidth="1"/>
    <col min="9984" max="9984" width="56.42578125" customWidth="1"/>
    <col min="9985" max="9985" width="22.28515625" customWidth="1"/>
    <col min="9986" max="9986" width="9.28515625" customWidth="1"/>
    <col min="9987" max="9987" width="27.7109375" customWidth="1"/>
    <col min="9988" max="9988" width="7.140625" customWidth="1"/>
    <col min="9989" max="9989" width="16.85546875" bestFit="1" customWidth="1"/>
    <col min="9990" max="9990" width="15.28515625" bestFit="1" customWidth="1"/>
    <col min="9993" max="9993" width="16.85546875" bestFit="1" customWidth="1"/>
    <col min="10240" max="10240" width="56.42578125" customWidth="1"/>
    <col min="10241" max="10241" width="22.28515625" customWidth="1"/>
    <col min="10242" max="10242" width="9.28515625" customWidth="1"/>
    <col min="10243" max="10243" width="27.7109375" customWidth="1"/>
    <col min="10244" max="10244" width="7.140625" customWidth="1"/>
    <col min="10245" max="10245" width="16.85546875" bestFit="1" customWidth="1"/>
    <col min="10246" max="10246" width="15.28515625" bestFit="1" customWidth="1"/>
    <col min="10249" max="10249" width="16.85546875" bestFit="1" customWidth="1"/>
    <col min="10496" max="10496" width="56.42578125" customWidth="1"/>
    <col min="10497" max="10497" width="22.28515625" customWidth="1"/>
    <col min="10498" max="10498" width="9.28515625" customWidth="1"/>
    <col min="10499" max="10499" width="27.7109375" customWidth="1"/>
    <col min="10500" max="10500" width="7.140625" customWidth="1"/>
    <col min="10501" max="10501" width="16.85546875" bestFit="1" customWidth="1"/>
    <col min="10502" max="10502" width="15.28515625" bestFit="1" customWidth="1"/>
    <col min="10505" max="10505" width="16.85546875" bestFit="1" customWidth="1"/>
    <col min="10752" max="10752" width="56.42578125" customWidth="1"/>
    <col min="10753" max="10753" width="22.28515625" customWidth="1"/>
    <col min="10754" max="10754" width="9.28515625" customWidth="1"/>
    <col min="10755" max="10755" width="27.7109375" customWidth="1"/>
    <col min="10756" max="10756" width="7.140625" customWidth="1"/>
    <col min="10757" max="10757" width="16.85546875" bestFit="1" customWidth="1"/>
    <col min="10758" max="10758" width="15.28515625" bestFit="1" customWidth="1"/>
    <col min="10761" max="10761" width="16.85546875" bestFit="1" customWidth="1"/>
    <col min="11008" max="11008" width="56.42578125" customWidth="1"/>
    <col min="11009" max="11009" width="22.28515625" customWidth="1"/>
    <col min="11010" max="11010" width="9.28515625" customWidth="1"/>
    <col min="11011" max="11011" width="27.7109375" customWidth="1"/>
    <col min="11012" max="11012" width="7.140625" customWidth="1"/>
    <col min="11013" max="11013" width="16.85546875" bestFit="1" customWidth="1"/>
    <col min="11014" max="11014" width="15.28515625" bestFit="1" customWidth="1"/>
    <col min="11017" max="11017" width="16.85546875" bestFit="1" customWidth="1"/>
    <col min="11264" max="11264" width="56.42578125" customWidth="1"/>
    <col min="11265" max="11265" width="22.28515625" customWidth="1"/>
    <col min="11266" max="11266" width="9.28515625" customWidth="1"/>
    <col min="11267" max="11267" width="27.7109375" customWidth="1"/>
    <col min="11268" max="11268" width="7.140625" customWidth="1"/>
    <col min="11269" max="11269" width="16.85546875" bestFit="1" customWidth="1"/>
    <col min="11270" max="11270" width="15.28515625" bestFit="1" customWidth="1"/>
    <col min="11273" max="11273" width="16.85546875" bestFit="1" customWidth="1"/>
    <col min="11520" max="11520" width="56.42578125" customWidth="1"/>
    <col min="11521" max="11521" width="22.28515625" customWidth="1"/>
    <col min="11522" max="11522" width="9.28515625" customWidth="1"/>
    <col min="11523" max="11523" width="27.7109375" customWidth="1"/>
    <col min="11524" max="11524" width="7.140625" customWidth="1"/>
    <col min="11525" max="11525" width="16.85546875" bestFit="1" customWidth="1"/>
    <col min="11526" max="11526" width="15.28515625" bestFit="1" customWidth="1"/>
    <col min="11529" max="11529" width="16.85546875" bestFit="1" customWidth="1"/>
    <col min="11776" max="11776" width="56.42578125" customWidth="1"/>
    <col min="11777" max="11777" width="22.28515625" customWidth="1"/>
    <col min="11778" max="11778" width="9.28515625" customWidth="1"/>
    <col min="11779" max="11779" width="27.7109375" customWidth="1"/>
    <col min="11780" max="11780" width="7.140625" customWidth="1"/>
    <col min="11781" max="11781" width="16.85546875" bestFit="1" customWidth="1"/>
    <col min="11782" max="11782" width="15.28515625" bestFit="1" customWidth="1"/>
    <col min="11785" max="11785" width="16.85546875" bestFit="1" customWidth="1"/>
    <col min="12032" max="12032" width="56.42578125" customWidth="1"/>
    <col min="12033" max="12033" width="22.28515625" customWidth="1"/>
    <col min="12034" max="12034" width="9.28515625" customWidth="1"/>
    <col min="12035" max="12035" width="27.7109375" customWidth="1"/>
    <col min="12036" max="12036" width="7.140625" customWidth="1"/>
    <col min="12037" max="12037" width="16.85546875" bestFit="1" customWidth="1"/>
    <col min="12038" max="12038" width="15.28515625" bestFit="1" customWidth="1"/>
    <col min="12041" max="12041" width="16.85546875" bestFit="1" customWidth="1"/>
    <col min="12288" max="12288" width="56.42578125" customWidth="1"/>
    <col min="12289" max="12289" width="22.28515625" customWidth="1"/>
    <col min="12290" max="12290" width="9.28515625" customWidth="1"/>
    <col min="12291" max="12291" width="27.7109375" customWidth="1"/>
    <col min="12292" max="12292" width="7.140625" customWidth="1"/>
    <col min="12293" max="12293" width="16.85546875" bestFit="1" customWidth="1"/>
    <col min="12294" max="12294" width="15.28515625" bestFit="1" customWidth="1"/>
    <col min="12297" max="12297" width="16.85546875" bestFit="1" customWidth="1"/>
    <col min="12544" max="12544" width="56.42578125" customWidth="1"/>
    <col min="12545" max="12545" width="22.28515625" customWidth="1"/>
    <col min="12546" max="12546" width="9.28515625" customWidth="1"/>
    <col min="12547" max="12547" width="27.7109375" customWidth="1"/>
    <col min="12548" max="12548" width="7.140625" customWidth="1"/>
    <col min="12549" max="12549" width="16.85546875" bestFit="1" customWidth="1"/>
    <col min="12550" max="12550" width="15.28515625" bestFit="1" customWidth="1"/>
    <col min="12553" max="12553" width="16.85546875" bestFit="1" customWidth="1"/>
    <col min="12800" max="12800" width="56.42578125" customWidth="1"/>
    <col min="12801" max="12801" width="22.28515625" customWidth="1"/>
    <col min="12802" max="12802" width="9.28515625" customWidth="1"/>
    <col min="12803" max="12803" width="27.7109375" customWidth="1"/>
    <col min="12804" max="12804" width="7.140625" customWidth="1"/>
    <col min="12805" max="12805" width="16.85546875" bestFit="1" customWidth="1"/>
    <col min="12806" max="12806" width="15.28515625" bestFit="1" customWidth="1"/>
    <col min="12809" max="12809" width="16.85546875" bestFit="1" customWidth="1"/>
    <col min="13056" max="13056" width="56.42578125" customWidth="1"/>
    <col min="13057" max="13057" width="22.28515625" customWidth="1"/>
    <col min="13058" max="13058" width="9.28515625" customWidth="1"/>
    <col min="13059" max="13059" width="27.7109375" customWidth="1"/>
    <col min="13060" max="13060" width="7.140625" customWidth="1"/>
    <col min="13061" max="13061" width="16.85546875" bestFit="1" customWidth="1"/>
    <col min="13062" max="13062" width="15.28515625" bestFit="1" customWidth="1"/>
    <col min="13065" max="13065" width="16.85546875" bestFit="1" customWidth="1"/>
    <col min="13312" max="13312" width="56.42578125" customWidth="1"/>
    <col min="13313" max="13313" width="22.28515625" customWidth="1"/>
    <col min="13314" max="13314" width="9.28515625" customWidth="1"/>
    <col min="13315" max="13315" width="27.7109375" customWidth="1"/>
    <col min="13316" max="13316" width="7.140625" customWidth="1"/>
    <col min="13317" max="13317" width="16.85546875" bestFit="1" customWidth="1"/>
    <col min="13318" max="13318" width="15.28515625" bestFit="1" customWidth="1"/>
    <col min="13321" max="13321" width="16.85546875" bestFit="1" customWidth="1"/>
    <col min="13568" max="13568" width="56.42578125" customWidth="1"/>
    <col min="13569" max="13569" width="22.28515625" customWidth="1"/>
    <col min="13570" max="13570" width="9.28515625" customWidth="1"/>
    <col min="13571" max="13571" width="27.7109375" customWidth="1"/>
    <col min="13572" max="13572" width="7.140625" customWidth="1"/>
    <col min="13573" max="13573" width="16.85546875" bestFit="1" customWidth="1"/>
    <col min="13574" max="13574" width="15.28515625" bestFit="1" customWidth="1"/>
    <col min="13577" max="13577" width="16.85546875" bestFit="1" customWidth="1"/>
    <col min="13824" max="13824" width="56.42578125" customWidth="1"/>
    <col min="13825" max="13825" width="22.28515625" customWidth="1"/>
    <col min="13826" max="13826" width="9.28515625" customWidth="1"/>
    <col min="13827" max="13827" width="27.7109375" customWidth="1"/>
    <col min="13828" max="13828" width="7.140625" customWidth="1"/>
    <col min="13829" max="13829" width="16.85546875" bestFit="1" customWidth="1"/>
    <col min="13830" max="13830" width="15.28515625" bestFit="1" customWidth="1"/>
    <col min="13833" max="13833" width="16.85546875" bestFit="1" customWidth="1"/>
    <col min="14080" max="14080" width="56.42578125" customWidth="1"/>
    <col min="14081" max="14081" width="22.28515625" customWidth="1"/>
    <col min="14082" max="14082" width="9.28515625" customWidth="1"/>
    <col min="14083" max="14083" width="27.7109375" customWidth="1"/>
    <col min="14084" max="14084" width="7.140625" customWidth="1"/>
    <col min="14085" max="14085" width="16.85546875" bestFit="1" customWidth="1"/>
    <col min="14086" max="14086" width="15.28515625" bestFit="1" customWidth="1"/>
    <col min="14089" max="14089" width="16.85546875" bestFit="1" customWidth="1"/>
    <col min="14336" max="14336" width="56.42578125" customWidth="1"/>
    <col min="14337" max="14337" width="22.28515625" customWidth="1"/>
    <col min="14338" max="14338" width="9.28515625" customWidth="1"/>
    <col min="14339" max="14339" width="27.7109375" customWidth="1"/>
    <col min="14340" max="14340" width="7.140625" customWidth="1"/>
    <col min="14341" max="14341" width="16.85546875" bestFit="1" customWidth="1"/>
    <col min="14342" max="14342" width="15.28515625" bestFit="1" customWidth="1"/>
    <col min="14345" max="14345" width="16.85546875" bestFit="1" customWidth="1"/>
    <col min="14592" max="14592" width="56.42578125" customWidth="1"/>
    <col min="14593" max="14593" width="22.28515625" customWidth="1"/>
    <col min="14594" max="14594" width="9.28515625" customWidth="1"/>
    <col min="14595" max="14595" width="27.7109375" customWidth="1"/>
    <col min="14596" max="14596" width="7.140625" customWidth="1"/>
    <col min="14597" max="14597" width="16.85546875" bestFit="1" customWidth="1"/>
    <col min="14598" max="14598" width="15.28515625" bestFit="1" customWidth="1"/>
    <col min="14601" max="14601" width="16.85546875" bestFit="1" customWidth="1"/>
    <col min="14848" max="14848" width="56.42578125" customWidth="1"/>
    <col min="14849" max="14849" width="22.28515625" customWidth="1"/>
    <col min="14850" max="14850" width="9.28515625" customWidth="1"/>
    <col min="14851" max="14851" width="27.7109375" customWidth="1"/>
    <col min="14852" max="14852" width="7.140625" customWidth="1"/>
    <col min="14853" max="14853" width="16.85546875" bestFit="1" customWidth="1"/>
    <col min="14854" max="14854" width="15.28515625" bestFit="1" customWidth="1"/>
    <col min="14857" max="14857" width="16.85546875" bestFit="1" customWidth="1"/>
    <col min="15104" max="15104" width="56.42578125" customWidth="1"/>
    <col min="15105" max="15105" width="22.28515625" customWidth="1"/>
    <col min="15106" max="15106" width="9.28515625" customWidth="1"/>
    <col min="15107" max="15107" width="27.7109375" customWidth="1"/>
    <col min="15108" max="15108" width="7.140625" customWidth="1"/>
    <col min="15109" max="15109" width="16.85546875" bestFit="1" customWidth="1"/>
    <col min="15110" max="15110" width="15.28515625" bestFit="1" customWidth="1"/>
    <col min="15113" max="15113" width="16.85546875" bestFit="1" customWidth="1"/>
    <col min="15360" max="15360" width="56.42578125" customWidth="1"/>
    <col min="15361" max="15361" width="22.28515625" customWidth="1"/>
    <col min="15362" max="15362" width="9.28515625" customWidth="1"/>
    <col min="15363" max="15363" width="27.7109375" customWidth="1"/>
    <col min="15364" max="15364" width="7.140625" customWidth="1"/>
    <col min="15365" max="15365" width="16.85546875" bestFit="1" customWidth="1"/>
    <col min="15366" max="15366" width="15.28515625" bestFit="1" customWidth="1"/>
    <col min="15369" max="15369" width="16.85546875" bestFit="1" customWidth="1"/>
    <col min="15616" max="15616" width="56.42578125" customWidth="1"/>
    <col min="15617" max="15617" width="22.28515625" customWidth="1"/>
    <col min="15618" max="15618" width="9.28515625" customWidth="1"/>
    <col min="15619" max="15619" width="27.7109375" customWidth="1"/>
    <col min="15620" max="15620" width="7.140625" customWidth="1"/>
    <col min="15621" max="15621" width="16.85546875" bestFit="1" customWidth="1"/>
    <col min="15622" max="15622" width="15.28515625" bestFit="1" customWidth="1"/>
    <col min="15625" max="15625" width="16.85546875" bestFit="1" customWidth="1"/>
    <col min="15872" max="15872" width="56.42578125" customWidth="1"/>
    <col min="15873" max="15873" width="22.28515625" customWidth="1"/>
    <col min="15874" max="15874" width="9.28515625" customWidth="1"/>
    <col min="15875" max="15875" width="27.7109375" customWidth="1"/>
    <col min="15876" max="15876" width="7.140625" customWidth="1"/>
    <col min="15877" max="15877" width="16.85546875" bestFit="1" customWidth="1"/>
    <col min="15878" max="15878" width="15.28515625" bestFit="1" customWidth="1"/>
    <col min="15881" max="15881" width="16.85546875" bestFit="1" customWidth="1"/>
    <col min="16128" max="16128" width="56.42578125" customWidth="1"/>
    <col min="16129" max="16129" width="22.28515625" customWidth="1"/>
    <col min="16130" max="16130" width="9.28515625" customWidth="1"/>
    <col min="16131" max="16131" width="27.7109375" customWidth="1"/>
    <col min="16132" max="16132" width="7.140625" customWidth="1"/>
    <col min="16133" max="16133" width="16.85546875" bestFit="1" customWidth="1"/>
    <col min="16134" max="16134" width="15.28515625" bestFit="1" customWidth="1"/>
    <col min="16137" max="16137" width="16.85546875" bestFit="1" customWidth="1"/>
  </cols>
  <sheetData>
    <row r="2" spans="1:10" ht="20.25" customHeight="1" x14ac:dyDescent="0.25">
      <c r="A2" s="100"/>
      <c r="B2" s="100"/>
      <c r="C2" s="100"/>
      <c r="D2" s="100"/>
      <c r="E2" s="100"/>
      <c r="F2" s="100"/>
      <c r="G2" s="100"/>
      <c r="H2" s="100"/>
    </row>
    <row r="3" spans="1:10" ht="21" customHeight="1" x14ac:dyDescent="0.25">
      <c r="A3" s="100"/>
      <c r="B3" s="100"/>
      <c r="C3" s="100"/>
      <c r="D3" s="100"/>
      <c r="E3" s="100"/>
      <c r="F3" s="100"/>
      <c r="G3" s="100"/>
      <c r="H3" s="100"/>
    </row>
    <row r="4" spans="1:10" ht="21" customHeight="1" x14ac:dyDescent="0.25">
      <c r="A4" s="100"/>
      <c r="B4" s="100"/>
      <c r="C4" s="100"/>
      <c r="D4" s="100"/>
      <c r="E4" s="100"/>
      <c r="F4" s="100"/>
      <c r="G4" s="100"/>
      <c r="H4" s="100"/>
    </row>
    <row r="5" spans="1:10" ht="22.5" customHeight="1" x14ac:dyDescent="0.25">
      <c r="A5" s="100"/>
      <c r="B5" s="100"/>
      <c r="C5" s="100"/>
      <c r="D5" s="100"/>
      <c r="E5" s="100"/>
      <c r="F5" s="100"/>
      <c r="G5" s="100"/>
      <c r="H5" s="100"/>
    </row>
    <row r="6" spans="1:10" ht="24" customHeight="1" x14ac:dyDescent="0.25">
      <c r="A6" s="100"/>
      <c r="B6" s="100"/>
      <c r="C6" s="100"/>
      <c r="D6" s="100"/>
      <c r="E6" s="100"/>
      <c r="F6" s="100"/>
      <c r="G6" s="100"/>
      <c r="H6" s="100"/>
    </row>
    <row r="7" spans="1:10" ht="17.25" customHeight="1" x14ac:dyDescent="0.25">
      <c r="A7" s="100"/>
      <c r="B7" s="100"/>
      <c r="C7" s="100"/>
      <c r="D7" s="100"/>
      <c r="E7" s="100"/>
      <c r="F7" s="100"/>
      <c r="G7" s="100"/>
      <c r="H7" s="100"/>
    </row>
    <row r="8" spans="1:10" ht="30.75" x14ac:dyDescent="0.25">
      <c r="A8" s="104" t="s">
        <v>220</v>
      </c>
      <c r="B8" s="104"/>
      <c r="C8" s="104"/>
      <c r="D8" s="104"/>
      <c r="E8" s="104"/>
      <c r="F8" s="104"/>
      <c r="G8" s="104"/>
      <c r="H8" s="104"/>
    </row>
    <row r="9" spans="1:10" s="40" customFormat="1" ht="30" x14ac:dyDescent="0.25">
      <c r="A9" s="101" t="s">
        <v>72</v>
      </c>
      <c r="B9" s="101"/>
      <c r="C9" s="101"/>
      <c r="D9" s="101"/>
      <c r="E9" s="101"/>
      <c r="F9" s="101"/>
      <c r="G9" s="101"/>
      <c r="H9" s="101"/>
      <c r="J9" s="41"/>
    </row>
    <row r="10" spans="1:10" ht="32.25" customHeight="1" x14ac:dyDescent="0.25">
      <c r="A10" s="102" t="s">
        <v>73</v>
      </c>
      <c r="B10" s="102"/>
      <c r="C10" s="102"/>
      <c r="D10" s="102"/>
      <c r="E10" s="102"/>
      <c r="F10" s="102"/>
      <c r="G10" s="102"/>
      <c r="H10" s="102"/>
    </row>
    <row r="11" spans="1:10" ht="39.75" x14ac:dyDescent="0.7">
      <c r="A11" s="103" t="s">
        <v>200</v>
      </c>
      <c r="B11" s="103"/>
      <c r="C11" s="103"/>
      <c r="D11" s="103"/>
      <c r="E11" s="103"/>
      <c r="F11" s="103"/>
      <c r="G11" s="103"/>
      <c r="H11" s="103"/>
    </row>
    <row r="12" spans="1:10" ht="39.75" x14ac:dyDescent="0.7">
      <c r="A12" s="99" t="s">
        <v>210</v>
      </c>
      <c r="B12" s="99"/>
      <c r="C12" s="99"/>
      <c r="D12" s="99"/>
      <c r="E12" s="99"/>
      <c r="F12" s="99"/>
      <c r="G12" s="99"/>
      <c r="H12" s="99"/>
    </row>
    <row r="13" spans="1:10" ht="39.75" x14ac:dyDescent="0.7">
      <c r="A13" s="103" t="s">
        <v>135</v>
      </c>
      <c r="B13" s="103"/>
      <c r="C13" s="103"/>
      <c r="D13" s="103"/>
      <c r="E13" s="103"/>
      <c r="F13" s="103"/>
      <c r="G13" s="103"/>
      <c r="H13" s="103"/>
    </row>
    <row r="14" spans="1:10" ht="49.5" customHeight="1" x14ac:dyDescent="0.95">
      <c r="A14" s="61" t="s">
        <v>79</v>
      </c>
      <c r="B14" s="62"/>
      <c r="C14" s="62"/>
      <c r="D14" s="62"/>
      <c r="E14" s="62"/>
      <c r="F14" s="62"/>
      <c r="G14" s="63"/>
      <c r="H14" s="64" t="s">
        <v>211</v>
      </c>
    </row>
    <row r="15" spans="1:10" ht="45.75" customHeight="1" x14ac:dyDescent="0.95">
      <c r="A15" s="61" t="s">
        <v>80</v>
      </c>
      <c r="B15" s="62"/>
      <c r="C15" s="62"/>
      <c r="D15" s="62"/>
      <c r="E15" s="62"/>
      <c r="F15" s="62"/>
      <c r="G15" s="63"/>
      <c r="H15" s="65"/>
    </row>
    <row r="16" spans="1:10" ht="53.25" customHeight="1" x14ac:dyDescent="0.95">
      <c r="A16" s="97" t="s">
        <v>136</v>
      </c>
      <c r="B16" s="97"/>
      <c r="C16" s="97"/>
      <c r="D16" s="97"/>
      <c r="E16" s="97"/>
      <c r="F16" s="97"/>
      <c r="G16" s="97"/>
      <c r="H16" s="66">
        <f>'[1]MAIN ACCOUNT ESF ABRIL 2022'!$I$22</f>
        <v>1832587235.0600028</v>
      </c>
    </row>
    <row r="17" spans="1:9" s="27" customFormat="1" ht="48" customHeight="1" x14ac:dyDescent="0.95">
      <c r="A17" s="97" t="s">
        <v>137</v>
      </c>
      <c r="B17" s="97"/>
      <c r="C17" s="97"/>
      <c r="D17" s="97"/>
      <c r="E17" s="97"/>
      <c r="F17" s="97"/>
      <c r="G17" s="97"/>
      <c r="H17" s="66">
        <f>'[1]MAIN ACCOUNT ESF ABRIL 2022'!$I$37</f>
        <v>2169947745.1799994</v>
      </c>
      <c r="I17"/>
    </row>
    <row r="18" spans="1:9" s="27" customFormat="1" ht="48.75" customHeight="1" x14ac:dyDescent="0.95">
      <c r="A18" s="97" t="s">
        <v>201</v>
      </c>
      <c r="B18" s="97"/>
      <c r="C18" s="97"/>
      <c r="D18" s="97"/>
      <c r="E18" s="97"/>
      <c r="F18" s="97"/>
      <c r="G18" s="97"/>
      <c r="H18" s="67">
        <f>'[1]MAIN ACCOUNT ESF ABRIL 2022'!$I$56</f>
        <v>520901165.75999981</v>
      </c>
      <c r="I18"/>
    </row>
    <row r="19" spans="1:9" s="27" customFormat="1" ht="50.25" customHeight="1" x14ac:dyDescent="0.25">
      <c r="A19" s="115" t="s">
        <v>202</v>
      </c>
      <c r="B19" s="115"/>
      <c r="C19" s="115"/>
      <c r="D19" s="115"/>
      <c r="E19" s="115"/>
      <c r="F19" s="115"/>
      <c r="G19" s="115"/>
      <c r="H19" s="68">
        <f>'[1]MAIN ACCOUNT ESF ABRIL 2022'!$I$49</f>
        <v>5356136.92</v>
      </c>
      <c r="I19"/>
    </row>
    <row r="20" spans="1:9" s="27" customFormat="1" ht="54.75" x14ac:dyDescent="0.25">
      <c r="A20" s="115" t="s">
        <v>203</v>
      </c>
      <c r="B20" s="115"/>
      <c r="C20" s="115"/>
      <c r="D20" s="115"/>
      <c r="E20" s="115"/>
      <c r="F20" s="115"/>
      <c r="G20" s="115"/>
      <c r="H20" s="69">
        <f>'[2]MAIN ACCOUNT FEBRERO 2022'!$H$63</f>
        <v>2528161.13</v>
      </c>
      <c r="I20"/>
    </row>
    <row r="21" spans="1:9" s="27" customFormat="1" ht="54.75" x14ac:dyDescent="0.95">
      <c r="A21" s="62" t="s">
        <v>138</v>
      </c>
      <c r="B21" s="62"/>
      <c r="C21" s="62"/>
      <c r="D21" s="62"/>
      <c r="E21" s="62"/>
      <c r="F21" s="62"/>
      <c r="G21" s="70"/>
      <c r="H21" s="71">
        <f>SUM(H16:H20)</f>
        <v>4531320444.0500021</v>
      </c>
      <c r="I21"/>
    </row>
    <row r="22" spans="1:9" s="27" customFormat="1" ht="15" customHeight="1" x14ac:dyDescent="0.7">
      <c r="A22" s="47"/>
      <c r="B22" s="47"/>
      <c r="C22" s="47"/>
      <c r="D22" s="47"/>
      <c r="E22" s="47"/>
      <c r="F22" s="47"/>
      <c r="G22" s="48"/>
      <c r="H22" s="49"/>
      <c r="I22"/>
    </row>
    <row r="23" spans="1:9" s="27" customFormat="1" ht="54.75" x14ac:dyDescent="0.95">
      <c r="A23" s="62" t="s">
        <v>124</v>
      </c>
      <c r="B23" s="62"/>
      <c r="C23" s="62"/>
      <c r="D23" s="62"/>
      <c r="E23" s="62"/>
      <c r="F23" s="62"/>
      <c r="G23" s="70"/>
      <c r="H23" s="71"/>
      <c r="I23"/>
    </row>
    <row r="24" spans="1:9" s="27" customFormat="1" ht="54.75" hidden="1" x14ac:dyDescent="0.95">
      <c r="A24" s="63" t="s">
        <v>139</v>
      </c>
      <c r="B24" s="63"/>
      <c r="C24" s="63"/>
      <c r="D24" s="63"/>
      <c r="E24" s="63"/>
      <c r="F24" s="63"/>
      <c r="G24" s="70"/>
      <c r="H24" s="66">
        <v>0</v>
      </c>
      <c r="I24"/>
    </row>
    <row r="25" spans="1:9" s="27" customFormat="1" ht="54.75" x14ac:dyDescent="0.95">
      <c r="A25" s="97" t="s">
        <v>204</v>
      </c>
      <c r="B25" s="97"/>
      <c r="C25" s="97"/>
      <c r="D25" s="97"/>
      <c r="E25" s="97"/>
      <c r="F25" s="97"/>
      <c r="G25" s="97"/>
      <c r="H25" s="67">
        <f>'[1]MAIN ACCOUNT ESF ABRIL 2022'!$I$70</f>
        <v>323783148.46175051</v>
      </c>
      <c r="I25"/>
    </row>
    <row r="26" spans="1:9" s="27" customFormat="1" ht="54.75" x14ac:dyDescent="0.95">
      <c r="A26" s="97" t="s">
        <v>140</v>
      </c>
      <c r="B26" s="97"/>
      <c r="C26" s="97"/>
      <c r="D26" s="97"/>
      <c r="E26" s="97"/>
      <c r="F26" s="97"/>
      <c r="G26" s="97"/>
      <c r="H26" s="67">
        <f>'[1]MAIN ACCOUNT ESF ABRIL 2022'!$H$72</f>
        <v>1016639.6200000002</v>
      </c>
      <c r="I26"/>
    </row>
    <row r="27" spans="1:9" s="27" customFormat="1" ht="54.75" customHeight="1" x14ac:dyDescent="0.95">
      <c r="A27" s="98" t="s">
        <v>212</v>
      </c>
      <c r="B27" s="98"/>
      <c r="C27" s="98"/>
      <c r="D27" s="98"/>
      <c r="E27" s="98"/>
      <c r="F27" s="98"/>
      <c r="G27" s="98"/>
      <c r="H27" s="72">
        <f>'[1]MAIN ACCOUNT ESF ABRIL 2022'!$H$78</f>
        <v>3369474.29</v>
      </c>
      <c r="I27"/>
    </row>
    <row r="28" spans="1:9" s="27" customFormat="1" ht="54.75" x14ac:dyDescent="0.95">
      <c r="A28" s="62" t="s">
        <v>141</v>
      </c>
      <c r="B28" s="62"/>
      <c r="C28" s="62"/>
      <c r="D28" s="62"/>
      <c r="E28" s="62"/>
      <c r="F28" s="62"/>
      <c r="G28" s="70"/>
      <c r="H28" s="71">
        <f>SUM(H24:H27)</f>
        <v>328169262.37175053</v>
      </c>
      <c r="I28"/>
    </row>
    <row r="29" spans="1:9" s="27" customFormat="1" ht="19.5" customHeight="1" x14ac:dyDescent="0.95">
      <c r="A29" s="62"/>
      <c r="B29" s="62"/>
      <c r="C29" s="62"/>
      <c r="D29" s="62"/>
      <c r="E29" s="62"/>
      <c r="F29" s="62"/>
      <c r="G29" s="70"/>
      <c r="H29" s="67"/>
      <c r="I29"/>
    </row>
    <row r="30" spans="1:9" s="27" customFormat="1" ht="55.5" thickBot="1" x14ac:dyDescent="1">
      <c r="A30" s="119" t="s">
        <v>142</v>
      </c>
      <c r="B30" s="119"/>
      <c r="C30" s="119"/>
      <c r="D30" s="119"/>
      <c r="E30" s="119"/>
      <c r="F30" s="119"/>
      <c r="G30" s="119"/>
      <c r="H30" s="79">
        <f>H21+H28</f>
        <v>4859489706.4217529</v>
      </c>
      <c r="I30"/>
    </row>
    <row r="31" spans="1:9" s="27" customFormat="1" ht="18" customHeight="1" thickTop="1" x14ac:dyDescent="0.7">
      <c r="A31" s="47"/>
      <c r="B31" s="47"/>
      <c r="C31" s="47"/>
      <c r="D31" s="47"/>
      <c r="E31" s="47"/>
      <c r="F31" s="47"/>
      <c r="G31" s="48"/>
      <c r="H31" s="50"/>
      <c r="I31"/>
    </row>
    <row r="32" spans="1:9" s="27" customFormat="1" ht="54.75" x14ac:dyDescent="0.95">
      <c r="A32" s="62" t="s">
        <v>143</v>
      </c>
      <c r="B32" s="62"/>
      <c r="C32" s="62"/>
      <c r="D32" s="62"/>
      <c r="E32" s="62"/>
      <c r="F32" s="62"/>
      <c r="G32" s="63"/>
      <c r="H32" s="73"/>
      <c r="I32"/>
    </row>
    <row r="33" spans="1:10" s="27" customFormat="1" ht="54.75" x14ac:dyDescent="0.95">
      <c r="A33" s="62" t="s">
        <v>144</v>
      </c>
      <c r="B33" s="62"/>
      <c r="C33" s="62"/>
      <c r="D33" s="62"/>
      <c r="E33" s="62"/>
      <c r="F33" s="62"/>
      <c r="G33" s="63"/>
      <c r="H33" s="73"/>
      <c r="I33"/>
    </row>
    <row r="34" spans="1:10" s="27" customFormat="1" ht="54.75" x14ac:dyDescent="0.95">
      <c r="A34" s="120" t="s">
        <v>213</v>
      </c>
      <c r="B34" s="120"/>
      <c r="C34" s="120"/>
      <c r="D34" s="120"/>
      <c r="E34" s="120"/>
      <c r="F34" s="120"/>
      <c r="G34" s="120"/>
      <c r="H34" s="67">
        <v>7864671934.6300001</v>
      </c>
      <c r="I34"/>
    </row>
    <row r="35" spans="1:10" s="27" customFormat="1" ht="50.25" x14ac:dyDescent="0.85">
      <c r="A35" s="121" t="s">
        <v>214</v>
      </c>
      <c r="B35" s="121"/>
      <c r="C35" s="121"/>
      <c r="D35" s="121"/>
      <c r="E35" s="121"/>
      <c r="F35" s="121"/>
      <c r="G35" s="121"/>
      <c r="H35" s="59">
        <f>'[1]MAIN ACCOUNT ESF ABRIL 2022'!$I$94</f>
        <v>7192015.7400000002</v>
      </c>
      <c r="I35"/>
    </row>
    <row r="36" spans="1:10" s="27" customFormat="1" ht="51" x14ac:dyDescent="0.9">
      <c r="A36" s="116" t="s">
        <v>145</v>
      </c>
      <c r="B36" s="116"/>
      <c r="C36" s="116"/>
      <c r="D36" s="116"/>
      <c r="E36" s="116"/>
      <c r="F36" s="116"/>
      <c r="G36" s="116"/>
      <c r="H36" s="58">
        <f>H34+H35</f>
        <v>7871863950.3699999</v>
      </c>
      <c r="I36"/>
    </row>
    <row r="37" spans="1:10" s="27" customFormat="1" ht="21" customHeight="1" x14ac:dyDescent="0.7">
      <c r="A37" s="42"/>
      <c r="B37" s="42"/>
      <c r="C37" s="42"/>
      <c r="D37" s="42"/>
      <c r="E37" s="42"/>
      <c r="F37" s="42"/>
      <c r="G37" s="51"/>
      <c r="H37" s="46"/>
      <c r="I37"/>
    </row>
    <row r="38" spans="1:10" s="27" customFormat="1" ht="45.75" customHeight="1" x14ac:dyDescent="0.95">
      <c r="A38" s="117" t="s">
        <v>146</v>
      </c>
      <c r="B38" s="117"/>
      <c r="C38" s="117"/>
      <c r="D38" s="117"/>
      <c r="E38" s="117"/>
      <c r="F38" s="117"/>
      <c r="G38" s="117"/>
      <c r="H38" s="71"/>
      <c r="I38"/>
    </row>
    <row r="39" spans="1:10" s="27" customFormat="1" ht="47.25" customHeight="1" x14ac:dyDescent="0.25">
      <c r="A39" s="115" t="s">
        <v>215</v>
      </c>
      <c r="B39" s="115"/>
      <c r="C39" s="115"/>
      <c r="D39" s="115"/>
      <c r="E39" s="115"/>
      <c r="F39" s="115"/>
      <c r="G39" s="115"/>
      <c r="H39" s="74">
        <v>0</v>
      </c>
      <c r="I39"/>
    </row>
    <row r="40" spans="1:10" s="27" customFormat="1" ht="54.75" x14ac:dyDescent="0.95">
      <c r="A40" s="117" t="s">
        <v>147</v>
      </c>
      <c r="B40" s="117"/>
      <c r="C40" s="117"/>
      <c r="D40" s="117"/>
      <c r="E40" s="117"/>
      <c r="F40" s="117"/>
      <c r="G40" s="117"/>
      <c r="H40" s="71">
        <f>H39</f>
        <v>0</v>
      </c>
      <c r="I40"/>
    </row>
    <row r="41" spans="1:10" s="27" customFormat="1" ht="16.5" customHeight="1" x14ac:dyDescent="0.7">
      <c r="A41" s="42"/>
      <c r="B41" s="42"/>
      <c r="C41" s="42"/>
      <c r="D41" s="42"/>
      <c r="E41" s="42"/>
      <c r="F41" s="42"/>
      <c r="G41" s="51"/>
      <c r="H41" s="46"/>
      <c r="I41"/>
    </row>
    <row r="42" spans="1:10" s="27" customFormat="1" ht="54.75" x14ac:dyDescent="0.95">
      <c r="A42" s="105" t="s">
        <v>148</v>
      </c>
      <c r="B42" s="105"/>
      <c r="C42" s="105"/>
      <c r="D42" s="105"/>
      <c r="E42" s="105"/>
      <c r="F42" s="105"/>
      <c r="G42" s="105"/>
      <c r="H42" s="60">
        <f>H36+H40</f>
        <v>7871863950.3699999</v>
      </c>
      <c r="I42"/>
    </row>
    <row r="43" spans="1:10" s="27" customFormat="1" ht="18" customHeight="1" x14ac:dyDescent="0.7">
      <c r="A43" s="43"/>
      <c r="B43" s="43"/>
      <c r="C43" s="43"/>
      <c r="D43" s="43"/>
      <c r="E43" s="43"/>
      <c r="F43" s="43"/>
      <c r="G43" s="45"/>
      <c r="H43" s="44"/>
      <c r="I43"/>
    </row>
    <row r="44" spans="1:10" s="27" customFormat="1" ht="49.5" customHeight="1" x14ac:dyDescent="0.95">
      <c r="A44" s="105" t="s">
        <v>208</v>
      </c>
      <c r="B44" s="105"/>
      <c r="C44" s="105"/>
      <c r="D44" s="105"/>
      <c r="E44" s="105"/>
      <c r="F44" s="105"/>
      <c r="G44" s="105"/>
      <c r="H44" s="57"/>
      <c r="I44"/>
    </row>
    <row r="45" spans="1:10" s="27" customFormat="1" ht="54.75" x14ac:dyDescent="0.95">
      <c r="A45" s="97" t="s">
        <v>216</v>
      </c>
      <c r="B45" s="97"/>
      <c r="C45" s="97"/>
      <c r="D45" s="97"/>
      <c r="E45" s="97"/>
      <c r="F45" s="97"/>
      <c r="G45" s="97"/>
      <c r="H45" s="67">
        <f>'[1]MAIN ACCOUNT ESF ABRIL 2022'!$I$102</f>
        <v>32095751.530000001</v>
      </c>
      <c r="I45"/>
    </row>
    <row r="46" spans="1:10" s="27" customFormat="1" ht="54.75" x14ac:dyDescent="0.95">
      <c r="A46" s="97" t="s">
        <v>217</v>
      </c>
      <c r="B46" s="97"/>
      <c r="C46" s="97"/>
      <c r="D46" s="97"/>
      <c r="E46" s="97"/>
      <c r="F46" s="97"/>
      <c r="G46" s="97"/>
      <c r="H46" s="67">
        <f>'[1]MAIN ACCOUNT ESF ABRIL 2022'!$I$103</f>
        <v>16617711.18</v>
      </c>
      <c r="I46"/>
    </row>
    <row r="47" spans="1:10" s="27" customFormat="1" ht="52.5" customHeight="1" x14ac:dyDescent="0.25">
      <c r="A47" s="118" t="s">
        <v>218</v>
      </c>
      <c r="B47" s="118"/>
      <c r="C47" s="118"/>
      <c r="D47" s="118"/>
      <c r="E47" s="118"/>
      <c r="F47" s="118"/>
      <c r="G47" s="118"/>
      <c r="H47" s="80">
        <f>'[1]MAIN ACCOUNT ESF ABRIL 2022'!$I$104</f>
        <v>-346994824.13999993</v>
      </c>
      <c r="I47"/>
    </row>
    <row r="48" spans="1:10" s="27" customFormat="1" ht="54.75" x14ac:dyDescent="0.95">
      <c r="A48" s="97" t="s">
        <v>219</v>
      </c>
      <c r="B48" s="97"/>
      <c r="C48" s="97"/>
      <c r="D48" s="97"/>
      <c r="E48" s="97"/>
      <c r="F48" s="97"/>
      <c r="G48" s="97"/>
      <c r="H48" s="75">
        <f>'[1]MAIN ACCOUNT ESF ABRIL 2022'!$I$105</f>
        <v>-2714092882.52</v>
      </c>
      <c r="I48" t="s">
        <v>150</v>
      </c>
      <c r="J48" s="27" t="s">
        <v>207</v>
      </c>
    </row>
    <row r="49" spans="1:9" s="27" customFormat="1" ht="54.75" x14ac:dyDescent="0.95">
      <c r="A49" s="105" t="s">
        <v>209</v>
      </c>
      <c r="B49" s="105"/>
      <c r="C49" s="105"/>
      <c r="D49" s="105"/>
      <c r="E49" s="105"/>
      <c r="F49" s="105"/>
      <c r="G49" s="76"/>
      <c r="H49" s="77">
        <f>H45+H46+H47+H48</f>
        <v>-3012374243.9499998</v>
      </c>
      <c r="I49" s="26"/>
    </row>
    <row r="50" spans="1:9" s="27" customFormat="1" ht="55.5" thickBot="1" x14ac:dyDescent="1">
      <c r="A50" s="105" t="s">
        <v>151</v>
      </c>
      <c r="B50" s="105"/>
      <c r="C50" s="105"/>
      <c r="D50" s="105"/>
      <c r="E50" s="105"/>
      <c r="F50" s="105"/>
      <c r="G50" s="105"/>
      <c r="H50" s="78">
        <f>H42+H49</f>
        <v>4859489706.4200001</v>
      </c>
      <c r="I50"/>
    </row>
    <row r="51" spans="1:9" s="27" customFormat="1" ht="36" thickTop="1" x14ac:dyDescent="0.65">
      <c r="A51" s="28"/>
      <c r="B51" s="28"/>
      <c r="C51" s="28"/>
      <c r="D51" s="28"/>
      <c r="E51" s="28"/>
      <c r="F51" s="28"/>
      <c r="G51" s="29"/>
      <c r="H51" s="30"/>
      <c r="I51"/>
    </row>
    <row r="52" spans="1:9" s="27" customFormat="1" ht="36" customHeight="1" x14ac:dyDescent="0.25">
      <c r="A52" s="109" t="s">
        <v>206</v>
      </c>
      <c r="B52" s="109"/>
      <c r="C52" s="109"/>
      <c r="D52" s="109"/>
      <c r="E52" s="109"/>
      <c r="F52" s="109"/>
      <c r="G52" s="109"/>
      <c r="H52" s="109"/>
      <c r="I52"/>
    </row>
    <row r="53" spans="1:9" s="27" customFormat="1" ht="189" customHeight="1" x14ac:dyDescent="0.45">
      <c r="A53" s="55"/>
      <c r="B53" s="55"/>
      <c r="C53" s="55"/>
      <c r="D53" s="55"/>
      <c r="E53" s="55"/>
      <c r="F53" s="52"/>
      <c r="G53" s="53"/>
      <c r="H53" s="54"/>
      <c r="I53"/>
    </row>
    <row r="54" spans="1:9" s="27" customFormat="1" ht="30.75" x14ac:dyDescent="0.55000000000000004">
      <c r="A54" s="52"/>
      <c r="B54" s="106"/>
      <c r="C54" s="106"/>
      <c r="D54" s="106"/>
      <c r="E54" s="106"/>
      <c r="F54" s="106"/>
      <c r="G54" s="106"/>
      <c r="H54" s="54"/>
      <c r="I54"/>
    </row>
    <row r="55" spans="1:9" s="27" customFormat="1" ht="30" x14ac:dyDescent="0.5">
      <c r="A55" s="56"/>
      <c r="B55" s="114"/>
      <c r="C55" s="114"/>
      <c r="D55" s="114"/>
      <c r="E55" s="114"/>
      <c r="F55" s="114"/>
      <c r="G55" s="114"/>
      <c r="H55" s="56"/>
      <c r="I55"/>
    </row>
    <row r="56" spans="1:9" s="27" customFormat="1" ht="28.5" x14ac:dyDescent="0.5">
      <c r="A56" s="39"/>
      <c r="B56" s="110"/>
      <c r="C56" s="110"/>
      <c r="D56" s="110"/>
      <c r="E56" s="110"/>
      <c r="F56" s="110"/>
      <c r="G56" s="110"/>
      <c r="H56" s="39"/>
      <c r="I56"/>
    </row>
    <row r="57" spans="1:9" s="27" customFormat="1" ht="37.5" customHeight="1" x14ac:dyDescent="0.25">
      <c r="A57" s="111"/>
      <c r="B57" s="111"/>
      <c r="C57" s="111"/>
      <c r="D57" s="111"/>
      <c r="E57" s="111"/>
      <c r="F57" s="111"/>
      <c r="G57" s="111"/>
      <c r="H57" s="111"/>
      <c r="I57"/>
    </row>
    <row r="58" spans="1:9" s="27" customFormat="1" ht="37.5" customHeight="1" x14ac:dyDescent="0.25">
      <c r="A58" s="112"/>
      <c r="B58" s="112"/>
      <c r="C58" s="112"/>
      <c r="D58" s="112"/>
      <c r="E58" s="112"/>
      <c r="F58" s="112"/>
      <c r="G58" s="112"/>
      <c r="H58" s="112"/>
      <c r="I58"/>
    </row>
    <row r="59" spans="1:9" s="27" customFormat="1" ht="37.5" customHeight="1" x14ac:dyDescent="0.25">
      <c r="A59" s="31"/>
      <c r="B59" s="31"/>
      <c r="C59" s="31"/>
      <c r="D59" s="31"/>
      <c r="E59" s="31"/>
      <c r="F59" s="31"/>
      <c r="G59" s="32"/>
      <c r="H59" s="31"/>
      <c r="I59"/>
    </row>
    <row r="60" spans="1:9" s="27" customFormat="1" ht="37.5" customHeight="1" x14ac:dyDescent="0.25">
      <c r="A60" s="32" t="s">
        <v>205</v>
      </c>
      <c r="B60" s="32"/>
      <c r="C60" s="32"/>
      <c r="D60" s="32"/>
      <c r="E60" s="32"/>
      <c r="F60" s="32"/>
      <c r="G60" s="31"/>
      <c r="H60" s="31"/>
      <c r="I60"/>
    </row>
    <row r="61" spans="1:9" s="27" customFormat="1" ht="202.5" customHeight="1" x14ac:dyDescent="0.25">
      <c r="A61" s="113"/>
      <c r="B61" s="113"/>
      <c r="C61" s="113"/>
      <c r="D61" s="113"/>
      <c r="E61" s="113"/>
      <c r="F61" s="113"/>
      <c r="G61" s="113"/>
      <c r="H61" s="113"/>
      <c r="I61"/>
    </row>
    <row r="62" spans="1:9" s="27" customFormat="1" ht="33.75" customHeight="1" x14ac:dyDescent="0.25">
      <c r="A62" s="107"/>
      <c r="B62" s="107"/>
      <c r="C62" s="107"/>
      <c r="D62" s="107"/>
      <c r="E62" s="107"/>
      <c r="F62" s="107"/>
      <c r="G62" s="107"/>
      <c r="H62" s="107"/>
      <c r="I62"/>
    </row>
    <row r="63" spans="1:9" s="27" customFormat="1" x14ac:dyDescent="0.25">
      <c r="A63" s="107"/>
      <c r="B63" s="107"/>
      <c r="C63" s="107"/>
      <c r="D63" s="107"/>
      <c r="E63" s="107"/>
      <c r="F63" s="107"/>
      <c r="G63" s="107"/>
      <c r="H63" s="107"/>
      <c r="I63"/>
    </row>
    <row r="64" spans="1:9" s="27" customFormat="1" x14ac:dyDescent="0.25">
      <c r="A64" s="107"/>
      <c r="B64" s="107"/>
      <c r="C64" s="107"/>
      <c r="D64" s="107"/>
      <c r="E64" s="107"/>
      <c r="F64" s="107"/>
      <c r="G64" s="107"/>
      <c r="H64" s="107"/>
      <c r="I64"/>
    </row>
    <row r="65" spans="1:9" s="27" customFormat="1" x14ac:dyDescent="0.25">
      <c r="A65" s="107"/>
      <c r="B65" s="107"/>
      <c r="C65" s="107"/>
      <c r="D65" s="107"/>
      <c r="E65" s="107"/>
      <c r="F65" s="107"/>
      <c r="G65" s="107"/>
      <c r="H65" s="107"/>
      <c r="I65"/>
    </row>
    <row r="66" spans="1:9" s="27" customFormat="1" x14ac:dyDescent="0.25">
      <c r="A66" s="107"/>
      <c r="B66" s="107"/>
      <c r="C66" s="107"/>
      <c r="D66" s="107"/>
      <c r="E66" s="107"/>
      <c r="F66" s="107"/>
      <c r="G66" s="107"/>
      <c r="H66" s="107"/>
      <c r="I66"/>
    </row>
    <row r="67" spans="1:9" s="27" customFormat="1" x14ac:dyDescent="0.25">
      <c r="A67" s="108"/>
      <c r="B67" s="108"/>
      <c r="C67" s="108"/>
      <c r="D67" s="108"/>
      <c r="E67" s="108"/>
      <c r="F67" s="108"/>
      <c r="G67" s="108"/>
      <c r="H67" s="108"/>
      <c r="I67"/>
    </row>
    <row r="68" spans="1:9" s="27" customFormat="1" x14ac:dyDescent="0.25">
      <c r="A68" s="33"/>
      <c r="B68" s="33"/>
      <c r="C68" s="33"/>
      <c r="D68" s="33"/>
      <c r="E68" s="33"/>
      <c r="F68" s="33"/>
      <c r="G68" s="33"/>
      <c r="H68" s="33"/>
      <c r="I68"/>
    </row>
    <row r="69" spans="1:9" s="27" customFormat="1" x14ac:dyDescent="0.25">
      <c r="A69" s="33"/>
      <c r="B69" s="33"/>
      <c r="C69" s="33"/>
      <c r="D69" s="33"/>
      <c r="E69" s="33"/>
      <c r="F69" s="33"/>
      <c r="G69" s="33"/>
      <c r="H69" s="33"/>
      <c r="I69"/>
    </row>
    <row r="70" spans="1:9" s="27" customFormat="1" x14ac:dyDescent="0.25">
      <c r="A70" s="33"/>
      <c r="B70" s="33"/>
      <c r="C70" s="33"/>
      <c r="D70" s="33"/>
      <c r="E70" s="33">
        <v>1660274420.49</v>
      </c>
      <c r="F70" s="33" t="s">
        <v>198</v>
      </c>
      <c r="G70" s="33" t="s">
        <v>198</v>
      </c>
      <c r="H70" s="33"/>
      <c r="I70"/>
    </row>
    <row r="71" spans="1:9" s="27" customFormat="1" x14ac:dyDescent="0.25">
      <c r="A71" s="33"/>
      <c r="B71" s="33"/>
      <c r="C71" s="33"/>
      <c r="D71" s="33"/>
      <c r="E71" s="33"/>
      <c r="F71" s="33"/>
      <c r="G71" s="33"/>
      <c r="H71" s="33"/>
      <c r="I71"/>
    </row>
    <row r="72" spans="1:9" s="27" customFormat="1" x14ac:dyDescent="0.25">
      <c r="A72" s="33"/>
      <c r="B72" s="33"/>
      <c r="C72" s="33"/>
      <c r="D72" s="33"/>
      <c r="E72" s="33"/>
      <c r="F72" s="33"/>
      <c r="G72" s="33"/>
      <c r="H72" s="33"/>
      <c r="I72"/>
    </row>
    <row r="73" spans="1:9" s="27" customFormat="1" x14ac:dyDescent="0.25">
      <c r="A73" s="33"/>
      <c r="B73" s="33"/>
      <c r="C73" s="33"/>
      <c r="D73" s="33"/>
      <c r="E73" s="33"/>
      <c r="F73" s="33"/>
      <c r="G73" s="33"/>
      <c r="H73" s="33"/>
      <c r="I73"/>
    </row>
    <row r="74" spans="1:9" s="27" customFormat="1" x14ac:dyDescent="0.25">
      <c r="A74" s="33"/>
      <c r="B74" s="33"/>
      <c r="C74" s="33"/>
      <c r="D74" s="33"/>
      <c r="E74" s="33"/>
      <c r="F74" s="33"/>
      <c r="G74" s="33"/>
      <c r="H74" s="33"/>
      <c r="I74"/>
    </row>
    <row r="75" spans="1:9" s="27" customFormat="1" x14ac:dyDescent="0.25">
      <c r="A75" s="33"/>
      <c r="B75" s="33"/>
      <c r="C75" s="33"/>
      <c r="D75" s="33"/>
      <c r="E75" s="33"/>
      <c r="F75" s="33"/>
      <c r="G75" s="33"/>
      <c r="H75" s="33"/>
      <c r="I75"/>
    </row>
    <row r="76" spans="1:9" s="27" customFormat="1" x14ac:dyDescent="0.25">
      <c r="A76" s="33"/>
      <c r="B76" s="33"/>
      <c r="C76" s="33"/>
      <c r="D76" s="33"/>
      <c r="E76" s="33"/>
      <c r="F76" s="33"/>
      <c r="G76" s="33"/>
      <c r="H76" s="33"/>
      <c r="I76"/>
    </row>
    <row r="77" spans="1:9" s="27" customFormat="1" x14ac:dyDescent="0.25">
      <c r="A77" s="33"/>
      <c r="B77" s="33"/>
      <c r="C77" s="33"/>
      <c r="D77" s="33"/>
      <c r="E77" s="33"/>
      <c r="F77" s="33"/>
      <c r="G77" s="33"/>
      <c r="H77" s="33"/>
      <c r="I77"/>
    </row>
    <row r="78" spans="1:9" s="27" customFormat="1" x14ac:dyDescent="0.25">
      <c r="A78" s="33"/>
      <c r="B78" s="33"/>
      <c r="C78" s="33"/>
      <c r="D78" s="33"/>
      <c r="E78" s="33"/>
      <c r="F78" s="33"/>
      <c r="G78" s="33"/>
      <c r="H78" s="33"/>
      <c r="I78"/>
    </row>
    <row r="79" spans="1:9" s="27" customFormat="1" x14ac:dyDescent="0.25">
      <c r="A79" s="33"/>
      <c r="B79" s="33"/>
      <c r="C79" s="33"/>
      <c r="D79" s="33"/>
      <c r="E79" s="33"/>
      <c r="F79" s="33"/>
      <c r="G79" s="33"/>
      <c r="H79" s="33"/>
      <c r="I79"/>
    </row>
  </sheetData>
  <mergeCells count="43">
    <mergeCell ref="A49:F49"/>
    <mergeCell ref="A19:G19"/>
    <mergeCell ref="A20:G20"/>
    <mergeCell ref="A26:G26"/>
    <mergeCell ref="A36:G36"/>
    <mergeCell ref="A38:G38"/>
    <mergeCell ref="A39:G39"/>
    <mergeCell ref="A40:G40"/>
    <mergeCell ref="A42:G42"/>
    <mergeCell ref="A44:G44"/>
    <mergeCell ref="A45:G45"/>
    <mergeCell ref="A48:G48"/>
    <mergeCell ref="A47:G47"/>
    <mergeCell ref="A30:G30"/>
    <mergeCell ref="A34:G34"/>
    <mergeCell ref="A35:G35"/>
    <mergeCell ref="A67:H67"/>
    <mergeCell ref="A52:H52"/>
    <mergeCell ref="B56:G56"/>
    <mergeCell ref="A57:H57"/>
    <mergeCell ref="A58:H58"/>
    <mergeCell ref="A61:H61"/>
    <mergeCell ref="A62:H62"/>
    <mergeCell ref="A63:H63"/>
    <mergeCell ref="B55:G55"/>
    <mergeCell ref="A50:G50"/>
    <mergeCell ref="B54:G54"/>
    <mergeCell ref="A64:H64"/>
    <mergeCell ref="A65:H65"/>
    <mergeCell ref="A66:H66"/>
    <mergeCell ref="A46:G46"/>
    <mergeCell ref="A27:G27"/>
    <mergeCell ref="A12:H12"/>
    <mergeCell ref="A2:H7"/>
    <mergeCell ref="A9:H9"/>
    <mergeCell ref="A10:H10"/>
    <mergeCell ref="A11:H11"/>
    <mergeCell ref="A13:H13"/>
    <mergeCell ref="A16:G16"/>
    <mergeCell ref="A17:G17"/>
    <mergeCell ref="A18:G18"/>
    <mergeCell ref="A25:G25"/>
    <mergeCell ref="A8:H8"/>
  </mergeCells>
  <printOptions horizontalCentered="1"/>
  <pageMargins left="0.27559055118110237" right="0.23622047244094491" top="0.47244094488188981" bottom="0.15748031496062992" header="0.23622047244094491" footer="0.19685039370078741"/>
  <pageSetup scale="3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K72"/>
  <sheetViews>
    <sheetView showGridLines="0" zoomScale="40" zoomScaleNormal="40" workbookViewId="0">
      <selection activeCell="S18" sqref="S18"/>
    </sheetView>
  </sheetViews>
  <sheetFormatPr defaultColWidth="11.42578125" defaultRowHeight="15" x14ac:dyDescent="0.25"/>
  <cols>
    <col min="1" max="1" width="44.28515625" customWidth="1"/>
    <col min="2" max="2" width="20.28515625" customWidth="1"/>
    <col min="3" max="3" width="24.85546875" customWidth="1"/>
    <col min="4" max="5" width="12.42578125" customWidth="1"/>
    <col min="9" max="9" width="11.42578125" customWidth="1"/>
    <col min="10" max="10" width="30.42578125" customWidth="1"/>
    <col min="11" max="11" width="16.140625" customWidth="1"/>
    <col min="250" max="250" width="61.5703125" customWidth="1"/>
    <col min="251" max="251" width="26.28515625" customWidth="1"/>
    <col min="252" max="252" width="35.140625" customWidth="1"/>
    <col min="254" max="255" width="16.85546875" bestFit="1" customWidth="1"/>
    <col min="506" max="506" width="61.5703125" customWidth="1"/>
    <col min="507" max="507" width="26.28515625" customWidth="1"/>
    <col min="508" max="508" width="35.140625" customWidth="1"/>
    <col min="510" max="511" width="16.85546875" bestFit="1" customWidth="1"/>
    <col min="762" max="762" width="61.5703125" customWidth="1"/>
    <col min="763" max="763" width="26.28515625" customWidth="1"/>
    <col min="764" max="764" width="35.140625" customWidth="1"/>
    <col min="766" max="767" width="16.85546875" bestFit="1" customWidth="1"/>
    <col min="1018" max="1018" width="61.5703125" customWidth="1"/>
    <col min="1019" max="1019" width="26.28515625" customWidth="1"/>
    <col min="1020" max="1020" width="35.140625" customWidth="1"/>
    <col min="1022" max="1023" width="16.85546875" bestFit="1" customWidth="1"/>
    <col min="1274" max="1274" width="61.5703125" customWidth="1"/>
    <col min="1275" max="1275" width="26.28515625" customWidth="1"/>
    <col min="1276" max="1276" width="35.140625" customWidth="1"/>
    <col min="1278" max="1279" width="16.85546875" bestFit="1" customWidth="1"/>
    <col min="1530" max="1530" width="61.5703125" customWidth="1"/>
    <col min="1531" max="1531" width="26.28515625" customWidth="1"/>
    <col min="1532" max="1532" width="35.140625" customWidth="1"/>
    <col min="1534" max="1535" width="16.85546875" bestFit="1" customWidth="1"/>
    <col min="1786" max="1786" width="61.5703125" customWidth="1"/>
    <col min="1787" max="1787" width="26.28515625" customWidth="1"/>
    <col min="1788" max="1788" width="35.140625" customWidth="1"/>
    <col min="1790" max="1791" width="16.85546875" bestFit="1" customWidth="1"/>
    <col min="2042" max="2042" width="61.5703125" customWidth="1"/>
    <col min="2043" max="2043" width="26.28515625" customWidth="1"/>
    <col min="2044" max="2044" width="35.140625" customWidth="1"/>
    <col min="2046" max="2047" width="16.85546875" bestFit="1" customWidth="1"/>
    <col min="2298" max="2298" width="61.5703125" customWidth="1"/>
    <col min="2299" max="2299" width="26.28515625" customWidth="1"/>
    <col min="2300" max="2300" width="35.140625" customWidth="1"/>
    <col min="2302" max="2303" width="16.85546875" bestFit="1" customWidth="1"/>
    <col min="2554" max="2554" width="61.5703125" customWidth="1"/>
    <col min="2555" max="2555" width="26.28515625" customWidth="1"/>
    <col min="2556" max="2556" width="35.140625" customWidth="1"/>
    <col min="2558" max="2559" width="16.85546875" bestFit="1" customWidth="1"/>
    <col min="2810" max="2810" width="61.5703125" customWidth="1"/>
    <col min="2811" max="2811" width="26.28515625" customWidth="1"/>
    <col min="2812" max="2812" width="35.140625" customWidth="1"/>
    <col min="2814" max="2815" width="16.85546875" bestFit="1" customWidth="1"/>
    <col min="3066" max="3066" width="61.5703125" customWidth="1"/>
    <col min="3067" max="3067" width="26.28515625" customWidth="1"/>
    <col min="3068" max="3068" width="35.140625" customWidth="1"/>
    <col min="3070" max="3071" width="16.85546875" bestFit="1" customWidth="1"/>
    <col min="3322" max="3322" width="61.5703125" customWidth="1"/>
    <col min="3323" max="3323" width="26.28515625" customWidth="1"/>
    <col min="3324" max="3324" width="35.140625" customWidth="1"/>
    <col min="3326" max="3327" width="16.85546875" bestFit="1" customWidth="1"/>
    <col min="3578" max="3578" width="61.5703125" customWidth="1"/>
    <col min="3579" max="3579" width="26.28515625" customWidth="1"/>
    <col min="3580" max="3580" width="35.140625" customWidth="1"/>
    <col min="3582" max="3583" width="16.85546875" bestFit="1" customWidth="1"/>
    <col min="3834" max="3834" width="61.5703125" customWidth="1"/>
    <col min="3835" max="3835" width="26.28515625" customWidth="1"/>
    <col min="3836" max="3836" width="35.140625" customWidth="1"/>
    <col min="3838" max="3839" width="16.85546875" bestFit="1" customWidth="1"/>
    <col min="4090" max="4090" width="61.5703125" customWidth="1"/>
    <col min="4091" max="4091" width="26.28515625" customWidth="1"/>
    <col min="4092" max="4092" width="35.140625" customWidth="1"/>
    <col min="4094" max="4095" width="16.85546875" bestFit="1" customWidth="1"/>
    <col min="4346" max="4346" width="61.5703125" customWidth="1"/>
    <col min="4347" max="4347" width="26.28515625" customWidth="1"/>
    <col min="4348" max="4348" width="35.140625" customWidth="1"/>
    <col min="4350" max="4351" width="16.85546875" bestFit="1" customWidth="1"/>
    <col min="4602" max="4602" width="61.5703125" customWidth="1"/>
    <col min="4603" max="4603" width="26.28515625" customWidth="1"/>
    <col min="4604" max="4604" width="35.140625" customWidth="1"/>
    <col min="4606" max="4607" width="16.85546875" bestFit="1" customWidth="1"/>
    <col min="4858" max="4858" width="61.5703125" customWidth="1"/>
    <col min="4859" max="4859" width="26.28515625" customWidth="1"/>
    <col min="4860" max="4860" width="35.140625" customWidth="1"/>
    <col min="4862" max="4863" width="16.85546875" bestFit="1" customWidth="1"/>
    <col min="5114" max="5114" width="61.5703125" customWidth="1"/>
    <col min="5115" max="5115" width="26.28515625" customWidth="1"/>
    <col min="5116" max="5116" width="35.140625" customWidth="1"/>
    <col min="5118" max="5119" width="16.85546875" bestFit="1" customWidth="1"/>
    <col min="5370" max="5370" width="61.5703125" customWidth="1"/>
    <col min="5371" max="5371" width="26.28515625" customWidth="1"/>
    <col min="5372" max="5372" width="35.140625" customWidth="1"/>
    <col min="5374" max="5375" width="16.85546875" bestFit="1" customWidth="1"/>
    <col min="5626" max="5626" width="61.5703125" customWidth="1"/>
    <col min="5627" max="5627" width="26.28515625" customWidth="1"/>
    <col min="5628" max="5628" width="35.140625" customWidth="1"/>
    <col min="5630" max="5631" width="16.85546875" bestFit="1" customWidth="1"/>
    <col min="5882" max="5882" width="61.5703125" customWidth="1"/>
    <col min="5883" max="5883" width="26.28515625" customWidth="1"/>
    <col min="5884" max="5884" width="35.140625" customWidth="1"/>
    <col min="5886" max="5887" width="16.85546875" bestFit="1" customWidth="1"/>
    <col min="6138" max="6138" width="61.5703125" customWidth="1"/>
    <col min="6139" max="6139" width="26.28515625" customWidth="1"/>
    <col min="6140" max="6140" width="35.140625" customWidth="1"/>
    <col min="6142" max="6143" width="16.85546875" bestFit="1" customWidth="1"/>
    <col min="6394" max="6394" width="61.5703125" customWidth="1"/>
    <col min="6395" max="6395" width="26.28515625" customWidth="1"/>
    <col min="6396" max="6396" width="35.140625" customWidth="1"/>
    <col min="6398" max="6399" width="16.85546875" bestFit="1" customWidth="1"/>
    <col min="6650" max="6650" width="61.5703125" customWidth="1"/>
    <col min="6651" max="6651" width="26.28515625" customWidth="1"/>
    <col min="6652" max="6652" width="35.140625" customWidth="1"/>
    <col min="6654" max="6655" width="16.85546875" bestFit="1" customWidth="1"/>
    <col min="6906" max="6906" width="61.5703125" customWidth="1"/>
    <col min="6907" max="6907" width="26.28515625" customWidth="1"/>
    <col min="6908" max="6908" width="35.140625" customWidth="1"/>
    <col min="6910" max="6911" width="16.85546875" bestFit="1" customWidth="1"/>
    <col min="7162" max="7162" width="61.5703125" customWidth="1"/>
    <col min="7163" max="7163" width="26.28515625" customWidth="1"/>
    <col min="7164" max="7164" width="35.140625" customWidth="1"/>
    <col min="7166" max="7167" width="16.85546875" bestFit="1" customWidth="1"/>
    <col min="7418" max="7418" width="61.5703125" customWidth="1"/>
    <col min="7419" max="7419" width="26.28515625" customWidth="1"/>
    <col min="7420" max="7420" width="35.140625" customWidth="1"/>
    <col min="7422" max="7423" width="16.85546875" bestFit="1" customWidth="1"/>
    <col min="7674" max="7674" width="61.5703125" customWidth="1"/>
    <col min="7675" max="7675" width="26.28515625" customWidth="1"/>
    <col min="7676" max="7676" width="35.140625" customWidth="1"/>
    <col min="7678" max="7679" width="16.85546875" bestFit="1" customWidth="1"/>
    <col min="7930" max="7930" width="61.5703125" customWidth="1"/>
    <col min="7931" max="7931" width="26.28515625" customWidth="1"/>
    <col min="7932" max="7932" width="35.140625" customWidth="1"/>
    <col min="7934" max="7935" width="16.85546875" bestFit="1" customWidth="1"/>
    <col min="8186" max="8186" width="61.5703125" customWidth="1"/>
    <col min="8187" max="8187" width="26.28515625" customWidth="1"/>
    <col min="8188" max="8188" width="35.140625" customWidth="1"/>
    <col min="8190" max="8191" width="16.85546875" bestFit="1" customWidth="1"/>
    <col min="8442" max="8442" width="61.5703125" customWidth="1"/>
    <col min="8443" max="8443" width="26.28515625" customWidth="1"/>
    <col min="8444" max="8444" width="35.140625" customWidth="1"/>
    <col min="8446" max="8447" width="16.85546875" bestFit="1" customWidth="1"/>
    <col min="8698" max="8698" width="61.5703125" customWidth="1"/>
    <col min="8699" max="8699" width="26.28515625" customWidth="1"/>
    <col min="8700" max="8700" width="35.140625" customWidth="1"/>
    <col min="8702" max="8703" width="16.85546875" bestFit="1" customWidth="1"/>
    <col min="8954" max="8954" width="61.5703125" customWidth="1"/>
    <col min="8955" max="8955" width="26.28515625" customWidth="1"/>
    <col min="8956" max="8956" width="35.140625" customWidth="1"/>
    <col min="8958" max="8959" width="16.85546875" bestFit="1" customWidth="1"/>
    <col min="9210" max="9210" width="61.5703125" customWidth="1"/>
    <col min="9211" max="9211" width="26.28515625" customWidth="1"/>
    <col min="9212" max="9212" width="35.140625" customWidth="1"/>
    <col min="9214" max="9215" width="16.85546875" bestFit="1" customWidth="1"/>
    <col min="9466" max="9466" width="61.5703125" customWidth="1"/>
    <col min="9467" max="9467" width="26.28515625" customWidth="1"/>
    <col min="9468" max="9468" width="35.140625" customWidth="1"/>
    <col min="9470" max="9471" width="16.85546875" bestFit="1" customWidth="1"/>
    <col min="9722" max="9722" width="61.5703125" customWidth="1"/>
    <col min="9723" max="9723" width="26.28515625" customWidth="1"/>
    <col min="9724" max="9724" width="35.140625" customWidth="1"/>
    <col min="9726" max="9727" width="16.85546875" bestFit="1" customWidth="1"/>
    <col min="9978" max="9978" width="61.5703125" customWidth="1"/>
    <col min="9979" max="9979" width="26.28515625" customWidth="1"/>
    <col min="9980" max="9980" width="35.140625" customWidth="1"/>
    <col min="9982" max="9983" width="16.85546875" bestFit="1" customWidth="1"/>
    <col min="10234" max="10234" width="61.5703125" customWidth="1"/>
    <col min="10235" max="10235" width="26.28515625" customWidth="1"/>
    <col min="10236" max="10236" width="35.140625" customWidth="1"/>
    <col min="10238" max="10239" width="16.85546875" bestFit="1" customWidth="1"/>
    <col min="10490" max="10490" width="61.5703125" customWidth="1"/>
    <col min="10491" max="10491" width="26.28515625" customWidth="1"/>
    <col min="10492" max="10492" width="35.140625" customWidth="1"/>
    <col min="10494" max="10495" width="16.85546875" bestFit="1" customWidth="1"/>
    <col min="10746" max="10746" width="61.5703125" customWidth="1"/>
    <col min="10747" max="10747" width="26.28515625" customWidth="1"/>
    <col min="10748" max="10748" width="35.140625" customWidth="1"/>
    <col min="10750" max="10751" width="16.85546875" bestFit="1" customWidth="1"/>
    <col min="11002" max="11002" width="61.5703125" customWidth="1"/>
    <col min="11003" max="11003" width="26.28515625" customWidth="1"/>
    <col min="11004" max="11004" width="35.140625" customWidth="1"/>
    <col min="11006" max="11007" width="16.85546875" bestFit="1" customWidth="1"/>
    <col min="11258" max="11258" width="61.5703125" customWidth="1"/>
    <col min="11259" max="11259" width="26.28515625" customWidth="1"/>
    <col min="11260" max="11260" width="35.140625" customWidth="1"/>
    <col min="11262" max="11263" width="16.85546875" bestFit="1" customWidth="1"/>
    <col min="11514" max="11514" width="61.5703125" customWidth="1"/>
    <col min="11515" max="11515" width="26.28515625" customWidth="1"/>
    <col min="11516" max="11516" width="35.140625" customWidth="1"/>
    <col min="11518" max="11519" width="16.85546875" bestFit="1" customWidth="1"/>
    <col min="11770" max="11770" width="61.5703125" customWidth="1"/>
    <col min="11771" max="11771" width="26.28515625" customWidth="1"/>
    <col min="11772" max="11772" width="35.140625" customWidth="1"/>
    <col min="11774" max="11775" width="16.85546875" bestFit="1" customWidth="1"/>
    <col min="12026" max="12026" width="61.5703125" customWidth="1"/>
    <col min="12027" max="12027" width="26.28515625" customWidth="1"/>
    <col min="12028" max="12028" width="35.140625" customWidth="1"/>
    <col min="12030" max="12031" width="16.85546875" bestFit="1" customWidth="1"/>
    <col min="12282" max="12282" width="61.5703125" customWidth="1"/>
    <col min="12283" max="12283" width="26.28515625" customWidth="1"/>
    <col min="12284" max="12284" width="35.140625" customWidth="1"/>
    <col min="12286" max="12287" width="16.85546875" bestFit="1" customWidth="1"/>
    <col min="12538" max="12538" width="61.5703125" customWidth="1"/>
    <col min="12539" max="12539" width="26.28515625" customWidth="1"/>
    <col min="12540" max="12540" width="35.140625" customWidth="1"/>
    <col min="12542" max="12543" width="16.85546875" bestFit="1" customWidth="1"/>
    <col min="12794" max="12794" width="61.5703125" customWidth="1"/>
    <col min="12795" max="12795" width="26.28515625" customWidth="1"/>
    <col min="12796" max="12796" width="35.140625" customWidth="1"/>
    <col min="12798" max="12799" width="16.85546875" bestFit="1" customWidth="1"/>
    <col min="13050" max="13050" width="61.5703125" customWidth="1"/>
    <col min="13051" max="13051" width="26.28515625" customWidth="1"/>
    <col min="13052" max="13052" width="35.140625" customWidth="1"/>
    <col min="13054" max="13055" width="16.85546875" bestFit="1" customWidth="1"/>
    <col min="13306" max="13306" width="61.5703125" customWidth="1"/>
    <col min="13307" max="13307" width="26.28515625" customWidth="1"/>
    <col min="13308" max="13308" width="35.140625" customWidth="1"/>
    <col min="13310" max="13311" width="16.85546875" bestFit="1" customWidth="1"/>
    <col min="13562" max="13562" width="61.5703125" customWidth="1"/>
    <col min="13563" max="13563" width="26.28515625" customWidth="1"/>
    <col min="13564" max="13564" width="35.140625" customWidth="1"/>
    <col min="13566" max="13567" width="16.85546875" bestFit="1" customWidth="1"/>
    <col min="13818" max="13818" width="61.5703125" customWidth="1"/>
    <col min="13819" max="13819" width="26.28515625" customWidth="1"/>
    <col min="13820" max="13820" width="35.140625" customWidth="1"/>
    <col min="13822" max="13823" width="16.85546875" bestFit="1" customWidth="1"/>
    <col min="14074" max="14074" width="61.5703125" customWidth="1"/>
    <col min="14075" max="14075" width="26.28515625" customWidth="1"/>
    <col min="14076" max="14076" width="35.140625" customWidth="1"/>
    <col min="14078" max="14079" width="16.85546875" bestFit="1" customWidth="1"/>
    <col min="14330" max="14330" width="61.5703125" customWidth="1"/>
    <col min="14331" max="14331" width="26.28515625" customWidth="1"/>
    <col min="14332" max="14332" width="35.140625" customWidth="1"/>
    <col min="14334" max="14335" width="16.85546875" bestFit="1" customWidth="1"/>
    <col min="14586" max="14586" width="61.5703125" customWidth="1"/>
    <col min="14587" max="14587" width="26.28515625" customWidth="1"/>
    <col min="14588" max="14588" width="35.140625" customWidth="1"/>
    <col min="14590" max="14591" width="16.85546875" bestFit="1" customWidth="1"/>
    <col min="14842" max="14842" width="61.5703125" customWidth="1"/>
    <col min="14843" max="14843" width="26.28515625" customWidth="1"/>
    <col min="14844" max="14844" width="35.140625" customWidth="1"/>
    <col min="14846" max="14847" width="16.85546875" bestFit="1" customWidth="1"/>
    <col min="15098" max="15098" width="61.5703125" customWidth="1"/>
    <col min="15099" max="15099" width="26.28515625" customWidth="1"/>
    <col min="15100" max="15100" width="35.140625" customWidth="1"/>
    <col min="15102" max="15103" width="16.85546875" bestFit="1" customWidth="1"/>
    <col min="15354" max="15354" width="61.5703125" customWidth="1"/>
    <col min="15355" max="15355" width="26.28515625" customWidth="1"/>
    <col min="15356" max="15356" width="35.140625" customWidth="1"/>
    <col min="15358" max="15359" width="16.85546875" bestFit="1" customWidth="1"/>
    <col min="15610" max="15610" width="61.5703125" customWidth="1"/>
    <col min="15611" max="15611" width="26.28515625" customWidth="1"/>
    <col min="15612" max="15612" width="35.140625" customWidth="1"/>
    <col min="15614" max="15615" width="16.85546875" bestFit="1" customWidth="1"/>
    <col min="15866" max="15866" width="61.5703125" customWidth="1"/>
    <col min="15867" max="15867" width="26.28515625" customWidth="1"/>
    <col min="15868" max="15868" width="35.140625" customWidth="1"/>
    <col min="15870" max="15871" width="16.85546875" bestFit="1" customWidth="1"/>
    <col min="16122" max="16122" width="61.5703125" customWidth="1"/>
    <col min="16123" max="16123" width="26.28515625" customWidth="1"/>
    <col min="16124" max="16124" width="35.140625" customWidth="1"/>
    <col min="16126" max="16127" width="16.85546875" bestFit="1" customWidth="1"/>
  </cols>
  <sheetData>
    <row r="4" spans="1:11" ht="16.5" customHeight="1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6.5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6.5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61.5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29.25" x14ac:dyDescent="0.25">
      <c r="A8" s="122" t="s">
        <v>72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24" customHeight="1" x14ac:dyDescent="0.25">
      <c r="A9" s="123" t="s">
        <v>72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37.5" customHeight="1" x14ac:dyDescent="0.25">
      <c r="A10" s="124" t="s">
        <v>73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24.75" customHeigh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24.75" customHeight="1" x14ac:dyDescent="0.2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30.75" x14ac:dyDescent="0.55000000000000004">
      <c r="A13" s="126" t="s">
        <v>221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42.75" customHeight="1" x14ac:dyDescent="0.55000000000000004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ht="27" customHeight="1" x14ac:dyDescent="0.55000000000000004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17.45" customHeight="1" x14ac:dyDescent="0.65">
      <c r="A16" s="127"/>
      <c r="B16" s="127"/>
      <c r="C16" s="127"/>
      <c r="D16" s="127"/>
      <c r="E16" s="127"/>
      <c r="J16" s="128"/>
    </row>
    <row r="17" spans="1:11" ht="17.45" customHeight="1" x14ac:dyDescent="0.65">
      <c r="A17" s="127"/>
      <c r="B17" s="127"/>
      <c r="C17" s="127"/>
      <c r="D17" s="127"/>
      <c r="E17" s="127"/>
      <c r="J17" s="128"/>
    </row>
    <row r="18" spans="1:11" ht="35.25" x14ac:dyDescent="0.65">
      <c r="A18" s="129"/>
      <c r="B18" s="129"/>
      <c r="C18" s="129"/>
      <c r="D18" s="129"/>
      <c r="E18" s="129"/>
    </row>
    <row r="19" spans="1:11" ht="35.25" x14ac:dyDescent="0.65">
      <c r="A19" s="129"/>
      <c r="B19" s="129"/>
      <c r="C19" s="129"/>
      <c r="D19" s="129"/>
      <c r="E19" s="129"/>
    </row>
    <row r="20" spans="1:11" ht="35.25" x14ac:dyDescent="0.65">
      <c r="A20" s="130"/>
      <c r="B20" s="130"/>
      <c r="C20" s="130"/>
      <c r="D20" s="129"/>
      <c r="E20" s="129"/>
      <c r="F20" s="131"/>
      <c r="G20" s="131"/>
      <c r="H20" s="131"/>
      <c r="I20" s="131"/>
      <c r="J20" s="131"/>
      <c r="K20" s="131"/>
    </row>
    <row r="21" spans="1:11" ht="28.5" customHeight="1" x14ac:dyDescent="0.65">
      <c r="A21" s="132" t="s">
        <v>222</v>
      </c>
      <c r="B21" s="133"/>
      <c r="C21" s="133"/>
      <c r="D21" s="129"/>
      <c r="E21" s="129"/>
      <c r="F21" s="134" t="s">
        <v>223</v>
      </c>
      <c r="G21" s="134"/>
      <c r="H21" s="134"/>
      <c r="I21" s="134"/>
      <c r="J21" s="134"/>
      <c r="K21" s="134"/>
    </row>
    <row r="22" spans="1:11" ht="31.5" customHeight="1" x14ac:dyDescent="0.65">
      <c r="A22" s="135" t="s">
        <v>224</v>
      </c>
      <c r="B22" s="135"/>
      <c r="C22" s="135"/>
      <c r="D22" s="129"/>
      <c r="E22" s="129"/>
      <c r="F22" s="136" t="s">
        <v>225</v>
      </c>
      <c r="G22" s="136"/>
      <c r="H22" s="136"/>
      <c r="I22" s="136"/>
      <c r="J22" s="136"/>
      <c r="K22" s="136"/>
    </row>
    <row r="23" spans="1:11" ht="31.5" customHeight="1" x14ac:dyDescent="0.5">
      <c r="A23" s="137" t="s">
        <v>226</v>
      </c>
      <c r="B23" s="138"/>
      <c r="C23" s="138"/>
      <c r="D23" s="139"/>
      <c r="E23" s="139"/>
      <c r="F23" s="110" t="s">
        <v>227</v>
      </c>
      <c r="G23" s="110"/>
      <c r="H23" s="110"/>
      <c r="I23" s="110"/>
      <c r="J23" s="110"/>
      <c r="K23" s="110"/>
    </row>
    <row r="24" spans="1:11" ht="35.25" customHeight="1" x14ac:dyDescent="0.5">
      <c r="A24" s="139"/>
      <c r="B24" s="139"/>
      <c r="C24" s="139"/>
      <c r="D24" s="139"/>
      <c r="E24" s="139"/>
      <c r="F24" s="82"/>
      <c r="G24" s="82"/>
      <c r="H24" s="82"/>
      <c r="I24" s="82"/>
      <c r="J24" s="82"/>
      <c r="K24" s="82"/>
    </row>
    <row r="25" spans="1:11" ht="35.25" customHeight="1" x14ac:dyDescent="0.5">
      <c r="A25" s="139"/>
      <c r="B25" s="139"/>
      <c r="C25" s="139"/>
      <c r="D25" s="139"/>
      <c r="E25" s="139"/>
      <c r="F25" s="82"/>
      <c r="G25" s="82"/>
      <c r="H25" s="82"/>
      <c r="I25" s="82"/>
      <c r="J25" s="82"/>
      <c r="K25" s="82"/>
    </row>
    <row r="26" spans="1:11" ht="35.25" customHeight="1" x14ac:dyDescent="0.5">
      <c r="A26" s="139"/>
      <c r="B26" s="139"/>
      <c r="C26" s="139"/>
      <c r="D26" s="139"/>
      <c r="E26" s="139"/>
      <c r="F26" s="82"/>
      <c r="G26" s="82"/>
      <c r="H26" s="82"/>
      <c r="I26" s="82"/>
      <c r="J26" s="82"/>
      <c r="K26" s="82"/>
    </row>
    <row r="27" spans="1:11" ht="35.25" customHeight="1" x14ac:dyDescent="0.5">
      <c r="A27" s="139"/>
      <c r="B27" s="139"/>
      <c r="C27" s="139"/>
      <c r="D27" s="139"/>
      <c r="E27" s="139"/>
      <c r="F27" s="82"/>
      <c r="G27" s="82"/>
      <c r="H27" s="82"/>
      <c r="I27" s="82"/>
      <c r="J27" s="82"/>
      <c r="K27" s="82"/>
    </row>
    <row r="28" spans="1:11" ht="35.25" customHeight="1" x14ac:dyDescent="0.5">
      <c r="A28" s="139"/>
      <c r="B28" s="139"/>
      <c r="C28" s="139"/>
      <c r="D28" s="139"/>
      <c r="E28" s="139"/>
      <c r="F28" s="82"/>
      <c r="G28" s="82"/>
      <c r="H28" s="82"/>
      <c r="I28" s="82"/>
      <c r="J28" s="82"/>
      <c r="K28" s="82"/>
    </row>
    <row r="29" spans="1:11" ht="35.25" customHeight="1" x14ac:dyDescent="0.5">
      <c r="A29" s="139"/>
      <c r="B29" s="139"/>
      <c r="C29" s="139"/>
      <c r="D29" s="139"/>
      <c r="E29" s="139"/>
      <c r="F29" s="82"/>
      <c r="G29" s="82"/>
      <c r="H29" s="82"/>
      <c r="I29" s="82"/>
      <c r="J29" s="82"/>
      <c r="K29" s="82"/>
    </row>
    <row r="30" spans="1:11" ht="35.25" customHeight="1" x14ac:dyDescent="0.5">
      <c r="A30" s="140"/>
      <c r="B30" s="140"/>
      <c r="C30" s="140"/>
      <c r="D30" s="139"/>
      <c r="E30" s="139"/>
      <c r="F30" s="131"/>
      <c r="G30" s="131"/>
      <c r="H30" s="131"/>
      <c r="I30" s="131"/>
      <c r="J30" s="131"/>
      <c r="K30" s="131"/>
    </row>
    <row r="31" spans="1:11" ht="30.75" x14ac:dyDescent="0.55000000000000004">
      <c r="A31" s="106" t="s">
        <v>228</v>
      </c>
      <c r="B31" s="106"/>
      <c r="C31" s="106"/>
      <c r="D31" s="141"/>
      <c r="E31" s="141"/>
      <c r="F31" s="142" t="s">
        <v>229</v>
      </c>
      <c r="G31" s="142"/>
      <c r="H31" s="142"/>
      <c r="I31" s="142"/>
      <c r="J31" s="142"/>
      <c r="K31" s="142"/>
    </row>
    <row r="32" spans="1:11" ht="25.5" customHeight="1" x14ac:dyDescent="0.5">
      <c r="A32" s="114" t="s">
        <v>230</v>
      </c>
      <c r="B32" s="114"/>
      <c r="C32" s="114"/>
      <c r="D32" s="81"/>
      <c r="E32" s="81"/>
      <c r="F32" s="143" t="s">
        <v>231</v>
      </c>
      <c r="G32" s="143"/>
      <c r="H32" s="143"/>
      <c r="I32" s="143"/>
      <c r="J32" s="143"/>
      <c r="K32" s="143"/>
    </row>
    <row r="33" spans="1:11" ht="27" customHeight="1" x14ac:dyDescent="0.5">
      <c r="A33" s="110" t="s">
        <v>232</v>
      </c>
      <c r="B33" s="110"/>
      <c r="C33" s="110"/>
      <c r="D33" s="81"/>
      <c r="E33" s="81"/>
      <c r="F33" s="144" t="s">
        <v>193</v>
      </c>
      <c r="G33" s="144"/>
      <c r="H33" s="144"/>
      <c r="I33" s="144"/>
      <c r="J33" s="144"/>
      <c r="K33" s="144"/>
    </row>
    <row r="34" spans="1:11" ht="28.5" x14ac:dyDescent="0.5">
      <c r="A34" s="81"/>
      <c r="B34" s="81"/>
      <c r="C34" s="81"/>
      <c r="D34" s="81"/>
      <c r="E34" s="81"/>
      <c r="F34" s="145"/>
      <c r="G34" s="146"/>
      <c r="H34" s="146"/>
      <c r="I34" s="146"/>
      <c r="J34" s="146"/>
      <c r="K34" s="146"/>
    </row>
    <row r="35" spans="1:11" ht="28.5" x14ac:dyDescent="0.5">
      <c r="A35" s="81"/>
      <c r="B35" s="81"/>
      <c r="C35" s="81"/>
      <c r="D35" s="81"/>
      <c r="E35" s="81"/>
      <c r="F35" s="145"/>
      <c r="G35" s="146"/>
      <c r="H35" s="146"/>
      <c r="I35" s="146"/>
      <c r="J35" s="146"/>
      <c r="K35" s="146"/>
    </row>
    <row r="36" spans="1:11" ht="28.5" x14ac:dyDescent="0.5">
      <c r="A36" s="81"/>
      <c r="B36" s="81"/>
      <c r="C36" s="81"/>
      <c r="D36" s="81"/>
      <c r="E36" s="81"/>
      <c r="F36" s="145"/>
      <c r="G36" s="146"/>
      <c r="H36" s="146"/>
      <c r="I36" s="146"/>
      <c r="J36" s="146"/>
      <c r="K36" s="146"/>
    </row>
    <row r="37" spans="1:11" ht="28.5" x14ac:dyDescent="0.5">
      <c r="A37" s="81"/>
      <c r="B37" s="81"/>
      <c r="C37" s="81"/>
      <c r="D37" s="81"/>
      <c r="E37" s="81"/>
      <c r="F37" s="145"/>
      <c r="G37" s="146"/>
      <c r="H37" s="146"/>
      <c r="I37" s="146"/>
      <c r="J37" s="146"/>
      <c r="K37" s="146"/>
    </row>
    <row r="38" spans="1:11" ht="28.5" x14ac:dyDescent="0.5">
      <c r="A38" s="81"/>
      <c r="B38" s="81"/>
      <c r="C38" s="81"/>
      <c r="D38" s="81"/>
      <c r="E38" s="81"/>
      <c r="F38" s="145"/>
      <c r="G38" s="146"/>
      <c r="H38" s="146"/>
      <c r="I38" s="146"/>
      <c r="J38" s="146"/>
      <c r="K38" s="146"/>
    </row>
    <row r="39" spans="1:11" ht="28.5" x14ac:dyDescent="0.5">
      <c r="A39" s="81"/>
      <c r="B39" s="81"/>
      <c r="C39" s="81"/>
      <c r="D39" s="81"/>
      <c r="E39" s="81"/>
      <c r="F39" s="145"/>
      <c r="G39" s="146"/>
      <c r="H39" s="146"/>
      <c r="I39" s="146"/>
      <c r="J39" s="146"/>
      <c r="K39" s="146"/>
    </row>
    <row r="40" spans="1:11" ht="30" customHeight="1" x14ac:dyDescent="0.25"/>
    <row r="41" spans="1:11" ht="35.25" x14ac:dyDescent="0.5">
      <c r="A41" s="82"/>
      <c r="B41" s="131"/>
      <c r="C41" s="131"/>
      <c r="D41" s="131"/>
      <c r="E41" s="131"/>
      <c r="F41" s="131"/>
      <c r="G41" s="131"/>
      <c r="H41" s="131"/>
      <c r="I41" s="147"/>
      <c r="J41" s="147"/>
      <c r="K41" s="147"/>
    </row>
    <row r="42" spans="1:11" ht="35.25" x14ac:dyDescent="0.55000000000000004">
      <c r="A42" s="82"/>
      <c r="B42" s="82"/>
      <c r="C42" s="148"/>
      <c r="D42" s="148"/>
      <c r="E42" s="148"/>
      <c r="F42" s="148"/>
      <c r="G42" s="148"/>
      <c r="H42" s="147"/>
      <c r="I42" s="147"/>
      <c r="J42" s="147"/>
      <c r="K42" s="147"/>
    </row>
    <row r="43" spans="1:11" ht="28.5" x14ac:dyDescent="0.5">
      <c r="A43" s="81"/>
      <c r="B43" s="110"/>
      <c r="C43" s="110"/>
      <c r="D43" s="110"/>
      <c r="E43" s="110"/>
      <c r="F43" s="110"/>
      <c r="G43" s="110"/>
      <c r="H43" s="110"/>
      <c r="I43" s="110"/>
      <c r="J43" s="146"/>
      <c r="K43" s="146"/>
    </row>
    <row r="44" spans="1:11" ht="30" customHeight="1" x14ac:dyDescent="0.5">
      <c r="A44" s="82"/>
      <c r="B44" s="82"/>
      <c r="C44" s="110"/>
      <c r="D44" s="110"/>
      <c r="E44" s="110"/>
      <c r="F44" s="110"/>
      <c r="G44" s="110"/>
      <c r="H44" s="147"/>
      <c r="I44" s="147"/>
      <c r="J44" s="147"/>
      <c r="K44" s="147"/>
    </row>
    <row r="45" spans="1:11" ht="30" customHeight="1" x14ac:dyDescent="0.5">
      <c r="A45" s="82"/>
      <c r="B45" s="82"/>
      <c r="C45" s="82"/>
      <c r="D45" s="82"/>
      <c r="E45" s="82"/>
      <c r="F45" s="82"/>
      <c r="G45" s="82"/>
      <c r="H45" s="147"/>
      <c r="I45" s="147"/>
      <c r="J45" s="147"/>
      <c r="K45" s="147"/>
    </row>
    <row r="46" spans="1:11" ht="35.25" x14ac:dyDescent="0.5">
      <c r="A46" s="82"/>
      <c r="B46" s="82"/>
      <c r="C46" s="114"/>
      <c r="D46" s="114"/>
      <c r="E46" s="114"/>
      <c r="F46" s="114"/>
      <c r="G46" s="114"/>
      <c r="H46" s="114"/>
      <c r="I46" s="147"/>
      <c r="J46" s="147"/>
      <c r="K46" s="147"/>
    </row>
    <row r="47" spans="1:11" ht="35.25" x14ac:dyDescent="0.65">
      <c r="A47" s="149"/>
      <c r="B47" s="149"/>
      <c r="C47" s="150"/>
      <c r="D47" s="150"/>
      <c r="E47" s="150"/>
      <c r="F47" s="150"/>
      <c r="G47" s="150"/>
      <c r="H47" s="150"/>
      <c r="I47" s="151"/>
      <c r="J47" s="152"/>
    </row>
    <row r="48" spans="1:11" ht="35.25" x14ac:dyDescent="0.65">
      <c r="A48" s="149"/>
      <c r="B48" s="149"/>
      <c r="C48" s="143"/>
      <c r="D48" s="143"/>
      <c r="E48" s="143"/>
      <c r="F48" s="143"/>
      <c r="G48" s="143"/>
      <c r="H48" s="143"/>
      <c r="I48" s="151"/>
      <c r="J48" s="152"/>
    </row>
    <row r="49" spans="1:11" ht="30" x14ac:dyDescent="0.5">
      <c r="A49" s="52"/>
      <c r="B49" s="52"/>
      <c r="C49" s="114"/>
      <c r="D49" s="114"/>
      <c r="E49" s="114"/>
      <c r="F49" s="114"/>
      <c r="G49" s="114"/>
      <c r="H49" s="114"/>
      <c r="I49" s="53"/>
      <c r="J49" s="54"/>
    </row>
    <row r="50" spans="1:11" ht="25.5" customHeight="1" x14ac:dyDescent="0.35">
      <c r="A50" s="153"/>
      <c r="B50" s="153"/>
      <c r="C50" s="153"/>
      <c r="D50" s="154"/>
      <c r="E50" s="154"/>
      <c r="F50" s="52"/>
      <c r="G50" s="153"/>
      <c r="H50" s="153"/>
      <c r="I50" s="153"/>
      <c r="J50" s="153"/>
      <c r="K50" s="153"/>
    </row>
    <row r="51" spans="1:11" ht="34.5" x14ac:dyDescent="0.55000000000000004">
      <c r="A51" s="106"/>
      <c r="B51" s="106"/>
      <c r="C51" s="106"/>
      <c r="D51" s="83"/>
      <c r="E51" s="83"/>
      <c r="F51" s="83"/>
      <c r="G51" s="150"/>
      <c r="H51" s="150"/>
      <c r="I51" s="150"/>
      <c r="J51" s="150"/>
      <c r="K51" s="150"/>
    </row>
    <row r="52" spans="1:11" ht="29.25" customHeight="1" x14ac:dyDescent="0.5">
      <c r="A52" s="114"/>
      <c r="B52" s="114"/>
      <c r="C52" s="114"/>
      <c r="D52" s="82"/>
      <c r="E52" s="82"/>
      <c r="F52" s="55"/>
      <c r="G52" s="114"/>
      <c r="H52" s="114"/>
      <c r="I52" s="114"/>
      <c r="J52" s="114"/>
      <c r="K52" s="114"/>
    </row>
    <row r="53" spans="1:11" ht="35.25" x14ac:dyDescent="0.5">
      <c r="A53" s="55"/>
      <c r="B53" s="55"/>
      <c r="C53" s="155"/>
      <c r="D53" s="155"/>
      <c r="E53" s="155"/>
      <c r="F53" s="155"/>
      <c r="G53" s="155"/>
      <c r="H53" s="155"/>
      <c r="I53" s="156"/>
      <c r="J53" s="54"/>
    </row>
    <row r="54" spans="1:11" ht="35.25" x14ac:dyDescent="0.2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</row>
    <row r="55" spans="1:11" ht="30" x14ac:dyDescent="0.5">
      <c r="A55" s="52"/>
      <c r="B55" s="52"/>
      <c r="C55" s="114"/>
      <c r="D55" s="114"/>
      <c r="E55" s="114"/>
      <c r="F55" s="114"/>
      <c r="G55" s="114"/>
      <c r="H55" s="154"/>
      <c r="I55" s="154"/>
      <c r="J55" s="54"/>
    </row>
    <row r="56" spans="1:11" ht="30.75" x14ac:dyDescent="0.55000000000000004">
      <c r="A56" s="52"/>
      <c r="B56" s="158"/>
      <c r="C56" s="114"/>
      <c r="D56" s="114"/>
      <c r="E56" s="114"/>
      <c r="F56" s="114"/>
      <c r="G56" s="114"/>
      <c r="H56" s="159"/>
      <c r="I56" s="159"/>
      <c r="J56" s="54"/>
    </row>
    <row r="57" spans="1:11" ht="30.75" x14ac:dyDescent="0.55000000000000004">
      <c r="A57" s="52"/>
      <c r="B57" s="158"/>
      <c r="C57" s="114"/>
      <c r="D57" s="114"/>
      <c r="E57" s="114"/>
      <c r="F57" s="114"/>
      <c r="G57" s="114"/>
      <c r="H57" s="159"/>
      <c r="I57" s="159"/>
      <c r="J57" s="54"/>
    </row>
    <row r="58" spans="1:11" ht="30.75" x14ac:dyDescent="0.55000000000000004">
      <c r="A58" s="56"/>
      <c r="B58" s="156"/>
      <c r="C58" s="114"/>
      <c r="D58" s="114"/>
      <c r="E58" s="114"/>
      <c r="F58" s="114"/>
      <c r="G58" s="114"/>
      <c r="H58" s="156"/>
      <c r="I58" s="158"/>
      <c r="J58" s="56"/>
    </row>
    <row r="59" spans="1:11" ht="28.5" x14ac:dyDescent="0.5">
      <c r="A59" s="39"/>
      <c r="B59" s="160"/>
      <c r="C59" s="160"/>
      <c r="D59" s="110"/>
      <c r="E59" s="110"/>
      <c r="F59" s="110"/>
      <c r="G59" s="110"/>
      <c r="H59" s="39"/>
      <c r="I59" s="39"/>
      <c r="J59" s="39"/>
    </row>
    <row r="60" spans="1:11" x14ac:dyDescent="0.25">
      <c r="A60" s="107"/>
      <c r="B60" s="107"/>
      <c r="C60" s="107"/>
      <c r="D60" s="107"/>
      <c r="E60" s="107"/>
    </row>
    <row r="61" spans="1:11" x14ac:dyDescent="0.25">
      <c r="A61" s="107"/>
      <c r="B61" s="107"/>
      <c r="C61" s="107"/>
      <c r="D61" s="107"/>
      <c r="E61" s="107"/>
    </row>
    <row r="62" spans="1:11" x14ac:dyDescent="0.25">
      <c r="A62" s="107"/>
      <c r="B62" s="107"/>
      <c r="C62" s="107"/>
      <c r="D62" s="107"/>
      <c r="E62" s="107"/>
    </row>
    <row r="63" spans="1:11" x14ac:dyDescent="0.25">
      <c r="A63" s="107"/>
      <c r="B63" s="107"/>
      <c r="C63" s="107"/>
      <c r="D63" s="107"/>
      <c r="E63" s="107"/>
    </row>
    <row r="64" spans="1:11" x14ac:dyDescent="0.25">
      <c r="A64" s="107"/>
      <c r="B64" s="107"/>
      <c r="C64" s="107"/>
      <c r="D64" s="107"/>
      <c r="E64" s="107"/>
    </row>
    <row r="65" spans="1:5" x14ac:dyDescent="0.25">
      <c r="A65" s="107"/>
      <c r="B65" s="107"/>
      <c r="C65" s="107"/>
      <c r="D65" s="107"/>
      <c r="E65" s="107"/>
    </row>
    <row r="66" spans="1:5" x14ac:dyDescent="0.25">
      <c r="A66" s="107"/>
      <c r="B66" s="107"/>
      <c r="C66" s="107"/>
      <c r="D66" s="107"/>
      <c r="E66" s="107"/>
    </row>
    <row r="67" spans="1:5" x14ac:dyDescent="0.25">
      <c r="A67" s="107"/>
      <c r="B67" s="107"/>
      <c r="C67" s="107"/>
      <c r="D67" s="107"/>
      <c r="E67" s="107"/>
    </row>
    <row r="68" spans="1:5" x14ac:dyDescent="0.25">
      <c r="A68" s="107"/>
      <c r="B68" s="107"/>
      <c r="C68" s="107"/>
      <c r="D68" s="107"/>
      <c r="E68" s="107"/>
    </row>
    <row r="69" spans="1:5" x14ac:dyDescent="0.25">
      <c r="A69" s="107"/>
      <c r="B69" s="107"/>
      <c r="C69" s="107"/>
      <c r="D69" s="107"/>
      <c r="E69" s="107"/>
    </row>
    <row r="70" spans="1:5" x14ac:dyDescent="0.25">
      <c r="A70" s="107"/>
      <c r="B70" s="107"/>
      <c r="C70" s="107"/>
      <c r="D70" s="107"/>
      <c r="E70" s="107"/>
    </row>
    <row r="71" spans="1:5" x14ac:dyDescent="0.25">
      <c r="A71" s="107"/>
      <c r="B71" s="107"/>
      <c r="C71" s="107"/>
      <c r="D71" s="107"/>
      <c r="E71" s="107"/>
    </row>
    <row r="72" spans="1:5" x14ac:dyDescent="0.25">
      <c r="A72" s="107"/>
      <c r="B72" s="107"/>
      <c r="C72" s="107"/>
      <c r="D72" s="107"/>
      <c r="E72" s="107"/>
    </row>
  </sheetData>
  <mergeCells count="56">
    <mergeCell ref="A72:E72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C53:H53"/>
    <mergeCell ref="C55:G55"/>
    <mergeCell ref="C56:G56"/>
    <mergeCell ref="C57:G57"/>
    <mergeCell ref="C58:G58"/>
    <mergeCell ref="D59:G59"/>
    <mergeCell ref="A50:C50"/>
    <mergeCell ref="G50:K50"/>
    <mergeCell ref="A51:C51"/>
    <mergeCell ref="G51:K51"/>
    <mergeCell ref="A52:C52"/>
    <mergeCell ref="G52:K52"/>
    <mergeCell ref="B43:I43"/>
    <mergeCell ref="C44:G44"/>
    <mergeCell ref="C46:H46"/>
    <mergeCell ref="C47:H47"/>
    <mergeCell ref="C48:H48"/>
    <mergeCell ref="C49:H49"/>
    <mergeCell ref="A32:C32"/>
    <mergeCell ref="F32:K32"/>
    <mergeCell ref="A33:C33"/>
    <mergeCell ref="F33:K33"/>
    <mergeCell ref="B41:H41"/>
    <mergeCell ref="C42:G42"/>
    <mergeCell ref="A23:C23"/>
    <mergeCell ref="F23:K23"/>
    <mergeCell ref="A30:C30"/>
    <mergeCell ref="F30:K30"/>
    <mergeCell ref="A31:C31"/>
    <mergeCell ref="F31:K31"/>
    <mergeCell ref="A15:K15"/>
    <mergeCell ref="A20:C20"/>
    <mergeCell ref="F20:K20"/>
    <mergeCell ref="A21:C21"/>
    <mergeCell ref="F21:K21"/>
    <mergeCell ref="A22:C22"/>
    <mergeCell ref="F22:K22"/>
    <mergeCell ref="A4:K7"/>
    <mergeCell ref="A8:K8"/>
    <mergeCell ref="A9:K9"/>
    <mergeCell ref="A10:K10"/>
    <mergeCell ref="A13:K13"/>
    <mergeCell ref="A14:K14"/>
  </mergeCells>
  <printOptions horizontalCentered="1"/>
  <pageMargins left="0.74" right="0.42" top="0.98425196850393704" bottom="0.46" header="0.98425196850393704" footer="0.42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MAIN ACCOUNT 2021 ESF</vt:lpstr>
      <vt:lpstr>ESTADO SITUACION FINANCIERA</vt:lpstr>
      <vt:lpstr>FIRMA LOS EEFF MARZO 2022</vt:lpstr>
      <vt:lpstr>'ESTADO SITUACION FINANCIERA'!Print_Area</vt:lpstr>
      <vt:lpstr>'FIRMA LOS EEFF MARZO 2022'!Print_Area</vt:lpstr>
      <vt:lpstr>'MAIN ACCOUNT 2021 ESF'!Print_Area</vt:lpstr>
      <vt:lpstr>'MAIN ACCOUNT 2021 ESF'!Print_Titles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Luisa Brito Ramirez</dc:creator>
  <cp:lastModifiedBy>inabie</cp:lastModifiedBy>
  <cp:lastPrinted>2022-05-13T18:14:21Z</cp:lastPrinted>
  <dcterms:created xsi:type="dcterms:W3CDTF">2022-01-07T16:05:37Z</dcterms:created>
  <dcterms:modified xsi:type="dcterms:W3CDTF">2022-05-13T18:20:05Z</dcterms:modified>
</cp:coreProperties>
</file>